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 firstSheet="2" activeTab="6"/>
  </bookViews>
  <sheets>
    <sheet name="目录" sheetId="2" r:id="rId1"/>
    <sheet name="1.一般公共预算收入预算" sheetId="11" r:id="rId2"/>
    <sheet name="2.一般公共预算支出" sheetId="12" r:id="rId3"/>
    <sheet name="3.一般公共预算支出 (本级)" sheetId="13" r:id="rId4"/>
    <sheet name="4.本级基本支出预算（政府经济分类）" sheetId="14" r:id="rId5"/>
    <sheet name="5.政府预算支出经济分类表" sheetId="15" r:id="rId6"/>
    <sheet name="6.政府债务限额余额" sheetId="7" r:id="rId7"/>
    <sheet name="7.县对下一般转移" sheetId="8" r:id="rId8"/>
    <sheet name="8.县对下专项转移支付分地区" sheetId="9" r:id="rId9"/>
    <sheet name="9.县对下专项转移支付分项目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q">[1]国家!#REF!</definedName>
    <definedName name="\z">[2]中央!#REF!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 hidden="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'[3]P1012001'!$A$6:$E$117</definedName>
    <definedName name="gxxe20032">'[3]P1012001'!$A$6:$E$117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>#REF!</definedName>
    <definedName name="mmmmm">[4]基础编码!$H$2:$H$3</definedName>
    <definedName name="mmmmmm">[4]基础编码!$S$2:$S$9</definedName>
    <definedName name="Print_Area_MI">#REF!</definedName>
    <definedName name="_xlnm.Print_Titles" hidden="1">#REF!</definedName>
    <definedName name="Pub_t_Division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啊啊">#REF!</definedName>
    <definedName name="啊是的">#REF!</definedName>
    <definedName name="财政供养">#REF!</definedName>
    <definedName name="处室">#REF!</definedName>
    <definedName name="大多数">[5]Sheet2!$A$15</definedName>
    <definedName name="地区名称">#REF!</definedName>
    <definedName name="飞过海">[6]评估结果汇总表!$C$4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전">#REF!</definedName>
    <definedName name="주택사업본부">#REF!</definedName>
    <definedName name="科目">#REF!</definedName>
    <definedName name="철구사업본부">#REF!</definedName>
    <definedName name="类型">#REF!</definedName>
    <definedName name="培训考核">#REF!</definedName>
    <definedName name="培训类别">#REF!</definedName>
    <definedName name="培训形式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>#REF!</definedName>
    <definedName name="四季度">'[8]C01-1'!#REF!</definedName>
    <definedName name="位次d">[9]四月份月报!#REF!</definedName>
    <definedName name="性别">[4]基础编码!$H$2:$H$3</definedName>
    <definedName name="学历">[4]基础编码!$S$2:$S$9</definedName>
    <definedName name="支出">'[10]P1012001'!$A$6:$E$117</definedName>
    <definedName name="_xlnm.Print_Titles" localSheetId="0">目录!$1:$1</definedName>
    <definedName name="Z_F3E756D0_37BF_413B_B4A8_93A201DE2E9C_.wvu.PrintTitles" hidden="1">#REF!</definedName>
    <definedName name="\q" localSheetId="0">[1]国家!#REF!</definedName>
    <definedName name="\z" localSheetId="0">[2]中央!#REF!</definedName>
    <definedName name="__xlfn.COUNTIFS" hidden="1">#NAME?</definedName>
    <definedName name="__xlfn.SUMIFS" hidden="1">#NAME?</definedName>
    <definedName name="_xlnm._FilterDatabase" localSheetId="0" hidden="1">#REF!</definedName>
    <definedName name="a" localSheetId="0">#REF!</definedName>
    <definedName name="aa" localSheetId="0">#REF!</definedName>
    <definedName name="aaa" localSheetId="0">[2]中央!#REF!</definedName>
    <definedName name="ABC" localSheetId="0">#REF!</definedName>
    <definedName name="ABD" localSheetId="0">#REF!</definedName>
    <definedName name="bbbb" localSheetId="0">#REF!</definedName>
    <definedName name="county" localSheetId="0">#REF!</definedName>
    <definedName name="data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mmmm" localSheetId="0">#REF!</definedName>
    <definedName name="mmmmm" localSheetId="0">[11]基础编码!$H$2:$H$3</definedName>
    <definedName name="mmmmmm" localSheetId="0">[11]基础编码!$S$2:$S$9</definedName>
    <definedName name="Print_Area_MI" localSheetId="0">#REF!</definedName>
    <definedName name="Pub_t_Division" localSheetId="0">#REF!</definedName>
    <definedName name="QWERTY">#REF!</definedName>
    <definedName name="啊啊" localSheetId="0">#REF!</definedName>
    <definedName name="啊是的" localSheetId="0">#REF!</definedName>
    <definedName name="财政供养" localSheetId="0">#REF!</definedName>
    <definedName name="处室" localSheetId="0">#REF!</definedName>
    <definedName name="大多数" localSheetId="0">[5]Sheet2!$A$15</definedName>
    <definedName name="地区名称" localSheetId="0">#REF!</definedName>
    <definedName name="飞过海" localSheetId="0">[6]评估结果汇总表!$C$4</definedName>
    <definedName name="勾画" localSheetId="0">#REF!</definedName>
    <definedName name="还有" localSheetId="0">#REF!</definedName>
    <definedName name="汇率" localSheetId="0">#REF!</definedName>
    <definedName name="基金处室" localSheetId="0">#REF!</definedName>
    <definedName name="基金金额" localSheetId="0">#REF!</definedName>
    <definedName name="基金科目" localSheetId="0">#REF!</definedName>
    <definedName name="基金类型" localSheetId="0">#REF!</definedName>
    <definedName name="金额" localSheetId="0">#REF!</definedName>
    <definedName name="전" localSheetId="0">#REF!</definedName>
    <definedName name="주택사업본부" localSheetId="0">#REF!</definedName>
    <definedName name="科目" localSheetId="0">#REF!</definedName>
    <definedName name="철구사업본부" localSheetId="0">#REF!</definedName>
    <definedName name="类型" localSheetId="0">#REF!</definedName>
    <definedName name="培训考核" localSheetId="0">#REF!</definedName>
    <definedName name="培训类别" localSheetId="0">#REF!</definedName>
    <definedName name="培训形式" localSheetId="0">#REF!</definedName>
    <definedName name="全额差额比例" localSheetId="0">'[7]C01-1'!#REF!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省级收入" localSheetId="0">#REF!</definedName>
    <definedName name="四季度" localSheetId="0">'[8]C01-1'!#REF!</definedName>
    <definedName name="位次d" localSheetId="0">[9]四月份月报!#REF!</definedName>
    <definedName name="性别" localSheetId="0">[11]基础编码!$H$2:$H$3</definedName>
    <definedName name="学历" localSheetId="0">[11]基础编码!$S$2:$S$9</definedName>
    <definedName name="_xlnm.Print_Area" localSheetId="0">目录!$A$1:$A$12</definedName>
    <definedName name="_xlnm.Print_Area" hidden="1">#REF!</definedName>
    <definedName name="Z_F3E756D0_37BF_413B_B4A8_93A201DE2E9C_.wvu.PrintTitles" localSheetId="7" hidden="1">#REF!</definedName>
    <definedName name="_xlnm._FilterDatabase" localSheetId="7" hidden="1">#REF!</definedName>
    <definedName name="a" localSheetId="7">#REF!</definedName>
    <definedName name="aa" localSheetId="7">#REF!</definedName>
    <definedName name="ABC" localSheetId="7">#REF!</definedName>
    <definedName name="ABD" localSheetId="7">#REF!</definedName>
    <definedName name="bbbb" localSheetId="7">#REF!</definedName>
    <definedName name="county" localSheetId="7">#REF!</definedName>
    <definedName name="data" localSheetId="7">#REF!</definedName>
    <definedName name="Database" localSheetId="7" hidden="1">#REF!</definedName>
    <definedName name="database2" localSheetId="7">#REF!</definedName>
    <definedName name="database3" localSheetId="7">#REF!</definedName>
    <definedName name="hhhh" localSheetId="7">#REF!</definedName>
    <definedName name="kkkk" localSheetId="7">#REF!</definedName>
    <definedName name="mmmm" localSheetId="7">#REF!</definedName>
    <definedName name="mmmmm" localSheetId="7">[12]基础编码!$H$2:$H$3</definedName>
    <definedName name="mmmmmm" localSheetId="7">[12]基础编码!$S$2:$S$9</definedName>
    <definedName name="Print_Area_MI" localSheetId="7">#REF!</definedName>
    <definedName name="Pub_t_Division" localSheetId="7">#REF!</definedName>
    <definedName name="QWERTY" localSheetId="7">#REF!</definedName>
    <definedName name="啊啊" localSheetId="7">#REF!</definedName>
    <definedName name="啊是的" localSheetId="7">#REF!</definedName>
    <definedName name="财政供养" localSheetId="7">#REF!</definedName>
    <definedName name="处室" localSheetId="7">#REF!</definedName>
    <definedName name="地区名称" localSheetId="7">#REF!</definedName>
    <definedName name="勾画" localSheetId="7">#REF!</definedName>
    <definedName name="还有" localSheetId="7">#REF!</definedName>
    <definedName name="汇率" localSheetId="7">#REF!</definedName>
    <definedName name="基金处室" localSheetId="7">#REF!</definedName>
    <definedName name="基金金额" localSheetId="7">#REF!</definedName>
    <definedName name="基金科目" localSheetId="7">#REF!</definedName>
    <definedName name="基金类型" localSheetId="7">#REF!</definedName>
    <definedName name="金额" localSheetId="7">#REF!</definedName>
    <definedName name="전" localSheetId="7">#REF!</definedName>
    <definedName name="주택사업본부" localSheetId="7">#REF!</definedName>
    <definedName name="科目" localSheetId="7">#REF!</definedName>
    <definedName name="철구사업본부" localSheetId="7">#REF!</definedName>
    <definedName name="类型" localSheetId="7">#REF!</definedName>
    <definedName name="培训考核" localSheetId="7">#REF!</definedName>
    <definedName name="培训类别" localSheetId="7">#REF!</definedName>
    <definedName name="培训形式" localSheetId="7">#REF!</definedName>
    <definedName name="生产列1" localSheetId="7">#REF!</definedName>
    <definedName name="生产列11" localSheetId="7">#REF!</definedName>
    <definedName name="生产列15" localSheetId="7">#REF!</definedName>
    <definedName name="生产列16" localSheetId="7">#REF!</definedName>
    <definedName name="生产列17" localSheetId="7">#REF!</definedName>
    <definedName name="生产列19" localSheetId="7">#REF!</definedName>
    <definedName name="生产列2" localSheetId="7">#REF!</definedName>
    <definedName name="生产列20" localSheetId="7">#REF!</definedName>
    <definedName name="生产列3" localSheetId="7">#REF!</definedName>
    <definedName name="生产列4" localSheetId="7">#REF!</definedName>
    <definedName name="生产列5" localSheetId="7">#REF!</definedName>
    <definedName name="生产列6" localSheetId="7">#REF!</definedName>
    <definedName name="生产列7" localSheetId="7">#REF!</definedName>
    <definedName name="生产列8" localSheetId="7">#REF!</definedName>
    <definedName name="生产列9" localSheetId="7">#REF!</definedName>
    <definedName name="生产期" localSheetId="7">#REF!</definedName>
    <definedName name="生产期1" localSheetId="7">#REF!</definedName>
    <definedName name="生产期11" localSheetId="7">#REF!</definedName>
    <definedName name="生产期123" localSheetId="7">#REF!</definedName>
    <definedName name="生产期15" localSheetId="7">#REF!</definedName>
    <definedName name="生产期16" localSheetId="7">#REF!</definedName>
    <definedName name="生产期17" localSheetId="7">#REF!</definedName>
    <definedName name="生产期19" localSheetId="7">#REF!</definedName>
    <definedName name="生产期2" localSheetId="7">#REF!</definedName>
    <definedName name="生产期20" localSheetId="7">#REF!</definedName>
    <definedName name="生产期3" localSheetId="7">#REF!</definedName>
    <definedName name="生产期4" localSheetId="7">#REF!</definedName>
    <definedName name="生产期5" localSheetId="7">#REF!</definedName>
    <definedName name="生产期6" localSheetId="7">#REF!</definedName>
    <definedName name="生产期7" localSheetId="7">#REF!</definedName>
    <definedName name="生产期8" localSheetId="7">#REF!</definedName>
    <definedName name="生产期9" localSheetId="7">#REF!</definedName>
    <definedName name="省级收入" localSheetId="7">#REF!</definedName>
    <definedName name="性别" localSheetId="7">[12]基础编码!$H$2:$H$3</definedName>
    <definedName name="学历" localSheetId="7">[12]基础编码!$S$2:$S$9</definedName>
    <definedName name="_xlnm.Print_Area" localSheetId="7">'7.县对下一般转移'!$A$1:$B$59</definedName>
    <definedName name="_xlnm.Print_Titles" localSheetId="7">'7.县对下一般转移'!$1:$3</definedName>
    <definedName name="_xlnm._FilterDatabase" localSheetId="8" hidden="1">#REF!</definedName>
    <definedName name="a" localSheetId="8">#REF!</definedName>
    <definedName name="aa" localSheetId="8">#REF!</definedName>
    <definedName name="ABC" localSheetId="8">#REF!</definedName>
    <definedName name="ABD" localSheetId="8">#REF!</definedName>
    <definedName name="bbbb" localSheetId="8">#REF!</definedName>
    <definedName name="county" localSheetId="8">#REF!</definedName>
    <definedName name="data" localSheetId="8">#REF!</definedName>
    <definedName name="Database" localSheetId="8" hidden="1">#REF!</definedName>
    <definedName name="database2" localSheetId="8">#REF!</definedName>
    <definedName name="database3" localSheetId="8">#REF!</definedName>
    <definedName name="hhhh" localSheetId="8">#REF!</definedName>
    <definedName name="kkkk" localSheetId="8">#REF!</definedName>
    <definedName name="mmmm" localSheetId="8">#REF!</definedName>
    <definedName name="mmmmm" localSheetId="8">[13]基础编码!$H$2:$H$3</definedName>
    <definedName name="mmmmmm" localSheetId="8">[13]基础编码!$S$2:$S$9</definedName>
    <definedName name="Print_Area_MI" localSheetId="8">#REF!</definedName>
    <definedName name="Pub_t_Division" localSheetId="8">#REF!</definedName>
    <definedName name="QWERTY" localSheetId="8">#REF!</definedName>
    <definedName name="啊啊" localSheetId="8">#REF!</definedName>
    <definedName name="啊是的" localSheetId="8">#REF!</definedName>
    <definedName name="财政供养" localSheetId="8">#REF!</definedName>
    <definedName name="处室" localSheetId="8">#REF!</definedName>
    <definedName name="地区名称" localSheetId="8">#REF!</definedName>
    <definedName name="勾画" localSheetId="8">#REF!</definedName>
    <definedName name="还有" localSheetId="8">#REF!</definedName>
    <definedName name="汇率" localSheetId="8">#REF!</definedName>
    <definedName name="基金处室" localSheetId="8">#REF!</definedName>
    <definedName name="基金金额" localSheetId="8">#REF!</definedName>
    <definedName name="基金科目" localSheetId="8">#REF!</definedName>
    <definedName name="基金类型" localSheetId="8">#REF!</definedName>
    <definedName name="金额" localSheetId="8">#REF!</definedName>
    <definedName name="전" localSheetId="8">#REF!</definedName>
    <definedName name="주택사업본부" localSheetId="8">#REF!</definedName>
    <definedName name="科目" localSheetId="8">#REF!</definedName>
    <definedName name="철구사업본부" localSheetId="8">#REF!</definedName>
    <definedName name="类型" localSheetId="8">#REF!</definedName>
    <definedName name="培训考核" localSheetId="8">#REF!</definedName>
    <definedName name="培训类别" localSheetId="8">#REF!</definedName>
    <definedName name="培训形式" localSheetId="8">#REF!</definedName>
    <definedName name="生产列1" localSheetId="8">#REF!</definedName>
    <definedName name="生产列11" localSheetId="8">#REF!</definedName>
    <definedName name="生产列15" localSheetId="8">#REF!</definedName>
    <definedName name="生产列16" localSheetId="8">#REF!</definedName>
    <definedName name="生产列17" localSheetId="8">#REF!</definedName>
    <definedName name="生产列19" localSheetId="8">#REF!</definedName>
    <definedName name="生产列2" localSheetId="8">#REF!</definedName>
    <definedName name="生产列20" localSheetId="8">#REF!</definedName>
    <definedName name="生产列3" localSheetId="8">#REF!</definedName>
    <definedName name="生产列4" localSheetId="8">#REF!</definedName>
    <definedName name="生产列5" localSheetId="8">#REF!</definedName>
    <definedName name="生产列6" localSheetId="8">#REF!</definedName>
    <definedName name="生产列7" localSheetId="8">#REF!</definedName>
    <definedName name="生产列8" localSheetId="8">#REF!</definedName>
    <definedName name="生产列9" localSheetId="8">#REF!</definedName>
    <definedName name="生产期" localSheetId="8">#REF!</definedName>
    <definedName name="生产期1" localSheetId="8">#REF!</definedName>
    <definedName name="生产期11" localSheetId="8">#REF!</definedName>
    <definedName name="生产期123" localSheetId="8">#REF!</definedName>
    <definedName name="生产期15" localSheetId="8">#REF!</definedName>
    <definedName name="生产期16" localSheetId="8">#REF!</definedName>
    <definedName name="生产期17" localSheetId="8">#REF!</definedName>
    <definedName name="生产期19" localSheetId="8">#REF!</definedName>
    <definedName name="生产期2" localSheetId="8">#REF!</definedName>
    <definedName name="生产期20" localSheetId="8">#REF!</definedName>
    <definedName name="生产期3" localSheetId="8">#REF!</definedName>
    <definedName name="生产期4" localSheetId="8">#REF!</definedName>
    <definedName name="生产期5" localSheetId="8">#REF!</definedName>
    <definedName name="生产期6" localSheetId="8">#REF!</definedName>
    <definedName name="生产期7" localSheetId="8">#REF!</definedName>
    <definedName name="生产期8" localSheetId="8">#REF!</definedName>
    <definedName name="生产期9" localSheetId="8">#REF!</definedName>
    <definedName name="省级收入" localSheetId="8">#REF!</definedName>
    <definedName name="性别" localSheetId="8">[13]基础编码!$H$2:$H$3</definedName>
    <definedName name="学历" localSheetId="8">[13]基础编码!$S$2:$S$9</definedName>
    <definedName name="_xlnm._FilterDatabase" localSheetId="9" hidden="1">'9.县对下专项转移支付分项目'!$A$1:$B$3</definedName>
    <definedName name="_xlnm.Print_Titles" localSheetId="9">'9.县对下专项转移支付分项目'!$2:$3</definedName>
    <definedName name="_xlnm._FilterDatabase" localSheetId="1" hidden="1">#REF!</definedName>
    <definedName name="a" localSheetId="1">#REF!</definedName>
    <definedName name="aa" localSheetId="1">#REF!</definedName>
    <definedName name="ABC" localSheetId="1">#REF!</definedName>
    <definedName name="ABD" localSheetId="1">#REF!</definedName>
    <definedName name="bbbb" localSheetId="1">#REF!</definedName>
    <definedName name="county" localSheetId="1">#REF!</definedName>
    <definedName name="data" localSheetId="1">#REF!</definedName>
    <definedName name="Database" localSheetId="1" hidden="1">#REF!</definedName>
    <definedName name="database2" localSheetId="1">#REF!</definedName>
    <definedName name="database3" localSheetId="1">#REF!</definedName>
    <definedName name="hhhh" localSheetId="1">#REF!</definedName>
    <definedName name="kkkk" localSheetId="1">#REF!</definedName>
    <definedName name="mmmm" localSheetId="1">#REF!</definedName>
    <definedName name="Print_Area_MI" localSheetId="1">#REF!</definedName>
    <definedName name="Pub_t_Division" localSheetId="1">#REF!</definedName>
    <definedName name="啊啊" localSheetId="1">#REF!</definedName>
    <definedName name="啊是的" localSheetId="1">#REF!</definedName>
    <definedName name="财政供养" localSheetId="1">#REF!</definedName>
    <definedName name="处室" localSheetId="1">#REF!</definedName>
    <definedName name="地区名称" localSheetId="1">#REF!</definedName>
    <definedName name="勾画" localSheetId="1">#REF!</definedName>
    <definedName name="还有" localSheetId="1">#REF!</definedName>
    <definedName name="汇率" localSheetId="1">#REF!</definedName>
    <definedName name="基金处室" localSheetId="1">#REF!</definedName>
    <definedName name="基金金额" localSheetId="1">#REF!</definedName>
    <definedName name="基金科目" localSheetId="1">#REF!</definedName>
    <definedName name="基金类型" localSheetId="1">#REF!</definedName>
    <definedName name="金额" localSheetId="1">#REF!</definedName>
    <definedName name="전" localSheetId="1">#REF!</definedName>
    <definedName name="주택사업본부" localSheetId="1">#REF!</definedName>
    <definedName name="科目" localSheetId="1">#REF!</definedName>
    <definedName name="철구사업본부" localSheetId="1">#REF!</definedName>
    <definedName name="类型" localSheetId="1">#REF!</definedName>
    <definedName name="培训考核" localSheetId="1">#REF!</definedName>
    <definedName name="培训类别" localSheetId="1">#REF!</definedName>
    <definedName name="培训形式" localSheetId="1">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23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省级收入" localSheetId="1">#REF!</definedName>
    <definedName name="_xlnm.Print_Area" localSheetId="1">'1.一般公共预算收入预算'!$A$1:$E$37</definedName>
    <definedName name="QWERTY" localSheetId="1">#REF!</definedName>
    <definedName name="_xlnm._FilterDatabase" localSheetId="2" hidden="1">#REF!</definedName>
    <definedName name="a" localSheetId="2">#REF!</definedName>
    <definedName name="aa" localSheetId="2">#REF!</definedName>
    <definedName name="ABC" localSheetId="2">#REF!</definedName>
    <definedName name="ABD" localSheetId="2">#REF!</definedName>
    <definedName name="bbbb" localSheetId="2">#REF!</definedName>
    <definedName name="county" localSheetId="2">#REF!</definedName>
    <definedName name="data" localSheetId="2">#REF!</definedName>
    <definedName name="Database" localSheetId="2" hidden="1">#REF!</definedName>
    <definedName name="database2" localSheetId="2">#REF!</definedName>
    <definedName name="database3" localSheetId="2">#REF!</definedName>
    <definedName name="hhhh" localSheetId="2">#REF!</definedName>
    <definedName name="kkkk" localSheetId="2">#REF!</definedName>
    <definedName name="mmmm" localSheetId="2">#REF!</definedName>
    <definedName name="mmmmm" localSheetId="2">[14]基础编码!$H$2:$H$3</definedName>
    <definedName name="mmmmmm" localSheetId="2">[14]基础编码!$S$2:$S$9</definedName>
    <definedName name="Print_Area_MI" localSheetId="2">#REF!</definedName>
    <definedName name="_xlnm.Print_Titles" localSheetId="2">'2.一般公共预算支出'!$1:$4</definedName>
    <definedName name="Pub_t_Division" localSheetId="2">#REF!</definedName>
    <definedName name="QWERTY" localSheetId="2">#REF!</definedName>
    <definedName name="啊啊" localSheetId="2">#REF!</definedName>
    <definedName name="啊是的" localSheetId="2">#REF!</definedName>
    <definedName name="财政供养" localSheetId="2">#REF!</definedName>
    <definedName name="处室" localSheetId="2">#REF!</definedName>
    <definedName name="地区名称" localSheetId="2">#REF!</definedName>
    <definedName name="勾画" localSheetId="2">#REF!</definedName>
    <definedName name="还有" localSheetId="2">#REF!</definedName>
    <definedName name="汇率" localSheetId="2">#REF!</definedName>
    <definedName name="基金处室" localSheetId="2">#REF!</definedName>
    <definedName name="基金金额" localSheetId="2">#REF!</definedName>
    <definedName name="基金科目" localSheetId="2">#REF!</definedName>
    <definedName name="基金类型" localSheetId="2">#REF!</definedName>
    <definedName name="金额" localSheetId="2">#REF!</definedName>
    <definedName name="科目" localSheetId="2">#REF!</definedName>
    <definedName name="类型" localSheetId="2">#REF!</definedName>
    <definedName name="培训考核" localSheetId="2">#REF!</definedName>
    <definedName name="培训类别" localSheetId="2">#REF!</definedName>
    <definedName name="培训形式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23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省级收入" localSheetId="2">#REF!</definedName>
    <definedName name="性别" localSheetId="2">[14]基础编码!$H$2:$H$3</definedName>
    <definedName name="学历" localSheetId="2">[14]基础编码!$S$2:$S$9</definedName>
    <definedName name="전" localSheetId="2">#REF!</definedName>
    <definedName name="주택사업본부" localSheetId="2">#REF!</definedName>
    <definedName name="철구사업본부" localSheetId="2">#REF!</definedName>
    <definedName name="_xlnm.Print_Titles" localSheetId="3">'3.一般公共预算支出 (本级)'!$1:$4</definedName>
    <definedName name="_xlnm._FilterDatabase" localSheetId="3" hidden="1">#REF!</definedName>
    <definedName name="a" localSheetId="3">#REF!</definedName>
    <definedName name="aa" localSheetId="3">#REF!</definedName>
    <definedName name="ABC" localSheetId="3">#REF!</definedName>
    <definedName name="ABD" localSheetId="3">#REF!</definedName>
    <definedName name="bbbb" localSheetId="3">#REF!</definedName>
    <definedName name="county" localSheetId="3">#REF!</definedName>
    <definedName name="data" localSheetId="3">#REF!</definedName>
    <definedName name="Database" localSheetId="3" hidden="1">#REF!</definedName>
    <definedName name="database2" localSheetId="3">#REF!</definedName>
    <definedName name="database3" localSheetId="3">#REF!</definedName>
    <definedName name="hhhh" localSheetId="3">#REF!</definedName>
    <definedName name="kkkk" localSheetId="3">#REF!</definedName>
    <definedName name="mmmm" localSheetId="3">#REF!</definedName>
    <definedName name="mmmmm" localSheetId="3">[14]基础编码!$H$2:$H$3</definedName>
    <definedName name="mmmmmm" localSheetId="3">[14]基础编码!$S$2:$S$9</definedName>
    <definedName name="Print_Area_MI" localSheetId="3">#REF!</definedName>
    <definedName name="Pub_t_Division" localSheetId="3">#REF!</definedName>
    <definedName name="啊啊" localSheetId="3">#REF!</definedName>
    <definedName name="啊是的" localSheetId="3">#REF!</definedName>
    <definedName name="财政供养" localSheetId="3">#REF!</definedName>
    <definedName name="处室" localSheetId="3">#REF!</definedName>
    <definedName name="地区名称" localSheetId="3">#REF!</definedName>
    <definedName name="勾画" localSheetId="3">#REF!</definedName>
    <definedName name="还有" localSheetId="3">#REF!</definedName>
    <definedName name="汇率" localSheetId="3">#REF!</definedName>
    <definedName name="基金处室" localSheetId="3">#REF!</definedName>
    <definedName name="基金金额" localSheetId="3">#REF!</definedName>
    <definedName name="基金科目" localSheetId="3">#REF!</definedName>
    <definedName name="基金类型" localSheetId="3">#REF!</definedName>
    <definedName name="金额" localSheetId="3">#REF!</definedName>
    <definedName name="전" localSheetId="3">#REF!</definedName>
    <definedName name="주택사업본부" localSheetId="3">#REF!</definedName>
    <definedName name="科目" localSheetId="3">#REF!</definedName>
    <definedName name="철구사업본부" localSheetId="3">#REF!</definedName>
    <definedName name="类型" localSheetId="3">#REF!</definedName>
    <definedName name="培训考核" localSheetId="3">#REF!</definedName>
    <definedName name="培训类别" localSheetId="3">#REF!</definedName>
    <definedName name="培训形式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23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省级收入" localSheetId="3">#REF!</definedName>
    <definedName name="性别" localSheetId="3">[14]基础编码!$H$2:$H$3</definedName>
    <definedName name="学历" localSheetId="3">[14]基础编码!$S$2:$S$9</definedName>
    <definedName name="Z_F3E756D0_37BF_413B_B4A8_93A201DE2E9C_.wvu.PrintTitles" localSheetId="3" hidden="1">#REF!</definedName>
    <definedName name="QWERTY" localSheetId="3">#REF!</definedName>
    <definedName name="_xlnm._FilterDatabase" localSheetId="4" hidden="1">#REF!</definedName>
    <definedName name="a" localSheetId="4">#REF!</definedName>
    <definedName name="aa" localSheetId="4">#REF!</definedName>
    <definedName name="ABC" localSheetId="4">#REF!</definedName>
    <definedName name="ABD" localSheetId="4">#REF!</definedName>
    <definedName name="bbbb" localSheetId="4">#REF!</definedName>
    <definedName name="county" localSheetId="4">#REF!</definedName>
    <definedName name="data" localSheetId="4">#REF!</definedName>
    <definedName name="Database" localSheetId="4" hidden="1">#REF!</definedName>
    <definedName name="database2" localSheetId="4">#REF!</definedName>
    <definedName name="database3" localSheetId="4">#REF!</definedName>
    <definedName name="hhhh" localSheetId="4">#REF!</definedName>
    <definedName name="kkkk" localSheetId="4">#REF!</definedName>
    <definedName name="mmmm" localSheetId="4">#REF!</definedName>
    <definedName name="mmmmm" localSheetId="4">[15]基础编码!$H$2:$H$3</definedName>
    <definedName name="mmmmmm" localSheetId="4">[15]基础编码!$S$2:$S$9</definedName>
    <definedName name="Print_Area_MI" localSheetId="4">#REF!</definedName>
    <definedName name="Pub_t_Division" localSheetId="4">#REF!</definedName>
    <definedName name="啊啊" localSheetId="4">#REF!</definedName>
    <definedName name="啊是的" localSheetId="4">#REF!</definedName>
    <definedName name="财政供养" localSheetId="4">#REF!</definedName>
    <definedName name="处室" localSheetId="4">#REF!</definedName>
    <definedName name="地区名称" localSheetId="4">#REF!</definedName>
    <definedName name="勾画" localSheetId="4">#REF!</definedName>
    <definedName name="还有" localSheetId="4">#REF!</definedName>
    <definedName name="汇率" localSheetId="4">#REF!</definedName>
    <definedName name="基金处室" localSheetId="4">#REF!</definedName>
    <definedName name="基金金额" localSheetId="4">#REF!</definedName>
    <definedName name="基金科目" localSheetId="4">#REF!</definedName>
    <definedName name="基金类型" localSheetId="4">#REF!</definedName>
    <definedName name="金额" localSheetId="4">#REF!</definedName>
    <definedName name="전" localSheetId="4">#REF!</definedName>
    <definedName name="주택사업본부" localSheetId="4">#REF!</definedName>
    <definedName name="科目" localSheetId="4">#REF!</definedName>
    <definedName name="철구사업본부" localSheetId="4">#REF!</definedName>
    <definedName name="类型" localSheetId="4">#REF!</definedName>
    <definedName name="培训考核" localSheetId="4">#REF!</definedName>
    <definedName name="培训类别" localSheetId="4">#REF!</definedName>
    <definedName name="培训形式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23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省级收入" localSheetId="4">#REF!</definedName>
    <definedName name="性别" localSheetId="4">[15]基础编码!$H$2:$H$3</definedName>
    <definedName name="学历" localSheetId="4">[15]基础编码!$S$2:$S$9</definedName>
    <definedName name="Z_F3E756D0_37BF_413B_B4A8_93A201DE2E9C_.wvu.PrintTitles" localSheetId="4" hidden="1">#REF!</definedName>
    <definedName name="QWERTY" localSheetId="4">#REF!</definedName>
    <definedName name="_xlnm.Print_Titles" localSheetId="5">'5.政府预算支出经济分类表'!$A:$A,'5.政府预算支出经济分类表'!$1:$4</definedName>
    <definedName name="_xlnm._FilterDatabase" localSheetId="5" hidden="1">#REF!</definedName>
    <definedName name="a" localSheetId="5">#REF!</definedName>
    <definedName name="aa" localSheetId="5">#REF!</definedName>
    <definedName name="ABC" localSheetId="5">#REF!</definedName>
    <definedName name="ABD" localSheetId="5">#REF!</definedName>
    <definedName name="bbbb" localSheetId="5">#REF!</definedName>
    <definedName name="county" localSheetId="5">#REF!</definedName>
    <definedName name="data" localSheetId="5">#REF!</definedName>
    <definedName name="Database" localSheetId="5" hidden="1">#REF!</definedName>
    <definedName name="database2" localSheetId="5">#REF!</definedName>
    <definedName name="database3" localSheetId="5">#REF!</definedName>
    <definedName name="hhhh" localSheetId="5">#REF!</definedName>
    <definedName name="kkkk" localSheetId="5">#REF!</definedName>
    <definedName name="mmmm" localSheetId="5">#REF!</definedName>
    <definedName name="mmmmm" localSheetId="5">[15]基础编码!$H$2:$H$3</definedName>
    <definedName name="mmmmmm" localSheetId="5">[15]基础编码!$S$2:$S$9</definedName>
    <definedName name="Print_Area_MI" localSheetId="5">#REF!</definedName>
    <definedName name="Pub_t_Division" localSheetId="5">#REF!</definedName>
    <definedName name="啊啊" localSheetId="5">#REF!</definedName>
    <definedName name="啊是的" localSheetId="5">#REF!</definedName>
    <definedName name="财政供养" localSheetId="5">#REF!</definedName>
    <definedName name="处室" localSheetId="5">#REF!</definedName>
    <definedName name="地区名称" localSheetId="5">[16]封面!$B$2:$B$6</definedName>
    <definedName name="勾画" localSheetId="5">#REF!</definedName>
    <definedName name="还有" localSheetId="5">#REF!</definedName>
    <definedName name="汇率" localSheetId="5">#REF!</definedName>
    <definedName name="基金处室" localSheetId="5">#REF!</definedName>
    <definedName name="基金金额" localSheetId="5">#REF!</definedName>
    <definedName name="基金科目" localSheetId="5">#REF!</definedName>
    <definedName name="基金类型" localSheetId="5">#REF!</definedName>
    <definedName name="金额" localSheetId="5">#REF!</definedName>
    <definedName name="전" localSheetId="5">#REF!</definedName>
    <definedName name="주택사업본부" localSheetId="5">#REF!</definedName>
    <definedName name="科目" localSheetId="5">#REF!</definedName>
    <definedName name="철구사업본부" localSheetId="5">#REF!</definedName>
    <definedName name="类型" localSheetId="5">#REF!</definedName>
    <definedName name="培训考核" localSheetId="5">#REF!</definedName>
    <definedName name="培训类别" localSheetId="5">#REF!</definedName>
    <definedName name="培训形式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23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省级收入" localSheetId="5">#REF!</definedName>
    <definedName name="性别" localSheetId="5">[15]基础编码!$H$2:$H$3</definedName>
    <definedName name="学历" localSheetId="5">[15]基础编码!$S$2:$S$9</definedName>
    <definedName name="Z_F3E756D0_37BF_413B_B4A8_93A201DE2E9C_.wvu.PrintTitles" localSheetId="5" hidden="1">#REF!</definedName>
    <definedName name="QWERTY" localSheetId="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24" authorId="0">
      <text>
        <r>
          <rPr>
            <sz val="9"/>
            <rFont val="宋体"/>
            <charset val="134"/>
          </rPr>
          <t xml:space="preserve">税务报教育费附加920，地教619*0.9＝557，非税计划表414，计提参照上年列1400
</t>
        </r>
      </text>
    </comment>
    <comment ref="C27" authorId="0">
      <text>
        <r>
          <rPr>
            <sz val="9"/>
            <rFont val="宋体"/>
            <charset val="134"/>
          </rPr>
          <t xml:space="preserve">非税计划表数3673，减上缴上级113，减公积金156，余3404
</t>
        </r>
      </text>
    </comment>
    <comment ref="C28" authorId="0">
      <text>
        <r>
          <rPr>
            <sz val="9"/>
            <rFont val="宋体"/>
            <charset val="134"/>
          </rPr>
          <t xml:space="preserve">非税计划表数
</t>
        </r>
      </text>
    </comment>
    <comment ref="C29" authorId="0">
      <text>
        <r>
          <rPr>
            <sz val="9"/>
            <rFont val="宋体"/>
            <charset val="134"/>
          </rPr>
          <t xml:space="preserve">全年计划19300，非税计划安排10160，缺口9140，其中地方教育费557，两项计提1400，余额7183列国有资本经营收入
</t>
        </r>
      </text>
    </comment>
    <comment ref="C30" authorId="0">
      <text>
        <r>
          <rPr>
            <sz val="9"/>
            <rFont val="宋体"/>
            <charset val="134"/>
          </rPr>
          <t xml:space="preserve">非税计划表数4096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C861" authorId="0">
      <text>
        <r>
          <rPr>
            <sz val="9"/>
            <rFont val="宋体"/>
            <charset val="134"/>
          </rPr>
          <t>Administrator:
加农业综合开发2130601款10万元，2020年取消</t>
        </r>
      </text>
    </comment>
  </commentList>
</comments>
</file>

<file path=xl/sharedStrings.xml><?xml version="1.0" encoding="utf-8"?>
<sst xmlns="http://schemas.openxmlformats.org/spreadsheetml/2006/main" count="2968" uniqueCount="1281">
  <si>
    <t>目        录</t>
  </si>
  <si>
    <t>一般公共预算</t>
  </si>
  <si>
    <t xml:space="preserve">表1：2020年桓仁县一般公共预算收入预算表 </t>
  </si>
  <si>
    <t xml:space="preserve">表2：2020年桓仁县一般公共预算支出预算表 </t>
  </si>
  <si>
    <t xml:space="preserve">表3：2020年桓仁县本级一般公共预算支出预算表 </t>
  </si>
  <si>
    <t>表4：2020年桓仁县本级一般公共预算基本支出预算表（政府经济分类）</t>
  </si>
  <si>
    <t>表5：2020年桓仁县政府预算支出经济分类情况表</t>
  </si>
  <si>
    <t>表6：2020年桓仁县政府一般债务限额和余额情况表</t>
  </si>
  <si>
    <t xml:space="preserve">表7：2020年县对下税收返还和一般转移支付预算表 </t>
  </si>
  <si>
    <t>表8: 2020年县对下专项转移支付分地区预算表</t>
  </si>
  <si>
    <t>表9：2020年县对下专项转移支付分项目预算表</t>
  </si>
  <si>
    <t>附表1</t>
  </si>
  <si>
    <t>桓仁县2020年一般公共预算收入预算表</t>
  </si>
  <si>
    <t>单位：万元</t>
  </si>
  <si>
    <t>项目</t>
  </si>
  <si>
    <t>2019年预计</t>
  </si>
  <si>
    <t>2020年预算拟安排</t>
  </si>
  <si>
    <t>数额</t>
  </si>
  <si>
    <t>增减额</t>
  </si>
  <si>
    <t>增减%</t>
  </si>
  <si>
    <t>一般公共预算收入</t>
  </si>
  <si>
    <t>1.税收收入</t>
  </si>
  <si>
    <t xml:space="preserve">  增值税</t>
  </si>
  <si>
    <t xml:space="preserve">    其中：改征增值税</t>
  </si>
  <si>
    <t xml:space="preserve">  企业所得税</t>
  </si>
  <si>
    <t xml:space="preserve">  个人所得税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</si>
  <si>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</si>
  <si>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</si>
  <si>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</si>
  <si>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</si>
  <si>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</si>
  <si>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</si>
  <si>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</t>
  </si>
  <si>
    <t xml:space="preserve">  耕地占用税</t>
  </si>
  <si>
    <t xml:space="preserve">  契税</t>
  </si>
  <si>
    <t xml:space="preserve">  环境保护税</t>
  </si>
  <si>
    <t xml:space="preserve">  其他税收收入</t>
  </si>
  <si>
    <t>2.非税收入</t>
  </si>
  <si>
    <t xml:space="preserve">  专项收入</t>
  </si>
  <si>
    <t xml:space="preserve">    其中：教育费附加</t>
  </si>
  <si>
    <t xml:space="preserve">          地方教育费附加</t>
  </si>
  <si>
    <t xml:space="preserve">  行政事业性收费</t>
  </si>
  <si>
    <t xml:space="preserve">  罚没收入</t>
  </si>
  <si>
    <t xml:space="preserve">  国有资本经营收入</t>
  </si>
  <si>
    <t xml:space="preserve">  资产有偿使用收入</t>
  </si>
  <si>
    <t xml:space="preserve">  捐赠收入</t>
  </si>
  <si>
    <t xml:space="preserve">  政府住房基金收入</t>
  </si>
  <si>
    <t xml:space="preserve">  其他收入</t>
  </si>
  <si>
    <t>附：税务征收</t>
  </si>
  <si>
    <t xml:space="preserve">    财政征收</t>
  </si>
  <si>
    <t>附：财政非税占比%</t>
  </si>
  <si>
    <t xml:space="preserve">    共享税种小计</t>
  </si>
  <si>
    <t>桓仁县2020年一般公共预算支出草案</t>
  </si>
  <si>
    <t>备注：金额保留整数！</t>
  </si>
  <si>
    <t>项目编码</t>
  </si>
  <si>
    <t>预算科目</t>
  </si>
  <si>
    <t>2019年预算</t>
  </si>
  <si>
    <t>2020年预算</t>
  </si>
  <si>
    <t>2020年预算数比2019年预算数</t>
  </si>
  <si>
    <t>2020年预算数
(含提前告知专项转移支付)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</si>
  <si>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</si>
  <si>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</si>
  <si>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</si>
  <si>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</si>
  <si>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</si>
  <si>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</si>
  <si>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</si>
  <si>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</si>
  <si>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</si>
  <si>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</si>
  <si>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</si>
  <si>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</si>
  <si>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</si>
  <si>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</si>
  <si>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</si>
  <si>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</si>
  <si>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</si>
  <si>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</si>
  <si>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</si>
  <si>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</si>
  <si>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</si>
  <si>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</si>
  <si>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</si>
  <si>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</si>
  <si>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</si>
  <si>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</si>
  <si>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</si>
  <si>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</si>
  <si>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</si>
  <si>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</si>
  <si>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</si>
  <si>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</si>
  <si>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</si>
  <si>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</si>
  <si>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</si>
  <si>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</si>
  <si>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</si>
  <si>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</si>
  <si>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</si>
  <si>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</si>
  <si>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</si>
  <si>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</si>
  <si>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</si>
  <si>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</si>
  <si>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</si>
  <si>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</si>
  <si>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</si>
  <si>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</si>
  <si>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</si>
  <si>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发票管理及税务登记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</si>
  <si>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</si>
  <si>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</si>
  <si>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</si>
  <si>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</si>
  <si>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</si>
  <si>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</si>
  <si>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</si>
  <si>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</si>
  <si>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</si>
  <si>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</si>
  <si>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</si>
  <si>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海关事务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</si>
  <si>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</si>
  <si>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</si>
  <si>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</si>
  <si>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</si>
  <si>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</si>
  <si>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</si>
  <si>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</si>
  <si>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</si>
  <si>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</si>
  <si>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</si>
  <si>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</si>
  <si>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</si>
  <si>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</si>
  <si>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</si>
  <si>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</si>
  <si>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</si>
  <si>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</si>
  <si>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</si>
  <si>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</si>
  <si>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</si>
  <si>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</si>
  <si>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</si>
  <si>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</si>
  <si>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</si>
  <si>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</si>
  <si>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</si>
  <si>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</si>
  <si>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</si>
  <si>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</si>
  <si>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</si>
  <si>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</si>
  <si>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</si>
  <si>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</si>
  <si>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</si>
  <si>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港澳台侨事务</t>
  </si>
  <si>
    <t xml:space="preserve">      港澳事务</t>
  </si>
  <si>
    <t xml:space="preserve">      台湾事务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</si>
  <si>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</si>
  <si>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</si>
  <si>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</si>
  <si>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</si>
  <si>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</si>
  <si>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</si>
  <si>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</si>
  <si>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</si>
  <si>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</si>
  <si>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</si>
  <si>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</si>
  <si>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</si>
  <si>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</si>
  <si>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</si>
  <si>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</si>
  <si>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</si>
  <si>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</si>
  <si>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</si>
  <si>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</si>
  <si>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</si>
  <si>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</si>
  <si>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</si>
  <si>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</si>
  <si>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</si>
  <si>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</si>
  <si>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</si>
  <si>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网信事务</t>
  </si>
  <si>
    <t xml:space="preserve">      信息安全事务</t>
  </si>
  <si>
    <t xml:space="preserve">      其他网信事务支出</t>
  </si>
  <si>
    <t xml:space="preserve">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</si>
  <si>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</si>
  <si>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</si>
  <si>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</si>
  <si>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</si>
  <si>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</si>
  <si>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</si>
  <si>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</si>
  <si>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</si>
  <si>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</si>
  <si>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</si>
  <si>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</si>
  <si>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</si>
  <si>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</si>
  <si>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</si>
  <si>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</si>
  <si>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</si>
  <si>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</si>
  <si>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</si>
  <si>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>20203</t>
  </si>
  <si>
    <t xml:space="preserve">    对外援助</t>
  </si>
  <si>
    <t>2020304</t>
  </si>
  <si>
    <t xml:space="preserve">      援外优惠贷款贴息</t>
  </si>
  <si>
    <t>2020306</t>
  </si>
  <si>
    <t xml:space="preserve">      对外援助</t>
  </si>
  <si>
    <t>20204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</si>
  <si>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</si>
  <si>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</si>
  <si>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</si>
  <si>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</si>
  <si>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</si>
  <si>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</si>
  <si>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</si>
  <si>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</si>
  <si>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</si>
  <si>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</si>
  <si>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</si>
  <si>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对外宣传（款）</t>
  </si>
  <si>
    <t xml:space="preserve">      对外宣传（项）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</si>
  <si>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</si>
  <si>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</si>
  <si>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</si>
  <si>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</si>
  <si>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</si>
  <si>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</si>
  <si>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</si>
  <si>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其他外交支出(款)</t>
  </si>
  <si>
    <t xml:space="preserve">      其他外交支出(项)</t>
  </si>
  <si>
    <t xml:space="preserve"> 国防支出</t>
  </si>
  <si>
    <t xml:space="preserve">    现役部队（款）</t>
  </si>
  <si>
    <t xml:space="preserve">      现役部队（项）</t>
  </si>
  <si>
    <t xml:space="preserve">    国防科研事业(款)</t>
  </si>
  <si>
    <t xml:space="preserve">      国防科研事业（项）</t>
  </si>
  <si>
    <t xml:space="preserve">    专项工程（款）</t>
  </si>
  <si>
    <t xml:space="preserve">      专项工程（项）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</si>
  <si>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</si>
  <si>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</si>
  <si>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</si>
  <si>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</si>
  <si>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</si>
  <si>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</si>
  <si>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</si>
  <si>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>2030607</t>
  </si>
  <si>
    <t xml:space="preserve">      民兵</t>
  </si>
  <si>
    <t>2030608</t>
  </si>
  <si>
    <t xml:space="preserve">      边海防</t>
  </si>
  <si>
    <t xml:space="preserve">      其他国防动员支出</t>
  </si>
  <si>
    <t>20399</t>
  </si>
  <si>
    <t xml:space="preserve">    其他国防动员支出（款）</t>
  </si>
  <si>
    <t xml:space="preserve">      其他国防支出(项)</t>
  </si>
  <si>
    <t>204</t>
  </si>
  <si>
    <t xml:space="preserve"> 公共安全支出</t>
  </si>
  <si>
    <t xml:space="preserve">    武装警察部队</t>
  </si>
  <si>
    <t xml:space="preserve">      武装警察部队</t>
  </si>
  <si>
    <t xml:space="preserve">      其他武装警察部队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</si>
  <si>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</si>
  <si>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</si>
  <si>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</si>
  <si>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</si>
  <si>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</si>
  <si>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</si>
  <si>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</si>
  <si>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</si>
  <si>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</si>
  <si>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</si>
  <si>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</si>
  <si>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</si>
  <si>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</si>
  <si>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</si>
  <si>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</si>
  <si>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</si>
  <si>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</si>
  <si>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</si>
  <si>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</si>
  <si>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</si>
  <si>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</si>
  <si>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</si>
  <si>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</si>
  <si>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</si>
  <si>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</si>
  <si>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</si>
  <si>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</si>
  <si>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</si>
  <si>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</si>
  <si>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</si>
  <si>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</si>
  <si>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</si>
  <si>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</si>
  <si>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信息化建设及运行维护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</si>
  <si>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</si>
  <si>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</si>
  <si>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</si>
  <si>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</si>
  <si>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</si>
  <si>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</si>
  <si>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</si>
  <si>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</si>
  <si>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</si>
  <si>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</si>
  <si>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</si>
  <si>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网络运行及维护</t>
  </si>
  <si>
    <t xml:space="preserve">      缉私业务</t>
  </si>
  <si>
    <t xml:space="preserve">      其他缉私警察支出</t>
  </si>
  <si>
    <t xml:space="preserve">    其他公共安全支出（款）</t>
  </si>
  <si>
    <t xml:space="preserve">      其他公共安全支出(项)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</si>
  <si>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</si>
  <si>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</si>
  <si>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</si>
  <si>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</si>
  <si>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</si>
  <si>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</si>
  <si>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</si>
  <si>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</si>
  <si>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</si>
  <si>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</si>
  <si>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</si>
  <si>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</si>
  <si>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</si>
  <si>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</si>
  <si>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</si>
  <si>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</si>
  <si>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</si>
  <si>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</si>
  <si>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</si>
  <si>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</si>
  <si>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</si>
  <si>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</si>
  <si>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</si>
  <si>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</si>
  <si>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</si>
  <si>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</si>
  <si>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</si>
  <si>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</si>
  <si>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</si>
  <si>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</si>
  <si>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</si>
  <si>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</si>
  <si>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</si>
  <si>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</si>
  <si>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</si>
  <si>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</si>
  <si>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</si>
  <si>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</si>
  <si>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</si>
  <si>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</si>
  <si>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</si>
  <si>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</si>
  <si>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</si>
  <si>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</si>
  <si>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</si>
  <si>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</si>
  <si>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</si>
  <si>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</si>
  <si>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</si>
  <si>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其他教育支出（款）</t>
  </si>
  <si>
    <t xml:space="preserve">      其他教育支出(项)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</si>
  <si>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</si>
  <si>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</si>
  <si>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</si>
  <si>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</si>
  <si>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</si>
  <si>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</si>
  <si>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</si>
  <si>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</si>
  <si>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</si>
  <si>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</si>
  <si>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</si>
  <si>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</si>
  <si>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</si>
  <si>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</si>
  <si>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</si>
  <si>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</si>
  <si>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</si>
  <si>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</si>
  <si>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</si>
  <si>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</si>
  <si>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</si>
  <si>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</si>
  <si>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</si>
  <si>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</si>
  <si>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</si>
  <si>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</si>
  <si>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</si>
  <si>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</si>
  <si>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</si>
  <si>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</si>
  <si>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</si>
  <si>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</si>
  <si>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</si>
  <si>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</si>
  <si>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</si>
  <si>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</si>
  <si>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</si>
  <si>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</si>
  <si>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</si>
  <si>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</si>
  <si>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</si>
  <si>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</si>
  <si>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</si>
  <si>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</si>
  <si>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</si>
  <si>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</si>
  <si>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</si>
  <si>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</si>
  <si>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</si>
  <si>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</si>
  <si>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</si>
  <si>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</si>
  <si>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</si>
  <si>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</si>
  <si>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</si>
  <si>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</si>
  <si>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</si>
  <si>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</si>
  <si>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</si>
  <si>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</si>
  <si>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</si>
  <si>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</si>
  <si>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</si>
  <si>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</si>
  <si>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</si>
  <si>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</si>
  <si>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</si>
  <si>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</si>
  <si>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</si>
  <si>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</si>
  <si>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</si>
  <si>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</si>
  <si>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</si>
  <si>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</si>
  <si>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</si>
  <si>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</si>
  <si>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</si>
  <si>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</si>
  <si>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</si>
  <si>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</si>
  <si>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</si>
  <si>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</si>
  <si>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</si>
  <si>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监测管理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</si>
  <si>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</si>
  <si>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</si>
  <si>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</si>
  <si>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</si>
  <si>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</si>
  <si>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</si>
  <si>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</si>
  <si>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</si>
  <si>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</si>
  <si>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</si>
  <si>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</si>
  <si>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</si>
  <si>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</si>
  <si>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</si>
  <si>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劳动人事争议调节仲裁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</si>
  <si>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</si>
  <si>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</si>
  <si>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</si>
  <si>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</si>
  <si>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</si>
  <si>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</si>
  <si>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</si>
  <si>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</si>
  <si>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</si>
  <si>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</si>
  <si>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</si>
  <si>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</si>
  <si>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</si>
  <si>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</si>
  <si>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</si>
  <si>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</si>
  <si>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</si>
  <si>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</si>
  <si>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</si>
  <si>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</si>
  <si>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</si>
  <si>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</si>
  <si>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</si>
  <si>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</si>
  <si>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</si>
  <si>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</si>
  <si>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</si>
  <si>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</si>
  <si>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</si>
  <si>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</si>
  <si>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</si>
  <si>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</si>
  <si>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</si>
  <si>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</si>
  <si>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</si>
  <si>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</si>
  <si>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</si>
  <si>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</si>
  <si>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</si>
  <si>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退伍士兵安置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</si>
  <si>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</si>
  <si>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</si>
  <si>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</si>
  <si>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</si>
  <si>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</si>
  <si>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</si>
  <si>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</si>
  <si>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</si>
  <si>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</si>
  <si>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</si>
  <si>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</si>
  <si>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</si>
  <si>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</si>
  <si>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</si>
  <si>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</si>
  <si>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</si>
  <si>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</si>
  <si>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</si>
  <si>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</si>
  <si>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</si>
  <si>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</si>
  <si>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</si>
  <si>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</si>
  <si>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</si>
  <si>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</si>
  <si>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</si>
  <si>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</si>
  <si>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</si>
  <si>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</si>
  <si>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</si>
  <si>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</si>
  <si>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</si>
  <si>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</si>
  <si>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</si>
  <si>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</si>
  <si>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</si>
  <si>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</si>
  <si>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财政对企业职工基本养老基金的补助</t>
  </si>
  <si>
    <t xml:space="preserve">      财政对城乡居民基本养老基金的补助</t>
  </si>
  <si>
    <t xml:space="preserve">      财政对其他基本养老基金的补助</t>
  </si>
  <si>
    <t xml:space="preserve">    财政对社会保险基金的补助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</si>
  <si>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</si>
  <si>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</si>
  <si>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</si>
  <si>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</si>
  <si>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</si>
  <si>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</si>
  <si>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</si>
  <si>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</si>
  <si>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</si>
  <si>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</si>
  <si>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</si>
  <si>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其他社会保障和就业支出(款)</t>
  </si>
  <si>
    <t xml:space="preserve">      其他社会保障和就业支出（项）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</si>
  <si>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</si>
  <si>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</si>
  <si>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</si>
  <si>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</si>
  <si>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</si>
  <si>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</si>
  <si>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</si>
  <si>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</si>
  <si>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</si>
  <si>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</si>
  <si>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</si>
  <si>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</si>
  <si>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</si>
  <si>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</si>
  <si>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</si>
  <si>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</si>
  <si>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</si>
  <si>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</si>
  <si>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</si>
  <si>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</si>
  <si>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</si>
  <si>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</si>
  <si>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</si>
  <si>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</si>
  <si>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</si>
  <si>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</si>
  <si>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</si>
  <si>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</si>
  <si>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</si>
  <si>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</si>
  <si>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</si>
  <si>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</si>
  <si>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</si>
  <si>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</si>
  <si>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</si>
  <si>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</si>
  <si>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</si>
  <si>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</si>
  <si>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</si>
  <si>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</si>
  <si>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</si>
  <si>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</si>
  <si>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</si>
  <si>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</si>
  <si>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</si>
  <si>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</si>
  <si>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</si>
  <si>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</si>
  <si>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</si>
  <si>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</si>
  <si>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</si>
  <si>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</si>
  <si>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</si>
  <si>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</si>
  <si>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</si>
  <si>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</si>
  <si>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</si>
  <si>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</si>
  <si>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</si>
  <si>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</si>
  <si>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</si>
  <si>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</si>
  <si>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</si>
  <si>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</si>
  <si>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</si>
  <si>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</si>
  <si>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</si>
  <si>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</si>
  <si>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</si>
  <si>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</si>
  <si>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</si>
  <si>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</si>
  <si>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</si>
  <si>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</si>
  <si>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</si>
  <si>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</si>
  <si>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</si>
  <si>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</si>
  <si>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</si>
  <si>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</si>
  <si>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</si>
  <si>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</si>
  <si>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</si>
  <si>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</si>
  <si>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</si>
  <si>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</si>
  <si>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</si>
  <si>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</si>
  <si>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</si>
  <si>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</si>
  <si>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</si>
  <si>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</si>
  <si>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</si>
  <si>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</si>
  <si>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>2110507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</si>
  <si>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</si>
  <si>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</si>
  <si>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</si>
  <si>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</si>
  <si>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</si>
  <si>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</si>
  <si>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</si>
  <si>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</si>
  <si>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</si>
  <si>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</si>
  <si>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</si>
  <si>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</si>
  <si>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</si>
  <si>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</si>
  <si>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已垦草原退耕还草(款)</t>
  </si>
  <si>
    <t xml:space="preserve">      已垦草原退耕还草(项)</t>
  </si>
  <si>
    <t xml:space="preserve">    能源节约利用(款)</t>
  </si>
  <si>
    <t xml:space="preserve">      能源节能利用(项)</t>
  </si>
  <si>
    <t xml:space="preserve">    污染减排</t>
  </si>
  <si>
    <t xml:space="preserve">       环境监测与信息</t>
  </si>
  <si>
    <t xml:space="preserve">       环境执法监察</t>
  </si>
  <si>
    <t xml:space="preserve">       减排专项支出</t>
  </si>
  <si>
    <t xml:space="preserve">       清洁生产专项支出</t>
  </si>
  <si>
    <t xml:space="preserve">       其他污染减排支出</t>
  </si>
  <si>
    <t xml:space="preserve">    可再生能源(款)</t>
  </si>
  <si>
    <t xml:space="preserve">       可再生能源(项)</t>
  </si>
  <si>
    <t xml:space="preserve">    循环经济(款)</t>
  </si>
  <si>
    <t xml:space="preserve">       循环经济(项)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</si>
  <si>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</si>
  <si>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</si>
  <si>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</si>
  <si>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</si>
  <si>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</si>
  <si>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</si>
  <si>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</si>
  <si>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</si>
  <si>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</si>
  <si>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</si>
  <si>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其他节能环保支出(款)</t>
  </si>
  <si>
    <t xml:space="preserve">      其他节能环保支出(项)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</si>
  <si>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</si>
  <si>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</si>
  <si>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</si>
  <si>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</si>
  <si>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</si>
  <si>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</si>
  <si>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</si>
  <si>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</si>
  <si>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</si>
  <si>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</si>
  <si>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</si>
  <si>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</si>
  <si>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</si>
  <si>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</si>
  <si>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</si>
  <si>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</si>
  <si>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</si>
  <si>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</si>
  <si>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</si>
  <si>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</si>
  <si>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</si>
  <si>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</si>
  <si>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</si>
  <si>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</si>
  <si>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</si>
  <si>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</si>
  <si>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</si>
  <si>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</si>
  <si>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</si>
  <si>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</si>
  <si>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</si>
  <si>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</si>
  <si>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</si>
  <si>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</si>
  <si>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</si>
  <si>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</si>
  <si>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</si>
  <si>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</si>
  <si>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</si>
  <si>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</si>
  <si>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</si>
  <si>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</si>
  <si>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</si>
  <si>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</si>
  <si>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</si>
  <si>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</si>
  <si>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林业技术推广</t>
  </si>
  <si>
    <t xml:space="preserve">      森林资源管理</t>
  </si>
  <si>
    <t xml:space="preserve">      森林生态效益补偿</t>
  </si>
  <si>
    <t xml:space="preserve">      林业自然保护区</t>
  </si>
  <si>
    <t xml:space="preserve">      动植物保护</t>
  </si>
  <si>
    <t xml:space="preserve">      湿地保护</t>
  </si>
  <si>
    <t xml:space="preserve">      林业执法与监督</t>
  </si>
  <si>
    <t xml:space="preserve">      防沙治沙</t>
  </si>
  <si>
    <t xml:space="preserve">      林业对外合作与交流</t>
  </si>
  <si>
    <t xml:space="preserve">      林业产业化</t>
  </si>
  <si>
    <t xml:space="preserve">      信息管理</t>
  </si>
  <si>
    <t xml:space="preserve">      林区公共支出</t>
  </si>
  <si>
    <t xml:space="preserve">      林业贷款贴息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</si>
  <si>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</si>
  <si>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</si>
  <si>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</si>
  <si>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</si>
  <si>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</si>
  <si>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</si>
  <si>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</si>
  <si>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</si>
  <si>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</si>
  <si>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</si>
  <si>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</si>
  <si>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水行政执法监督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</si>
  <si>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</si>
  <si>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</si>
  <si>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</si>
  <si>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</si>
  <si>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</si>
  <si>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</si>
  <si>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</si>
  <si>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</si>
  <si>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</si>
  <si>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</si>
  <si>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</si>
  <si>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</si>
  <si>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</si>
  <si>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</si>
  <si>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</si>
  <si>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</si>
  <si>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</si>
  <si>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</si>
  <si>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</si>
  <si>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</si>
  <si>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</si>
  <si>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</si>
  <si>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</si>
  <si>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</si>
  <si>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</si>
  <si>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</si>
  <si>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</si>
  <si>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</si>
  <si>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</si>
  <si>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</si>
  <si>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</si>
  <si>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</si>
  <si>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</si>
  <si>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</si>
  <si>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</si>
  <si>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</si>
  <si>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</si>
  <si>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补充小额担保贷款基金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</si>
  <si>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</si>
  <si>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</si>
  <si>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</si>
  <si>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</si>
  <si>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其他农林水支出（款）</t>
  </si>
  <si>
    <t xml:space="preserve">      化解其他公益性乡村债务支出</t>
  </si>
  <si>
    <t xml:space="preserve">      其他农林水支出（项）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</si>
  <si>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</si>
  <si>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</si>
  <si>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</si>
  <si>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</si>
  <si>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</si>
  <si>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</si>
  <si>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</si>
  <si>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</si>
  <si>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</si>
  <si>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</si>
  <si>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</si>
  <si>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</si>
  <si>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</si>
  <si>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</si>
  <si>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</si>
  <si>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</si>
  <si>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</si>
  <si>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</si>
  <si>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</si>
  <si>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</si>
  <si>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</si>
  <si>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</si>
  <si>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</si>
  <si>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</si>
  <si>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</si>
  <si>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</si>
  <si>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</si>
  <si>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</si>
  <si>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</si>
  <si>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</si>
  <si>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</si>
  <si>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</si>
  <si>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</si>
  <si>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</si>
  <si>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</si>
  <si>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</si>
  <si>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</si>
  <si>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</si>
  <si>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</si>
  <si>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</si>
  <si>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</si>
  <si>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</si>
  <si>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</si>
  <si>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</si>
  <si>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</si>
  <si>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</si>
  <si>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</si>
  <si>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</si>
  <si>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其他交通运输支出(款)</t>
  </si>
  <si>
    <t xml:space="preserve">      公共交通运营补助</t>
  </si>
  <si>
    <t xml:space="preserve">      其他交通运输支出(项)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</si>
  <si>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</si>
  <si>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</si>
  <si>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</si>
  <si>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</si>
  <si>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</si>
  <si>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</si>
  <si>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</si>
  <si>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</si>
  <si>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</si>
  <si>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</si>
  <si>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</si>
  <si>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</si>
  <si>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</si>
  <si>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</si>
  <si>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</si>
  <si>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</si>
  <si>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</si>
  <si>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</si>
  <si>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</si>
  <si>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</si>
  <si>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</si>
  <si>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</si>
  <si>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</si>
  <si>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</si>
  <si>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</si>
  <si>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信息安全建设</t>
  </si>
  <si>
    <t xml:space="preserve">      专用通信</t>
  </si>
  <si>
    <t xml:space="preserve">      无线电监管</t>
  </si>
  <si>
    <t xml:space="preserve">      工业和信息产业战略研究与标准制定</t>
  </si>
  <si>
    <t xml:space="preserve">      工业和信息产业支持</t>
  </si>
  <si>
    <t xml:space="preserve">      电子专项工程</t>
  </si>
  <si>
    <t xml:space="preserve">      技术基础研究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</si>
  <si>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</si>
  <si>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</si>
  <si>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</si>
  <si>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</si>
  <si>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</si>
  <si>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</si>
  <si>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</si>
  <si>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</si>
  <si>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</si>
  <si>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其他资源勘探工业信息等支出(款)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</si>
  <si>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</si>
  <si>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</si>
  <si>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</si>
  <si>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</si>
  <si>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其他资源勘探工业信息等支出(项)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</si>
  <si>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</si>
  <si>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</si>
  <si>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</si>
  <si>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</si>
  <si>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</si>
  <si>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</si>
  <si>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</si>
  <si>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</si>
  <si>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</si>
  <si>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</si>
  <si>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</si>
  <si>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</si>
  <si>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    其他商业服务业等支出(项)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</si>
  <si>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</si>
  <si>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</si>
  <si>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</si>
  <si>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</si>
  <si>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</si>
  <si>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</si>
  <si>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</si>
  <si>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</si>
  <si>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</si>
  <si>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</si>
  <si>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</si>
  <si>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</si>
  <si>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</si>
  <si>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</si>
  <si>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</si>
  <si>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</si>
  <si>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商业银行贷款贴息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</si>
  <si>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</si>
  <si>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</si>
  <si>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</si>
  <si>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</si>
  <si>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</si>
  <si>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</si>
  <si>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其他金融支出（款）</t>
  </si>
  <si>
    <t xml:space="preserve">      其他金融支出(项)</t>
  </si>
  <si>
    <t xml:space="preserve">  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</si>
  <si>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</si>
  <si>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</si>
  <si>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</si>
  <si>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</si>
  <si>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</si>
  <si>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</si>
  <si>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</si>
  <si>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</si>
  <si>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</si>
  <si>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</si>
  <si>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</si>
  <si>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</si>
  <si>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</si>
  <si>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国土资源社会公益服务</t>
  </si>
  <si>
    <t xml:space="preserve">      国土资源行业业务管理</t>
  </si>
  <si>
    <t xml:space="preserve">      自然资源调查与确权登记</t>
  </si>
  <si>
    <t xml:space="preserve">      土地资源储备支出</t>
  </si>
  <si>
    <t xml:space="preserve">      地质及矿产资源调查</t>
  </si>
  <si>
    <t xml:space="preserve">      地质勘察与矿产资源管理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</si>
  <si>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</si>
  <si>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</si>
  <si>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</si>
  <si>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</si>
  <si>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</si>
  <si>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</si>
  <si>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</si>
  <si>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</si>
  <si>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</si>
  <si>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</si>
  <si>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</si>
  <si>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海洋战略与预警监测</t>
  </si>
  <si>
    <t xml:space="preserve">      基础测绘与地理信息监管</t>
  </si>
  <si>
    <t xml:space="preserve">      其他国土资源事务支出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</si>
  <si>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</si>
  <si>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</si>
  <si>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</si>
  <si>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</si>
  <si>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</si>
  <si>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</si>
  <si>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</si>
  <si>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</si>
  <si>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</si>
  <si>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</si>
  <si>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</si>
  <si>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</si>
  <si>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</si>
  <si>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</si>
  <si>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</si>
  <si>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</si>
  <si>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</si>
  <si>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</si>
  <si>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</si>
  <si>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</si>
  <si>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</si>
  <si>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</si>
  <si>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</si>
  <si>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</si>
  <si>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</si>
  <si>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</si>
  <si>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</si>
  <si>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</si>
  <si>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</si>
  <si>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</si>
  <si>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</si>
  <si>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</si>
  <si>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</si>
  <si>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</si>
  <si>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</si>
  <si>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</si>
  <si>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</si>
  <si>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</si>
  <si>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</si>
  <si>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</si>
  <si>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</si>
  <si>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</si>
  <si>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</si>
  <si>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</si>
  <si>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</si>
  <si>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其他粮油事务支出</t>
  </si>
  <si>
    <t xml:space="preserve">    物资事务</t>
  </si>
  <si>
    <t xml:space="preserve">      铁路专用线</t>
  </si>
  <si>
    <t xml:space="preserve">      护库武警和民兵支出</t>
  </si>
  <si>
    <t xml:space="preserve">      物资保管与保养</t>
  </si>
  <si>
    <t xml:space="preserve">      专项贷款利息</t>
  </si>
  <si>
    <t xml:space="preserve">      物资转移</t>
  </si>
  <si>
    <t xml:space="preserve">      物资轮换</t>
  </si>
  <si>
    <t xml:space="preserve">      仓库建设</t>
  </si>
  <si>
    <t xml:space="preserve">      仓库安防</t>
  </si>
  <si>
    <t xml:space="preserve">      其他物资事务支出</t>
  </si>
  <si>
    <t xml:space="preserve">    能源储备</t>
  </si>
  <si>
    <t xml:space="preserve">      石油储备支出</t>
  </si>
  <si>
    <t xml:space="preserve">      天然铀能源储备</t>
  </si>
  <si>
    <t xml:space="preserve">      煤炭储备</t>
  </si>
  <si>
    <t xml:space="preserve">      其他能源储备</t>
  </si>
  <si>
    <t xml:space="preserve">    储备粮油补贴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</si>
  <si>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</si>
  <si>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</si>
  <si>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</si>
  <si>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</si>
  <si>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</si>
  <si>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</si>
  <si>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</si>
  <si>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</si>
  <si>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</si>
  <si>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</si>
  <si>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</si>
  <si>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</si>
  <si>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</si>
  <si>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</si>
  <si>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</si>
  <si>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</si>
  <si>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</si>
  <si>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</si>
  <si>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</si>
  <si>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</si>
  <si>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</si>
  <si>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</si>
  <si>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</si>
  <si>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</si>
  <si>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</si>
  <si>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</si>
  <si>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消防事务</t>
  </si>
  <si>
    <t xml:space="preserve">      消防应急救援</t>
  </si>
  <si>
    <t xml:space="preserve">      其他消防事务支出</t>
  </si>
  <si>
    <t xml:space="preserve">   森林消防事务</t>
  </si>
  <si>
    <t xml:space="preserve">      森林消防应急救援</t>
  </si>
  <si>
    <t xml:space="preserve">      其他森林消防事务支出</t>
  </si>
  <si>
    <t xml:space="preserve">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</si>
  <si>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</si>
  <si>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</si>
  <si>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</si>
  <si>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</si>
  <si>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</si>
  <si>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</si>
  <si>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</si>
  <si>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</si>
  <si>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</si>
  <si>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</si>
  <si>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</si>
  <si>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</si>
  <si>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</si>
  <si>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</si>
  <si>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</si>
  <si>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</si>
  <si>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</si>
  <si>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自然灾害救灾及恢复重建支出</t>
  </si>
  <si>
    <t xml:space="preserve">      中央自然灾害生活补助</t>
  </si>
  <si>
    <t xml:space="preserve">      地方自然灾害生活补助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</si>
  <si>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</si>
  <si>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</si>
  <si>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</si>
  <si>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其他灾害防治及应急管理支出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</si>
  <si>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</si>
  <si>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</si>
  <si>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</si>
  <si>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</si>
  <si>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</si>
  <si>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</si>
  <si>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</si>
  <si>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</si>
  <si>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</si>
  <si>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</si>
  <si>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</si>
  <si>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</si>
  <si>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</si>
  <si>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</si>
  <si>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</si>
  <si>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</si>
  <si>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</si>
  <si>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>桓仁县2020年一般公共预算支出草案（本级）</t>
  </si>
  <si>
    <t>2020年桓仁县本级一般公共预算基本支出预算表（政府经济分类）</t>
  </si>
  <si>
    <t>经济分类科目</t>
  </si>
  <si>
    <t>基本支出</t>
  </si>
  <si>
    <t>合 计</t>
  </si>
  <si>
    <t>501 机关工资福利支出</t>
  </si>
  <si>
    <t xml:space="preserve">  50101 工资奖金津补贴</t>
  </si>
  <si>
    <t xml:space="preserve">  50102 社会保障缴费</t>
  </si>
  <si>
    <t xml:space="preserve">  50103 住房公积金</t>
  </si>
  <si>
    <t xml:space="preserve">  50199 其他工资福利支出</t>
  </si>
  <si>
    <t>502 机关商品和服务支出</t>
  </si>
  <si>
    <t xml:space="preserve">  50201 办公经费</t>
  </si>
  <si>
    <t xml:space="preserve">  50202 会议费</t>
  </si>
  <si>
    <t xml:space="preserve">  50203 培训费</t>
  </si>
  <si>
    <t xml:space="preserve">  50204 专用材料购置费</t>
  </si>
  <si>
    <t xml:space="preserve">  50205 委托业务费</t>
  </si>
  <si>
    <t xml:space="preserve">  50206 公务接待费</t>
  </si>
  <si>
    <t xml:space="preserve">  50207 因公出国（境）费用</t>
  </si>
  <si>
    <t xml:space="preserve">  50208 公务用车运行维护费</t>
  </si>
  <si>
    <t xml:space="preserve">  50209 维修（护）费</t>
  </si>
  <si>
    <t xml:space="preserve">  50299 其他商品和服务支出</t>
  </si>
  <si>
    <t>503 机关资本性支出（一）</t>
  </si>
  <si>
    <t xml:space="preserve">  50301 房屋建筑物构建</t>
  </si>
  <si>
    <t xml:space="preserve">  50302 基础设施建设</t>
  </si>
  <si>
    <t xml:space="preserve">  50306 设备购置</t>
  </si>
  <si>
    <t xml:space="preserve">  50399 其他资本性支出</t>
  </si>
  <si>
    <t>505 对事业单位经常性补助</t>
  </si>
  <si>
    <t xml:space="preserve">  50501 工资福利支出</t>
  </si>
  <si>
    <t xml:space="preserve">  50502 商品和服务支出</t>
  </si>
  <si>
    <t>506 对事业单位资本性补助</t>
  </si>
  <si>
    <t xml:space="preserve">  50601 资本性支出（一）</t>
  </si>
  <si>
    <t>507 对企业补助</t>
  </si>
  <si>
    <t xml:space="preserve">  50799 其他对企业补助</t>
  </si>
  <si>
    <t>509 对个人和家庭的补助</t>
  </si>
  <si>
    <t xml:space="preserve">  50901 社会福利和救助</t>
  </si>
  <si>
    <t xml:space="preserve">  50902 助学金</t>
  </si>
  <si>
    <t xml:space="preserve">  50903 个人农业生产补贴</t>
  </si>
  <si>
    <t xml:space="preserve">  50905 离退休费</t>
  </si>
  <si>
    <t xml:space="preserve">  50999 其他对个人和家庭补助</t>
  </si>
  <si>
    <t>510 对社会保障基金补助</t>
  </si>
  <si>
    <t xml:space="preserve">  51003 补充全国社会保障基金</t>
  </si>
  <si>
    <t>511 债务利息及费用支出</t>
  </si>
  <si>
    <t xml:space="preserve">  51101 国内债务付息</t>
  </si>
  <si>
    <t>599 其他支出</t>
  </si>
  <si>
    <t xml:space="preserve">  59908 对民间非盈利组织和群众性自治组织补贴</t>
  </si>
  <si>
    <t xml:space="preserve">  59999 其他支出</t>
  </si>
  <si>
    <t>2020年政府预算支出经济分类情况表</t>
  </si>
  <si>
    <t>单位:万元</t>
  </si>
  <si>
    <t>总计</t>
  </si>
  <si>
    <t>机关工资福利支出</t>
  </si>
  <si>
    <t>机关商品和服务支出</t>
  </si>
  <si>
    <t>机关资本性支出（一）</t>
  </si>
  <si>
    <t>机关资本性支出（二）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</si>
  <si>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</si>
  <si>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</si>
  <si>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</si>
  <si>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</si>
  <si>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</si>
  <si>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</si>
  <si>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</si>
  <si>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</si>
  <si>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</si>
  <si>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预备费及预留</t>
  </si>
  <si>
    <t>其他支出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</si>
  <si>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</si>
  <si>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</si>
  <si>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</si>
  <si>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</si>
  <si>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</si>
  <si>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</si>
  <si>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</si>
  <si>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</si>
  <si>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</si>
  <si>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</si>
  <si>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</si>
  <si>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</si>
  <si>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</si>
  <si>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</si>
  <si>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</si>
  <si>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</si>
  <si>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</si>
  <si>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</si>
  <si>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</si>
  <si>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</si>
  <si>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</si>
  <si>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二十一、预备费</t>
  </si>
  <si>
    <t>二十二、债务付息支出</t>
  </si>
  <si>
    <t>二十三、债务发行费用支出</t>
  </si>
  <si>
    <t>二十四、其他支出</t>
  </si>
  <si>
    <t>支出总计</t>
  </si>
  <si>
    <t>2020年桓仁县政府一般债务限额和余额情况表</t>
  </si>
  <si>
    <t>单位：亿元</t>
  </si>
  <si>
    <t>政府债务限额</t>
  </si>
  <si>
    <t>政府债务余额</t>
  </si>
  <si>
    <t>一般债务</t>
  </si>
  <si>
    <t>2020年县对下税收返还和一般转移支付预算表</t>
  </si>
  <si>
    <t>表5</t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</si>
  <si>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134"/>
      </rPr>
      <t>单位：万元</t>
    </r>
  </si>
  <si>
    <t>2020年预算数</t>
  </si>
  <si>
    <t>合计</t>
  </si>
  <si>
    <t>一、县对下返还性支出</t>
  </si>
  <si>
    <t xml:space="preserve">     1.增值税返还</t>
  </si>
  <si>
    <t xml:space="preserve">     2.消费税返还</t>
  </si>
  <si>
    <t xml:space="preserve">     3.所得税基数返还</t>
  </si>
  <si>
    <t xml:space="preserve">     4.成品油税费改革税收返还</t>
  </si>
  <si>
    <t xml:space="preserve">     5.增值税五五分享税收返还</t>
  </si>
  <si>
    <t xml:space="preserve">     6.其他返还性支出</t>
  </si>
  <si>
    <t>二、县对下一般性转移支付支出</t>
  </si>
  <si>
    <t xml:space="preserve">    1.体制补助支出</t>
  </si>
  <si>
    <t xml:space="preserve">    2.均衡性转移支付</t>
  </si>
  <si>
    <t xml:space="preserve">    3.县级基本财力保障机制奖补资金</t>
  </si>
  <si>
    <t xml:space="preserve">    4.结算补助</t>
  </si>
  <si>
    <t xml:space="preserve">    5.资源枯竭型城市转移支付</t>
  </si>
  <si>
    <t xml:space="preserve">    6.企业事业单位划转补助</t>
  </si>
  <si>
    <t xml:space="preserve">    7.成品油价格和税费改革转移支付</t>
  </si>
  <si>
    <t xml:space="preserve">    8.基层公检法司转移支付</t>
  </si>
  <si>
    <t xml:space="preserve">    9.义务教育等转移支付</t>
  </si>
  <si>
    <t xml:space="preserve">    10.基本养老保险和低保等转移支付</t>
  </si>
  <si>
    <t xml:space="preserve">    11.城乡居民医疗保险转移支付</t>
  </si>
  <si>
    <t xml:space="preserve">    12.农村综合改革转移支付支出</t>
  </si>
  <si>
    <t xml:space="preserve">    13.产粮（油）大县奖励资金</t>
  </si>
  <si>
    <t xml:space="preserve">    14.重点生态功能区转移支付</t>
  </si>
  <si>
    <t xml:space="preserve">    15.固定数额补助</t>
  </si>
  <si>
    <t xml:space="preserve">    16.革命老区转移支付</t>
  </si>
  <si>
    <t xml:space="preserve">    17.民族地区转移支付</t>
  </si>
  <si>
    <t xml:space="preserve">    18.贫困地区转移支付</t>
  </si>
  <si>
    <t xml:space="preserve">    19.其他一般转移支付</t>
  </si>
  <si>
    <t xml:space="preserve">    20.一般公共服务</t>
  </si>
  <si>
    <t xml:space="preserve">    21.公共安全</t>
  </si>
  <si>
    <t xml:space="preserve">    22.教育</t>
  </si>
  <si>
    <t xml:space="preserve">    23.科学技术</t>
  </si>
  <si>
    <t xml:space="preserve">    24.文化体育与传媒</t>
  </si>
  <si>
    <t xml:space="preserve">    25.社会保障与就业</t>
  </si>
  <si>
    <t xml:space="preserve">    26.医疗卫生</t>
  </si>
  <si>
    <t xml:space="preserve">    27.节能环保</t>
  </si>
  <si>
    <t xml:space="preserve">    28.城乡社区事务</t>
  </si>
  <si>
    <t xml:space="preserve">    29.农林水补助</t>
  </si>
  <si>
    <t xml:space="preserve">    30.交通运输</t>
  </si>
  <si>
    <t xml:space="preserve">    31.资源勘探电力等</t>
  </si>
  <si>
    <t xml:space="preserve">    32.商业服务业等</t>
  </si>
  <si>
    <t xml:space="preserve">    33.金融监管</t>
  </si>
  <si>
    <t xml:space="preserve">    34.国土资源气象（2019自然资源海洋气象）</t>
  </si>
  <si>
    <t xml:space="preserve">    35.保障性住房</t>
  </si>
  <si>
    <t xml:space="preserve">    36.粮油储备</t>
  </si>
  <si>
    <t xml:space="preserve">    37.灾害防治及应急管理</t>
  </si>
  <si>
    <t xml:space="preserve">    38.其他支出</t>
  </si>
  <si>
    <t>按地区划分：</t>
  </si>
  <si>
    <t>桓仁镇</t>
  </si>
  <si>
    <t>华来
镇</t>
  </si>
  <si>
    <t>木盂
子镇</t>
  </si>
  <si>
    <t>八里
甸镇</t>
  </si>
  <si>
    <t>雅河乡</t>
  </si>
  <si>
    <t>普乐
堡镇</t>
  </si>
  <si>
    <t>向阳乡</t>
  </si>
  <si>
    <t>二棚
甸镇</t>
  </si>
  <si>
    <t>沙尖
子镇</t>
  </si>
  <si>
    <t>五里甸镇</t>
  </si>
  <si>
    <t>黑沟乡</t>
  </si>
  <si>
    <t>北甸子乡</t>
  </si>
  <si>
    <t>古城镇</t>
  </si>
  <si>
    <t>2020年县对下专项转移支付分地区预算表</t>
  </si>
  <si>
    <t>专项转移支付</t>
  </si>
  <si>
    <t>2020年县对下专项转移支付分项目预算表</t>
  </si>
  <si>
    <t>项目名称</t>
  </si>
  <si>
    <t>金额</t>
  </si>
  <si>
    <t>无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</si>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</sst>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_ * #,##0.0_ ;_ * \-#,##0.0_ ;_ * &quot;-&quot;??.0_ ;_ @_ "/>
    <numFmt numFmtId="178" formatCode="#,##0.0_ "/>
    <numFmt numFmtId="179" formatCode="#,##0_ "/>
    <numFmt numFmtId="180" formatCode="0_ "/>
    <numFmt numFmtId="181" formatCode="_ * #,##0.0_ ;_ * \-#,##0.0_ ;_ * &quot;-&quot;??_ ;_ @_ "/>
  </numFmts>
  <fonts count="55">
    <font>
      <sz val="12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b/>
      <sz val="18"/>
      <name val="宋体"/>
      <charset val="134"/>
    </font>
    <font>
      <sz val="12"/>
      <name val="宋P or"/>
      <charset val="134"/>
    </font>
    <font>
      <b/>
      <sz val="14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1"/>
      <name val="Times New Roman"/>
      <charset val="0"/>
    </font>
    <font>
      <b/>
      <sz val="11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2"/>
      <name val="Times New Roman"/>
      <charset val="0"/>
    </font>
    <font>
      <sz val="9"/>
      <name val="宋体"/>
      <charset val="134"/>
    </font>
    <font>
      <sz val="20"/>
      <name val="黑体"/>
      <charset val="134"/>
    </font>
    <font>
      <sz val="20"/>
      <name val="宋体"/>
      <charset val="134"/>
    </font>
    <font>
      <b/>
      <sz val="24"/>
      <name val="宋体"/>
      <charset val="134"/>
    </font>
    <font>
      <sz val="16"/>
      <name val="宋体"/>
      <charset val="134"/>
    </font>
    <font>
      <b/>
      <sz val="16"/>
      <name val="黑体"/>
      <charset val="134"/>
    </font>
    <font>
      <b/>
      <sz val="16"/>
      <name val="SimSun"/>
      <charset val="134"/>
    </font>
    <font>
      <b/>
      <sz val="12"/>
      <name val="宋体"/>
      <charset val="134"/>
      <scheme val="minor"/>
    </font>
    <font>
      <sz val="10"/>
      <name val="Geneva"/>
      <charset val="0"/>
    </font>
    <font>
      <sz val="11"/>
      <name val="黑体"/>
      <charset val="134"/>
    </font>
    <font>
      <sz val="11"/>
      <color indexed="10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1"/>
      <color theme="1"/>
      <name val="黑体"/>
      <charset val="134"/>
    </font>
    <font>
      <b/>
      <sz val="20"/>
      <name val="宋体"/>
      <charset val="134"/>
      <scheme val="minor"/>
    </font>
    <font>
      <sz val="14"/>
      <name val="Times New Roman"/>
      <charset val="0"/>
    </font>
    <font>
      <sz val="22"/>
      <name val="黑体"/>
      <charset val="134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4" borderId="11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" borderId="14" applyNumberFormat="0" applyAlignment="0" applyProtection="0">
      <alignment vertical="center"/>
    </xf>
    <xf numFmtId="0" fontId="44" fillId="6" borderId="15" applyNumberFormat="0" applyAlignment="0" applyProtection="0">
      <alignment vertical="center"/>
    </xf>
    <xf numFmtId="0" fontId="45" fillId="6" borderId="14" applyNumberFormat="0" applyAlignment="0" applyProtection="0">
      <alignment vertical="center"/>
    </xf>
    <xf numFmtId="0" fontId="46" fillId="7" borderId="16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1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176" fontId="2" fillId="0" borderId="0" xfId="1" applyNumberFormat="1" applyFont="1" applyAlignment="1"/>
    <xf numFmtId="0" fontId="3" fillId="0" borderId="0" xfId="0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176" fontId="4" fillId="0" borderId="0" xfId="1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176" fontId="9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left" vertical="center"/>
    </xf>
    <xf numFmtId="176" fontId="11" fillId="0" borderId="0" xfId="1" applyNumberFormat="1" applyFont="1" applyAlignment="1">
      <alignment horizontal="right"/>
    </xf>
    <xf numFmtId="176" fontId="1" fillId="0" borderId="1" xfId="1" applyNumberFormat="1" applyFont="1" applyBorder="1" applyAlignment="1">
      <alignment horizontal="center" vertical="center"/>
    </xf>
    <xf numFmtId="176" fontId="12" fillId="0" borderId="1" xfId="1" applyNumberFormat="1" applyFont="1" applyBorder="1" applyAlignment="1">
      <alignment vertical="center"/>
    </xf>
    <xf numFmtId="0" fontId="1" fillId="0" borderId="1" xfId="0" applyFont="1" applyBorder="1">
      <alignment vertical="center"/>
    </xf>
    <xf numFmtId="176" fontId="8" fillId="0" borderId="1" xfId="1" applyNumberFormat="1" applyFont="1" applyBorder="1" applyAlignment="1">
      <alignment horizontal="left" vertical="center" inden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left" vertical="center" indent="1"/>
    </xf>
    <xf numFmtId="0" fontId="13" fillId="0" borderId="0" xfId="51" applyFont="1"/>
    <xf numFmtId="176" fontId="14" fillId="0" borderId="0" xfId="1" applyNumberFormat="1" applyFont="1" applyAlignment="1">
      <alignment vertical="center"/>
    </xf>
    <xf numFmtId="0" fontId="15" fillId="0" borderId="0" xfId="51"/>
    <xf numFmtId="0" fontId="16" fillId="0" borderId="0" xfId="0" applyFont="1" applyFill="1" applyAlignment="1">
      <alignment vertical="center"/>
    </xf>
    <xf numFmtId="176" fontId="17" fillId="0" borderId="0" xfId="1" applyNumberFormat="1" applyFont="1" applyAlignment="1">
      <alignment horizontal="center" vertical="center"/>
    </xf>
    <xf numFmtId="176" fontId="12" fillId="0" borderId="1" xfId="1" applyNumberFormat="1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left" vertical="center"/>
    </xf>
    <xf numFmtId="176" fontId="8" fillId="0" borderId="1" xfId="1" applyNumberFormat="1" applyFont="1" applyBorder="1" applyAlignment="1">
      <alignment vertical="center"/>
    </xf>
    <xf numFmtId="177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center" vertical="center"/>
    </xf>
    <xf numFmtId="178" fontId="8" fillId="0" borderId="1" xfId="49" applyNumberFormat="1" applyFont="1" applyBorder="1" applyAlignment="1">
      <alignment vertical="center"/>
    </xf>
    <xf numFmtId="179" fontId="8" fillId="0" borderId="1" xfId="49" applyNumberFormat="1" applyFont="1" applyFill="1" applyBorder="1" applyAlignment="1">
      <alignment vertical="center"/>
    </xf>
    <xf numFmtId="179" fontId="8" fillId="0" borderId="1" xfId="49" applyNumberFormat="1" applyFont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176" fontId="14" fillId="0" borderId="1" xfId="1" applyNumberFormat="1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8" fillId="3" borderId="4" xfId="0" applyFont="1" applyFill="1" applyBorder="1">
      <alignment vertical="center"/>
    </xf>
    <xf numFmtId="180" fontId="8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center" vertical="center"/>
    </xf>
    <xf numFmtId="0" fontId="0" fillId="2" borderId="5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43" fontId="1" fillId="0" borderId="1" xfId="1" applyFont="1" applyFill="1" applyBorder="1">
      <alignment vertical="center"/>
    </xf>
    <xf numFmtId="0" fontId="0" fillId="0" borderId="1" xfId="0" applyFill="1" applyBorder="1">
      <alignment vertical="center"/>
    </xf>
    <xf numFmtId="43" fontId="0" fillId="0" borderId="1" xfId="1" applyFont="1" applyFill="1" applyBorder="1">
      <alignment vertical="center"/>
    </xf>
    <xf numFmtId="0" fontId="15" fillId="0" borderId="0" xfId="51" applyFill="1"/>
    <xf numFmtId="0" fontId="8" fillId="0" borderId="0" xfId="53" applyFont="1" applyFill="1">
      <alignment vertical="center"/>
    </xf>
    <xf numFmtId="0" fontId="24" fillId="0" borderId="0" xfId="50"/>
    <xf numFmtId="0" fontId="24" fillId="0" borderId="0" xfId="50" applyFill="1"/>
    <xf numFmtId="0" fontId="15" fillId="0" borderId="0" xfId="51" applyNumberFormat="1"/>
    <xf numFmtId="181" fontId="15" fillId="0" borderId="0" xfId="1" applyNumberFormat="1" applyFont="1" applyFill="1" applyAlignment="1"/>
    <xf numFmtId="176" fontId="17" fillId="0" borderId="0" xfId="1" applyNumberFormat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 applyProtection="1">
      <alignment horizontal="center" vertical="center"/>
    </xf>
    <xf numFmtId="176" fontId="17" fillId="0" borderId="0" xfId="1" applyNumberFormat="1" applyFont="1" applyFill="1" applyAlignment="1">
      <alignment horizontal="center" vertical="center"/>
    </xf>
    <xf numFmtId="49" fontId="10" fillId="0" borderId="0" xfId="51" applyNumberFormat="1" applyFont="1" applyFill="1" applyAlignment="1" applyProtection="1">
      <alignment horizontal="left" vertical="center"/>
    </xf>
    <xf numFmtId="49" fontId="8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1" applyFont="1" applyFill="1" applyBorder="1" applyAlignment="1" applyProtection="1">
      <alignment horizontal="center" vertical="center" wrapText="1"/>
      <protection locked="0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/>
      <protection locked="0"/>
    </xf>
    <xf numFmtId="18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51" applyNumberFormat="1" applyFont="1" applyFill="1" applyBorder="1" applyAlignment="1" applyProtection="1">
      <alignment horizontal="center" vertical="center" wrapText="1"/>
    </xf>
    <xf numFmtId="180" fontId="25" fillId="0" borderId="1" xfId="3" applyNumberFormat="1" applyFont="1" applyFill="1" applyBorder="1" applyAlignment="1" applyProtection="1">
      <alignment horizontal="center" vertical="center"/>
      <protection locked="0"/>
    </xf>
    <xf numFmtId="49" fontId="25" fillId="0" borderId="1" xfId="3" applyNumberFormat="1" applyFont="1" applyFill="1" applyBorder="1" applyAlignment="1" applyProtection="1">
      <alignment horizontal="center" vertical="center"/>
    </xf>
    <xf numFmtId="179" fontId="8" fillId="0" borderId="1" xfId="1" applyNumberFormat="1" applyFont="1" applyBorder="1" applyAlignment="1">
      <alignment vertical="center"/>
    </xf>
    <xf numFmtId="179" fontId="8" fillId="0" borderId="1" xfId="1" applyNumberFormat="1" applyFont="1" applyBorder="1" applyAlignment="1" applyProtection="1">
      <alignment vertical="center"/>
    </xf>
    <xf numFmtId="179" fontId="8" fillId="0" borderId="1" xfId="1" applyNumberFormat="1" applyFont="1" applyFill="1" applyBorder="1" applyAlignment="1" applyProtection="1">
      <alignment horizontal="right" vertical="center"/>
      <protection locked="0"/>
    </xf>
    <xf numFmtId="178" fontId="8" fillId="0" borderId="8" xfId="1" applyNumberFormat="1" applyFont="1" applyFill="1" applyBorder="1" applyAlignment="1" applyProtection="1">
      <alignment horizontal="right" vertical="center"/>
      <protection locked="0"/>
    </xf>
    <xf numFmtId="179" fontId="8" fillId="0" borderId="1" xfId="1" applyNumberFormat="1" applyFont="1" applyFill="1" applyBorder="1" applyAlignment="1" applyProtection="1">
      <alignment vertical="center"/>
    </xf>
    <xf numFmtId="180" fontId="14" fillId="0" borderId="1" xfId="0" applyNumberFormat="1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179" fontId="8" fillId="0" borderId="7" xfId="1" applyNumberFormat="1" applyFont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179" fontId="8" fillId="0" borderId="9" xfId="1" applyNumberFormat="1" applyFont="1" applyBorder="1" applyAlignment="1" applyProtection="1">
      <alignment vertical="center"/>
    </xf>
    <xf numFmtId="0" fontId="24" fillId="0" borderId="1" xfId="50" applyBorder="1"/>
    <xf numFmtId="179" fontId="8" fillId="0" borderId="2" xfId="1" applyNumberFormat="1" applyFont="1" applyFill="1" applyBorder="1" applyAlignment="1" applyProtection="1">
      <alignment horizontal="right" vertical="center"/>
      <protection locked="0"/>
    </xf>
    <xf numFmtId="0" fontId="24" fillId="0" borderId="1" xfId="50" applyFill="1" applyBorder="1"/>
    <xf numFmtId="179" fontId="8" fillId="0" borderId="8" xfId="1" applyNumberFormat="1" applyFont="1" applyBorder="1" applyAlignment="1">
      <alignment vertical="center"/>
    </xf>
    <xf numFmtId="179" fontId="8" fillId="0" borderId="10" xfId="1" applyNumberFormat="1" applyFont="1" applyBorder="1" applyAlignment="1" applyProtection="1">
      <alignment vertical="center"/>
    </xf>
    <xf numFmtId="179" fontId="8" fillId="0" borderId="8" xfId="1" applyNumberFormat="1" applyFont="1" applyBorder="1" applyAlignment="1"/>
    <xf numFmtId="0" fontId="15" fillId="0" borderId="1" xfId="51" applyBorder="1"/>
    <xf numFmtId="179" fontId="8" fillId="0" borderId="1" xfId="1" applyNumberFormat="1" applyFont="1" applyBorder="1" applyAlignment="1"/>
    <xf numFmtId="179" fontId="8" fillId="0" borderId="3" xfId="1" applyNumberFormat="1" applyFont="1" applyBorder="1" applyAlignment="1" applyProtection="1">
      <alignment vertical="center"/>
    </xf>
    <xf numFmtId="0" fontId="0" fillId="0" borderId="1" xfId="0" applyFill="1" applyBorder="1" applyAlignment="1"/>
    <xf numFmtId="0" fontId="15" fillId="0" borderId="0" xfId="51" applyFill="1" applyAlignment="1">
      <alignment wrapText="1"/>
    </xf>
    <xf numFmtId="0" fontId="8" fillId="0" borderId="0" xfId="53" applyFont="1" applyFill="1" applyAlignment="1">
      <alignment vertical="center" wrapText="1"/>
    </xf>
    <xf numFmtId="0" fontId="24" fillId="0" borderId="0" xfId="50" applyFill="1" applyAlignment="1">
      <alignment wrapText="1"/>
    </xf>
    <xf numFmtId="0" fontId="0" fillId="0" borderId="0" xfId="0" applyFill="1" applyAlignment="1">
      <alignment vertical="center" wrapText="1"/>
    </xf>
    <xf numFmtId="0" fontId="15" fillId="0" borderId="0" xfId="51" applyNumberFormat="1" applyFill="1" applyAlignment="1">
      <alignment wrapText="1"/>
    </xf>
    <xf numFmtId="181" fontId="15" fillId="0" borderId="0" xfId="1" applyNumberFormat="1" applyFont="1" applyFill="1" applyAlignment="1">
      <alignment wrapText="1"/>
    </xf>
    <xf numFmtId="176" fontId="17" fillId="0" borderId="0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Border="1" applyAlignment="1" applyProtection="1">
      <alignment horizontal="center" vertical="center" wrapText="1"/>
    </xf>
    <xf numFmtId="176" fontId="17" fillId="0" borderId="0" xfId="1" applyNumberFormat="1" applyFont="1" applyFill="1" applyAlignment="1">
      <alignment horizontal="center" vertical="center" wrapText="1"/>
    </xf>
    <xf numFmtId="49" fontId="10" fillId="0" borderId="0" xfId="51" applyNumberFormat="1" applyFont="1" applyFill="1" applyAlignment="1" applyProtection="1">
      <alignment horizontal="left" vertical="center" wrapText="1"/>
    </xf>
    <xf numFmtId="180" fontId="25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25" fillId="0" borderId="1" xfId="3" applyNumberFormat="1" applyFont="1" applyFill="1" applyBorder="1" applyAlignment="1" applyProtection="1">
      <alignment horizontal="center" vertical="center" wrapText="1"/>
    </xf>
    <xf numFmtId="179" fontId="8" fillId="0" borderId="1" xfId="1" applyNumberFormat="1" applyFont="1" applyFill="1" applyBorder="1" applyAlignment="1">
      <alignment vertical="center" wrapText="1"/>
    </xf>
    <xf numFmtId="179" fontId="8" fillId="0" borderId="1" xfId="1" applyNumberFormat="1" applyFont="1" applyFill="1" applyBorder="1" applyAlignment="1" applyProtection="1">
      <alignment vertical="center" wrapText="1"/>
    </xf>
    <xf numFmtId="179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178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180" fontId="14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179" fontId="8" fillId="0" borderId="1" xfId="1" applyNumberFormat="1" applyFont="1" applyFill="1" applyBorder="1" applyAlignment="1" applyProtection="1">
      <alignment vertical="center" wrapText="1"/>
      <protection locked="0"/>
    </xf>
    <xf numFmtId="179" fontId="8" fillId="0" borderId="1" xfId="1" applyNumberFormat="1" applyFont="1" applyFill="1" applyBorder="1" applyAlignment="1">
      <alignment wrapText="1"/>
    </xf>
    <xf numFmtId="179" fontId="8" fillId="0" borderId="1" xfId="1" applyNumberFormat="1" applyFont="1" applyFill="1" applyBorder="1" applyAlignment="1" applyProtection="1">
      <alignment wrapText="1"/>
    </xf>
    <xf numFmtId="179" fontId="26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15" fillId="0" borderId="1" xfId="51" applyFill="1" applyBorder="1" applyAlignment="1">
      <alignment wrapText="1"/>
    </xf>
    <xf numFmtId="179" fontId="8" fillId="0" borderId="1" xfId="1" applyNumberFormat="1" applyFont="1" applyFill="1" applyBorder="1" applyAlignment="1" applyProtection="1">
      <alignment wrapText="1"/>
      <protection locked="0"/>
    </xf>
    <xf numFmtId="0" fontId="14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0" fontId="30" fillId="0" borderId="0" xfId="54" applyFont="1" applyFill="1" applyAlignment="1">
      <alignment horizontal="center" vertical="center" wrapText="1"/>
    </xf>
    <xf numFmtId="176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1" applyNumberFormat="1" applyFont="1" applyFill="1" applyBorder="1" applyProtection="1">
      <alignment vertical="center"/>
    </xf>
    <xf numFmtId="181" fontId="1" fillId="0" borderId="1" xfId="1" applyNumberFormat="1" applyFont="1" applyFill="1" applyBorder="1" applyProtection="1">
      <alignment vertical="center"/>
    </xf>
    <xf numFmtId="0" fontId="0" fillId="0" borderId="1" xfId="0" applyFont="1" applyFill="1" applyBorder="1" applyAlignment="1">
      <alignment vertical="center"/>
    </xf>
    <xf numFmtId="176" fontId="0" fillId="0" borderId="1" xfId="1" applyNumberFormat="1" applyFont="1" applyFill="1" applyBorder="1" applyProtection="1">
      <alignment vertical="center"/>
    </xf>
    <xf numFmtId="176" fontId="0" fillId="0" borderId="1" xfId="1" applyNumberFormat="1" applyFont="1" applyFill="1" applyBorder="1">
      <alignment vertical="center"/>
    </xf>
    <xf numFmtId="181" fontId="0" fillId="0" borderId="1" xfId="1" applyNumberFormat="1" applyFont="1" applyFill="1" applyBorder="1" applyProtection="1">
      <alignment vertical="center"/>
    </xf>
    <xf numFmtId="0" fontId="0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31" fillId="0" borderId="0" xfId="52" applyFont="1"/>
    <xf numFmtId="0" fontId="15" fillId="0" borderId="0" xfId="52" applyFont="1"/>
    <xf numFmtId="0" fontId="32" fillId="0" borderId="0" xfId="52" applyFont="1" applyAlignment="1">
      <alignment horizontal="center" vertical="center" wrapText="1"/>
    </xf>
    <xf numFmtId="0" fontId="33" fillId="0" borderId="0" xfId="52" applyFont="1" applyAlignment="1">
      <alignment horizontal="left" vertical="center" wrapText="1"/>
    </xf>
    <xf numFmtId="49" fontId="27" fillId="0" borderId="0" xfId="52" applyNumberFormat="1" applyFont="1" applyBorder="1" applyAlignment="1">
      <alignment horizontal="left" vertical="center" wrapText="1" indent="3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省本级2004年快报及2005年预算（平衡部分）" xfId="49"/>
    <cellStyle name="常规_2012年报人代会20张表-表样" xfId="50"/>
    <cellStyle name="_ET_STYLE_NoName_00_" xfId="51"/>
    <cellStyle name="常规_人代会用表2010.01.05（按快报数）" xfId="52"/>
    <cellStyle name="常规_2007年预算草案" xfId="53"/>
    <cellStyle name="常规_Sheet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9.xml"/><Relationship Id="rId18" Type="http://schemas.openxmlformats.org/officeDocument/2006/relationships/externalLink" Target="externalLinks/externalLink8.xml"/><Relationship Id="rId17" Type="http://schemas.openxmlformats.org/officeDocument/2006/relationships/externalLink" Target="externalLinks/externalLink7.xml"/><Relationship Id="rId16" Type="http://schemas.openxmlformats.org/officeDocument/2006/relationships/externalLink" Target="externalLinks/externalLink6.xml"/><Relationship Id="rId15" Type="http://schemas.openxmlformats.org/officeDocument/2006/relationships/externalLink" Target="externalLinks/externalLink5.xml"/><Relationship Id="rId14" Type="http://schemas.openxmlformats.org/officeDocument/2006/relationships/externalLink" Target="externalLinks/externalLink4.xml"/><Relationship Id="rId13" Type="http://schemas.openxmlformats.org/officeDocument/2006/relationships/externalLink" Target="externalLinks/externalLink3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0.&#30456;&#20851;&#36164;&#26009;%20&#19978;&#24180;&#21442;&#32771;&#21450;&#20854;&#20182;&#31185;&#23460;&#25552;&#20379;&#36164;&#26009;\2018\1.%202018&#24180;&#26412;&#28330;&#24066;&#19968;&#33324;&#20844;&#20849;&#39044;&#31639;&#34920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2017&#24180;&#24037;&#20316;&#31807;\&#39044;&#20915;&#31639;&#20844;&#24320;\&#21439;17&#24180;&#39044;&#31639;&#20844;&#24320;\&#24635;&#39044;&#31639;\1&#12289;&#26707;&#20161;&#21439;2017&#24180;&#19968;&#33324;&#20844;&#20849;&#39044;&#31639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19978;&#32423;&#25253;&#34920;\&#24180;&#26411;&#24067;&#32622;&#21439;&#21306;&#34920;&#65288;&#23385;&#23567;&#23792;10-29&#65289;\&#19978;&#25253;\12-23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\2019&#24180;&#24037;&#20316;&#31807;\&#19978;&#32423;&#25253;&#34920;\&#36130;&#25919;&#37096;2019&#24180;&#22320;&#26041;&#36130;&#25919;&#39044;&#31639;&#34920;\2019&#24180;&#22320;&#26041;&#36130;&#25919;&#39044;&#31639;&#34920;&#65288;&#26707;&#20161;&#20840;2-27&#31532;2&#27425;&#19978;&#25253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"/>
      <sheetName val="表二（新）"/>
      <sheetName val="表二（旧）"/>
      <sheetName val="表三"/>
      <sheetName val="表四"/>
      <sheetName val="表五"/>
      <sheetName val="表六 (1)"/>
      <sheetName val="表六（2)"/>
      <sheetName val="表七 (1)"/>
      <sheetName val="表七(2)"/>
      <sheetName val="表八"/>
      <sheetName val="表九"/>
      <sheetName val="表十"/>
      <sheetName val="表十一"/>
      <sheetName val="表十二"/>
      <sheetName val="表十三"/>
      <sheetName val="表十四"/>
      <sheetName val="表十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2"/>
  </sheetPr>
  <dimension ref="A1:A11"/>
  <sheetViews>
    <sheetView workbookViewId="0">
      <selection activeCell="A17" sqref="A17"/>
    </sheetView>
  </sheetViews>
  <sheetFormatPr defaultColWidth="9" defaultRowHeight="15.75"/>
  <cols>
    <col min="1" max="1" width="98.25" style="172" customWidth="1"/>
    <col min="2" max="2" width="13.875" style="172" customWidth="1"/>
    <col min="3" max="256" width="9" style="172"/>
    <col min="257" max="16384" width="9" style="170"/>
  </cols>
  <sheetData>
    <row r="1" ht="37" customHeight="1" spans="1:1">
      <c r="A1" s="173" t="s">
        <v>0</v>
      </c>
    </row>
    <row r="2" s="170" customFormat="1" ht="26" customHeight="1" spans="1:1">
      <c r="A2" s="174" t="s">
        <v>1</v>
      </c>
    </row>
    <row r="3" s="171" customFormat="1" ht="26" customHeight="1" spans="1:1">
      <c r="A3" s="175" t="s">
        <v>2</v>
      </c>
    </row>
    <row r="4" s="171" customFormat="1" ht="26" customHeight="1" spans="1:1">
      <c r="A4" s="175" t="s">
        <v>3</v>
      </c>
    </row>
    <row r="5" s="171" customFormat="1" ht="26" customHeight="1" spans="1:1">
      <c r="A5" s="175" t="s">
        <v>4</v>
      </c>
    </row>
    <row r="6" s="171" customFormat="1" ht="26" customHeight="1" spans="1:1">
      <c r="A6" s="175" t="s">
        <v>5</v>
      </c>
    </row>
    <row r="7" s="171" customFormat="1" ht="26" customHeight="1" spans="1:1">
      <c r="A7" s="175" t="s">
        <v>6</v>
      </c>
    </row>
    <row r="8" s="171" customFormat="1" ht="26" customHeight="1" spans="1:1">
      <c r="A8" s="175" t="s">
        <v>7</v>
      </c>
    </row>
    <row r="9" s="171" customFormat="1" ht="26" customHeight="1" spans="1:1">
      <c r="A9" s="175" t="s">
        <v>8</v>
      </c>
    </row>
    <row r="10" ht="25" customHeight="1" spans="1:1">
      <c r="A10" s="175" t="s">
        <v>9</v>
      </c>
    </row>
    <row r="11" ht="25" customHeight="1" spans="1:1">
      <c r="A11" s="175" t="s">
        <v>10</v>
      </c>
    </row>
  </sheetData>
  <printOptions horizontalCentered="1"/>
  <pageMargins left="0.149305555555556" right="0" top="0.468055555555556" bottom="0.507638888888889" header="0.507638888888889" footer="0.66875"/>
  <pageSetup paperSize="9" orientation="landscape" horizontalDpi="600" vertic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4"/>
  <sheetViews>
    <sheetView showGridLines="0" showZeros="0" workbookViewId="0">
      <selection activeCell="F12" sqref="F12"/>
    </sheetView>
  </sheetViews>
  <sheetFormatPr defaultColWidth="8" defaultRowHeight="14.25" outlineLevelCol="1"/>
  <cols>
    <col min="1" max="1" width="46.625" style="4" customWidth="1"/>
    <col min="2" max="2" width="30.625" style="5" customWidth="1"/>
    <col min="3" max="240" width="8" style="4" customWidth="1"/>
    <col min="241" max="16370" width="8" style="4"/>
  </cols>
  <sheetData>
    <row r="1" ht="22.5" spans="1:2">
      <c r="A1" s="6" t="s">
        <v>1276</v>
      </c>
      <c r="B1" s="7"/>
    </row>
    <row r="2" ht="24" customHeight="1" spans="1:2">
      <c r="A2" s="8"/>
      <c r="B2" s="9" t="s">
        <v>13</v>
      </c>
    </row>
    <row r="3" ht="35" customHeight="1" spans="1:2">
      <c r="A3" s="10" t="s">
        <v>1277</v>
      </c>
      <c r="B3" s="11" t="s">
        <v>1278</v>
      </c>
    </row>
    <row r="4" s="1" customFormat="1" ht="29.1" customHeight="1" spans="1:2">
      <c r="A4" s="12" t="s">
        <v>1279</v>
      </c>
      <c r="B4" s="13" t="s">
        <v>1280</v>
      </c>
    </row>
    <row r="5" s="2" customFormat="1" ht="29.1" customHeight="1" spans="1:2">
      <c r="A5" s="14"/>
      <c r="B5" s="15"/>
    </row>
    <row r="6" s="3" customFormat="1" ht="29.1" customHeight="1" spans="1:2">
      <c r="A6" s="16"/>
      <c r="B6" s="17"/>
    </row>
    <row r="7" s="3" customFormat="1" ht="29.1" customHeight="1" spans="1:2">
      <c r="A7" s="16"/>
      <c r="B7" s="17"/>
    </row>
    <row r="8" s="3" customFormat="1" ht="29.1" customHeight="1" spans="1:2">
      <c r="A8" s="18"/>
      <c r="B8" s="17"/>
    </row>
    <row r="9" s="2" customFormat="1" ht="29.1" customHeight="1" spans="1:2">
      <c r="A9" s="14"/>
      <c r="B9" s="15"/>
    </row>
    <row r="10" s="3" customFormat="1" ht="29.1" customHeight="1" spans="1:2">
      <c r="A10" s="19"/>
      <c r="B10" s="17"/>
    </row>
    <row r="11" s="3" customFormat="1" ht="29.1" customHeight="1" spans="1:2">
      <c r="A11" s="20"/>
      <c r="B11" s="17"/>
    </row>
    <row r="12" s="2" customFormat="1" ht="29.1" customHeight="1" spans="1:2">
      <c r="A12" s="14"/>
      <c r="B12" s="15"/>
    </row>
    <row r="13" s="3" customFormat="1" ht="29.1" customHeight="1" spans="1:2">
      <c r="A13" s="19"/>
      <c r="B13" s="17"/>
    </row>
    <row r="14" s="3" customFormat="1" ht="29.1" customHeight="1"/>
    <row r="15" s="3" customFormat="1" ht="29.1" customHeight="1"/>
    <row r="16" s="3" customFormat="1" ht="29.1" customHeight="1"/>
    <row r="17" s="2" customFormat="1" ht="29.1" customHeight="1"/>
    <row r="18" s="3" customFormat="1" ht="29.1" customHeight="1"/>
    <row r="19" s="3" customFormat="1" ht="29.1" customHeight="1"/>
    <row r="20" s="3" customFormat="1" ht="29.1" customHeight="1"/>
    <row r="21" s="3" customFormat="1" ht="29.1" customHeight="1"/>
    <row r="22" s="2" customFormat="1" ht="29.1" customHeight="1"/>
    <row r="23" s="3" customFormat="1" ht="29.1" customHeight="1"/>
    <row r="24" spans="2:2">
      <c r="B24" s="4"/>
    </row>
  </sheetData>
  <mergeCells count="1">
    <mergeCell ref="A1:B1"/>
  </mergeCells>
  <printOptions horizontalCentered="1"/>
  <pageMargins left="0.251388888888889" right="0" top="0.460416666666667" bottom="0.31875" header="0.298611111111111" footer="0.0784722222222222"/>
  <pageSetup paperSize="9" scale="90" pageOrder="overThenDown" orientation="portrait" horizontalDpi="600"/>
  <headerFooter alignWithMargins="0">
    <oddFooter>&amp;C&amp;"Arial"&amp;10  第 &amp;P 页     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7"/>
  <sheetViews>
    <sheetView workbookViewId="0">
      <selection activeCell="L10" sqref="L10"/>
    </sheetView>
  </sheetViews>
  <sheetFormatPr defaultColWidth="9" defaultRowHeight="14.25"/>
  <cols>
    <col min="1" max="1" width="26.75" style="147" customWidth="1"/>
    <col min="2" max="3" width="16.875" style="147" customWidth="1"/>
    <col min="4" max="4" width="14.75" style="147" customWidth="1"/>
    <col min="5" max="5" width="16.875" style="147" customWidth="1"/>
    <col min="6" max="249" width="9" style="147" customWidth="1"/>
    <col min="250" max="16384" width="9" style="75"/>
  </cols>
  <sheetData>
    <row r="1" s="147" customFormat="1" ht="14" customHeight="1" spans="1:251">
      <c r="A1" s="151" t="s">
        <v>11</v>
      </c>
      <c r="IP1" s="75"/>
      <c r="IQ1" s="75"/>
    </row>
    <row r="2" s="147" customFormat="1" ht="33" customHeight="1" spans="1:251">
      <c r="A2" s="152" t="s">
        <v>12</v>
      </c>
      <c r="B2" s="152"/>
      <c r="C2" s="152"/>
      <c r="D2" s="152"/>
      <c r="E2" s="152"/>
      <c r="IP2" s="75"/>
      <c r="IQ2" s="75"/>
    </row>
    <row r="3" s="148" customFormat="1" ht="15.75" customHeight="1" spans="2:5">
      <c r="B3" s="153"/>
      <c r="C3" s="154"/>
      <c r="D3" s="154"/>
      <c r="E3" s="155" t="s">
        <v>13</v>
      </c>
    </row>
    <row r="4" s="149" customFormat="1" ht="18" customHeight="1" spans="1:5">
      <c r="A4" s="156" t="s">
        <v>14</v>
      </c>
      <c r="B4" s="156" t="s">
        <v>15</v>
      </c>
      <c r="C4" s="157" t="s">
        <v>16</v>
      </c>
      <c r="D4" s="157"/>
      <c r="E4" s="157"/>
    </row>
    <row r="5" s="55" customFormat="1" ht="30" customHeight="1" spans="1:5">
      <c r="A5" s="158"/>
      <c r="B5" s="158"/>
      <c r="C5" s="159" t="s">
        <v>17</v>
      </c>
      <c r="D5" s="160" t="s">
        <v>18</v>
      </c>
      <c r="E5" s="161" t="s">
        <v>19</v>
      </c>
    </row>
    <row r="6" s="150" customFormat="1" ht="16" customHeight="1" spans="1:5">
      <c r="A6" s="162" t="s">
        <v>20</v>
      </c>
      <c r="B6" s="163">
        <f>SUM(B7,B23)</f>
        <v>60500</v>
      </c>
      <c r="C6" s="163">
        <f>SUM(C7,C23)</f>
        <v>65340</v>
      </c>
      <c r="D6" s="163">
        <f>SUM(D7,D23)</f>
        <v>4840</v>
      </c>
      <c r="E6" s="164">
        <f t="shared" ref="E6:E37" si="0">IF(B6=0,,(C6-B6)/B6)*100</f>
        <v>8</v>
      </c>
    </row>
    <row r="7" s="150" customFormat="1" ht="16" customHeight="1" spans="1:5">
      <c r="A7" s="162" t="s">
        <v>21</v>
      </c>
      <c r="B7" s="163">
        <f>SUM(B8,B10:B22)</f>
        <v>40724</v>
      </c>
      <c r="C7" s="163">
        <f>SUM(C8,C10:C22)</f>
        <v>43984</v>
      </c>
      <c r="D7" s="163">
        <f>SUM(D8,D10:D22)</f>
        <v>3260</v>
      </c>
      <c r="E7" s="164">
        <f t="shared" si="0"/>
        <v>8.00510755328553</v>
      </c>
    </row>
    <row r="8" s="147" customFormat="1" ht="16" customHeight="1" spans="1:251">
      <c r="A8" s="165" t="s">
        <v>22</v>
      </c>
      <c r="B8" s="166">
        <v>14908</v>
      </c>
      <c r="C8" s="167">
        <v>16100</v>
      </c>
      <c r="D8" s="167">
        <f t="shared" ref="D8:D22" si="1">C8-B8</f>
        <v>1192</v>
      </c>
      <c r="E8" s="168">
        <f t="shared" si="0"/>
        <v>7.99570700295144</v>
      </c>
      <c r="IP8" s="75"/>
      <c r="IQ8" s="75"/>
    </row>
    <row r="9" s="147" customFormat="1" ht="16" customHeight="1" spans="1:251">
      <c r="A9" s="165" t="s">
        <v>23</v>
      </c>
      <c r="B9" s="166">
        <v>6290</v>
      </c>
      <c r="C9" s="167">
        <v>6790</v>
      </c>
      <c r="D9" s="167">
        <f t="shared" si="1"/>
        <v>500</v>
      </c>
      <c r="E9" s="168">
        <f t="shared" si="0"/>
        <v>7.94912559618442</v>
      </c>
      <c r="IP9" s="75"/>
      <c r="IQ9" s="75"/>
    </row>
    <row r="10" s="147" customFormat="1" ht="16" customHeight="1" spans="1:5">
      <c r="A10" s="165" t="s">
        <v>24</v>
      </c>
      <c r="B10" s="166">
        <v>3877</v>
      </c>
      <c r="C10" s="167">
        <v>4190</v>
      </c>
      <c r="D10" s="167">
        <f t="shared" si="1"/>
        <v>313</v>
      </c>
      <c r="E10" s="168">
        <f t="shared" si="0"/>
        <v>8.07325251483105</v>
      </c>
    </row>
    <row r="11" s="147" customFormat="1" ht="16" customHeight="1" spans="1:5">
      <c r="A11" s="165" t="s">
        <v>25</v>
      </c>
      <c r="B11" s="166">
        <v>1277</v>
      </c>
      <c r="C11" s="167">
        <v>1380</v>
      </c>
      <c r="D11" s="167">
        <f t="shared" si="1"/>
        <v>103</v>
      </c>
      <c r="E11" s="168">
        <f t="shared" si="0"/>
        <v>8.06577916992952</v>
      </c>
    </row>
    <row r="12" s="147" customFormat="1" ht="16" customHeight="1" spans="1:251">
      <c r="A12" s="165" t="s">
        <v>26</v>
      </c>
      <c r="B12" s="166">
        <v>1958</v>
      </c>
      <c r="C12" s="167">
        <v>2115</v>
      </c>
      <c r="D12" s="167">
        <f t="shared" si="1"/>
        <v>157</v>
      </c>
      <c r="E12" s="168">
        <f t="shared" si="0"/>
        <v>8.01838610827375</v>
      </c>
      <c r="IP12" s="75"/>
      <c r="IQ12" s="75"/>
    </row>
    <row r="13" s="147" customFormat="1" ht="16" customHeight="1" spans="1:251">
      <c r="A13" s="165" t="s">
        <v>27</v>
      </c>
      <c r="B13" s="166">
        <v>1442</v>
      </c>
      <c r="C13" s="167">
        <v>1557</v>
      </c>
      <c r="D13" s="167">
        <f t="shared" si="1"/>
        <v>115</v>
      </c>
      <c r="E13" s="168">
        <f t="shared" si="0"/>
        <v>7.9750346740638</v>
      </c>
      <c r="IP13" s="75"/>
      <c r="IQ13" s="75"/>
    </row>
    <row r="14" s="147" customFormat="1" ht="16" customHeight="1" spans="1:251">
      <c r="A14" s="165" t="s">
        <v>28</v>
      </c>
      <c r="B14" s="166">
        <v>1836</v>
      </c>
      <c r="C14" s="167">
        <v>1983</v>
      </c>
      <c r="D14" s="167">
        <f t="shared" si="1"/>
        <v>147</v>
      </c>
      <c r="E14" s="168">
        <f t="shared" si="0"/>
        <v>8.00653594771242</v>
      </c>
      <c r="IP14" s="75"/>
      <c r="IQ14" s="75"/>
    </row>
    <row r="15" s="147" customFormat="1" ht="16" customHeight="1" spans="1:251">
      <c r="A15" s="165" t="s">
        <v>29</v>
      </c>
      <c r="B15" s="166">
        <v>387</v>
      </c>
      <c r="C15" s="167">
        <v>418</v>
      </c>
      <c r="D15" s="167">
        <f t="shared" si="1"/>
        <v>31</v>
      </c>
      <c r="E15" s="168">
        <f t="shared" si="0"/>
        <v>8.01033591731266</v>
      </c>
      <c r="IP15" s="75"/>
      <c r="IQ15" s="75"/>
    </row>
    <row r="16" s="147" customFormat="1" ht="16" customHeight="1" spans="1:251">
      <c r="A16" s="165" t="s">
        <v>30</v>
      </c>
      <c r="B16" s="166">
        <v>3142</v>
      </c>
      <c r="C16" s="167">
        <v>3393</v>
      </c>
      <c r="D16" s="167">
        <f t="shared" si="1"/>
        <v>251</v>
      </c>
      <c r="E16" s="168">
        <f t="shared" si="0"/>
        <v>7.98854232972629</v>
      </c>
      <c r="IP16" s="75"/>
      <c r="IQ16" s="75"/>
    </row>
    <row r="17" s="147" customFormat="1" ht="16" customHeight="1" spans="1:251">
      <c r="A17" s="165" t="s">
        <v>31</v>
      </c>
      <c r="B17" s="166">
        <v>3560</v>
      </c>
      <c r="C17" s="167">
        <v>3844</v>
      </c>
      <c r="D17" s="167">
        <f t="shared" si="1"/>
        <v>284</v>
      </c>
      <c r="E17" s="168">
        <f t="shared" si="0"/>
        <v>7.97752808988764</v>
      </c>
      <c r="IP17" s="75"/>
      <c r="IQ17" s="75"/>
    </row>
    <row r="18" s="147" customFormat="1" ht="16" customHeight="1" spans="1:251">
      <c r="A18" s="165" t="s">
        <v>32</v>
      </c>
      <c r="B18" s="166">
        <v>1021</v>
      </c>
      <c r="C18" s="167">
        <v>1100</v>
      </c>
      <c r="D18" s="167">
        <f t="shared" si="1"/>
        <v>79</v>
      </c>
      <c r="E18" s="168">
        <f t="shared" si="0"/>
        <v>7.73751224289912</v>
      </c>
      <c r="IP18" s="75"/>
      <c r="IQ18" s="75"/>
    </row>
    <row r="19" s="147" customFormat="1" ht="16" customHeight="1" spans="1:251">
      <c r="A19" s="165" t="s">
        <v>33</v>
      </c>
      <c r="B19" s="166">
        <v>1927</v>
      </c>
      <c r="C19" s="167">
        <v>2080</v>
      </c>
      <c r="D19" s="167">
        <f t="shared" si="1"/>
        <v>153</v>
      </c>
      <c r="E19" s="168">
        <f t="shared" si="0"/>
        <v>7.93980280228334</v>
      </c>
      <c r="IP19" s="75"/>
      <c r="IQ19" s="75"/>
    </row>
    <row r="20" s="147" customFormat="1" ht="16" customHeight="1" spans="1:251">
      <c r="A20" s="165" t="s">
        <v>34</v>
      </c>
      <c r="B20" s="166">
        <v>5308</v>
      </c>
      <c r="C20" s="167">
        <v>5763</v>
      </c>
      <c r="D20" s="167">
        <f t="shared" si="1"/>
        <v>455</v>
      </c>
      <c r="E20" s="168">
        <f t="shared" si="0"/>
        <v>8.57196684250188</v>
      </c>
      <c r="IP20" s="75"/>
      <c r="IQ20" s="75"/>
    </row>
    <row r="21" s="147" customFormat="1" ht="16" customHeight="1" spans="1:251">
      <c r="A21" s="165" t="s">
        <v>35</v>
      </c>
      <c r="B21" s="166">
        <v>57</v>
      </c>
      <c r="C21" s="167">
        <v>61</v>
      </c>
      <c r="D21" s="167">
        <f t="shared" si="1"/>
        <v>4</v>
      </c>
      <c r="E21" s="168">
        <f t="shared" si="0"/>
        <v>7.01754385964912</v>
      </c>
      <c r="IP21" s="75"/>
      <c r="IQ21" s="75"/>
    </row>
    <row r="22" s="147" customFormat="1" ht="16" customHeight="1" spans="1:251">
      <c r="A22" s="165" t="s">
        <v>36</v>
      </c>
      <c r="B22" s="166">
        <v>24</v>
      </c>
      <c r="C22" s="167"/>
      <c r="D22" s="167">
        <f t="shared" si="1"/>
        <v>-24</v>
      </c>
      <c r="E22" s="168">
        <f t="shared" si="0"/>
        <v>-100</v>
      </c>
      <c r="IP22" s="75"/>
      <c r="IQ22" s="75"/>
    </row>
    <row r="23" s="150" customFormat="1" ht="16" customHeight="1" spans="1:5">
      <c r="A23" s="162" t="s">
        <v>37</v>
      </c>
      <c r="B23" s="163">
        <f>SUM(B24,B27:B33)</f>
        <v>19776</v>
      </c>
      <c r="C23" s="163">
        <f>SUM(C24,C27:C33)</f>
        <v>21356</v>
      </c>
      <c r="D23" s="163">
        <f>SUM(D24,D27:D33)</f>
        <v>1580</v>
      </c>
      <c r="E23" s="164">
        <f t="shared" si="0"/>
        <v>7.98948220064725</v>
      </c>
    </row>
    <row r="24" s="147" customFormat="1" ht="16" customHeight="1" spans="1:251">
      <c r="A24" s="165" t="s">
        <v>38</v>
      </c>
      <c r="B24" s="166">
        <v>3358</v>
      </c>
      <c r="C24" s="167">
        <f>414+920+557+1400+136</f>
        <v>3427</v>
      </c>
      <c r="D24" s="167">
        <f t="shared" ref="D24:D33" si="2">C24-B24</f>
        <v>69</v>
      </c>
      <c r="E24" s="168">
        <f t="shared" si="0"/>
        <v>2.05479452054794</v>
      </c>
      <c r="IP24" s="75"/>
      <c r="IQ24" s="75"/>
    </row>
    <row r="25" s="147" customFormat="1" ht="16" customHeight="1" spans="1:251">
      <c r="A25" s="165" t="s">
        <v>39</v>
      </c>
      <c r="B25" s="166">
        <v>876</v>
      </c>
      <c r="C25" s="167">
        <v>946</v>
      </c>
      <c r="D25" s="167">
        <f t="shared" si="2"/>
        <v>70</v>
      </c>
      <c r="E25" s="168">
        <f t="shared" si="0"/>
        <v>7.99086757990868</v>
      </c>
      <c r="IP25" s="75"/>
      <c r="IQ25" s="75"/>
    </row>
    <row r="26" s="147" customFormat="1" ht="16" customHeight="1" spans="1:251">
      <c r="A26" s="165" t="s">
        <v>40</v>
      </c>
      <c r="B26" s="166">
        <v>530</v>
      </c>
      <c r="C26" s="167">
        <v>557</v>
      </c>
      <c r="D26" s="167">
        <f t="shared" si="2"/>
        <v>27</v>
      </c>
      <c r="E26" s="168">
        <f t="shared" si="0"/>
        <v>5.09433962264151</v>
      </c>
      <c r="IP26" s="75"/>
      <c r="IQ26" s="75"/>
    </row>
    <row r="27" s="147" customFormat="1" ht="16" customHeight="1" spans="1:251">
      <c r="A27" s="165" t="s">
        <v>41</v>
      </c>
      <c r="B27" s="166">
        <v>2878</v>
      </c>
      <c r="C27" s="167">
        <f>3673-113-156</f>
        <v>3404</v>
      </c>
      <c r="D27" s="167">
        <f t="shared" si="2"/>
        <v>526</v>
      </c>
      <c r="E27" s="168">
        <f t="shared" si="0"/>
        <v>18.2765809589993</v>
      </c>
      <c r="IP27" s="75"/>
      <c r="IQ27" s="75"/>
    </row>
    <row r="28" s="147" customFormat="1" ht="16" customHeight="1" spans="1:251">
      <c r="A28" s="165" t="s">
        <v>42</v>
      </c>
      <c r="B28" s="166">
        <v>2152</v>
      </c>
      <c r="C28" s="167">
        <v>2090</v>
      </c>
      <c r="D28" s="167">
        <f t="shared" si="2"/>
        <v>-62</v>
      </c>
      <c r="E28" s="168">
        <f t="shared" si="0"/>
        <v>-2.88104089219331</v>
      </c>
      <c r="IP28" s="75"/>
      <c r="IQ28" s="75"/>
    </row>
    <row r="29" s="147" customFormat="1" ht="16" customHeight="1" spans="1:251">
      <c r="A29" s="165" t="s">
        <v>43</v>
      </c>
      <c r="B29" s="166">
        <v>5549</v>
      </c>
      <c r="C29" s="167">
        <v>7183</v>
      </c>
      <c r="D29" s="167">
        <f t="shared" si="2"/>
        <v>1634</v>
      </c>
      <c r="E29" s="168">
        <f t="shared" si="0"/>
        <v>29.4467471616507</v>
      </c>
      <c r="IP29" s="75"/>
      <c r="IQ29" s="75"/>
    </row>
    <row r="30" s="147" customFormat="1" ht="16" customHeight="1" spans="1:251">
      <c r="A30" s="165" t="s">
        <v>44</v>
      </c>
      <c r="B30" s="166">
        <v>4362</v>
      </c>
      <c r="C30" s="167">
        <f>4096+1000</f>
        <v>5096</v>
      </c>
      <c r="D30" s="167">
        <f t="shared" si="2"/>
        <v>734</v>
      </c>
      <c r="E30" s="168">
        <f t="shared" si="0"/>
        <v>16.8271435121504</v>
      </c>
      <c r="IP30" s="75"/>
      <c r="IQ30" s="75"/>
    </row>
    <row r="31" s="147" customFormat="1" ht="16" customHeight="1" spans="1:251">
      <c r="A31" s="165" t="s">
        <v>45</v>
      </c>
      <c r="B31" s="166">
        <v>0</v>
      </c>
      <c r="C31" s="167"/>
      <c r="D31" s="167">
        <f t="shared" si="2"/>
        <v>0</v>
      </c>
      <c r="E31" s="168">
        <f t="shared" si="0"/>
        <v>0</v>
      </c>
      <c r="IP31" s="75"/>
      <c r="IQ31" s="75"/>
    </row>
    <row r="32" s="147" customFormat="1" ht="16" customHeight="1" spans="1:251">
      <c r="A32" s="165" t="s">
        <v>46</v>
      </c>
      <c r="B32" s="166">
        <v>161</v>
      </c>
      <c r="C32" s="167">
        <v>156</v>
      </c>
      <c r="D32" s="167">
        <f t="shared" si="2"/>
        <v>-5</v>
      </c>
      <c r="E32" s="168">
        <f t="shared" si="0"/>
        <v>-3.1055900621118</v>
      </c>
      <c r="IP32" s="75"/>
      <c r="IQ32" s="75"/>
    </row>
    <row r="33" s="147" customFormat="1" ht="16" customHeight="1" spans="1:251">
      <c r="A33" s="165" t="s">
        <v>47</v>
      </c>
      <c r="B33" s="166">
        <v>1316</v>
      </c>
      <c r="C33" s="167"/>
      <c r="D33" s="167">
        <f t="shared" si="2"/>
        <v>-1316</v>
      </c>
      <c r="E33" s="168">
        <f t="shared" si="0"/>
        <v>-100</v>
      </c>
      <c r="IP33" s="75"/>
      <c r="IQ33" s="75"/>
    </row>
    <row r="34" s="150" customFormat="1" ht="16" customHeight="1" spans="1:251">
      <c r="A34" s="162" t="s">
        <v>48</v>
      </c>
      <c r="B34" s="163">
        <f>SUM(B7,B25)</f>
        <v>41600</v>
      </c>
      <c r="C34" s="163">
        <f>SUM(C7,C25)</f>
        <v>44930</v>
      </c>
      <c r="D34" s="163">
        <f>SUM(D7,D25)</f>
        <v>3330</v>
      </c>
      <c r="E34" s="164">
        <f t="shared" si="0"/>
        <v>8.00480769230769</v>
      </c>
      <c r="IP34" s="74"/>
      <c r="IQ34" s="74"/>
    </row>
    <row r="35" s="150" customFormat="1" ht="16" customHeight="1" spans="1:251">
      <c r="A35" s="162" t="s">
        <v>49</v>
      </c>
      <c r="B35" s="163">
        <f>SUM(B23-B25)</f>
        <v>18900</v>
      </c>
      <c r="C35" s="163">
        <f>SUM(C23-C25)</f>
        <v>20410</v>
      </c>
      <c r="D35" s="163">
        <f>SUM(D23-D25)</f>
        <v>1510</v>
      </c>
      <c r="E35" s="164">
        <f t="shared" si="0"/>
        <v>7.98941798941799</v>
      </c>
      <c r="IP35" s="74"/>
      <c r="IQ35" s="74"/>
    </row>
    <row r="36" s="147" customFormat="1" ht="16" customHeight="1" spans="1:251">
      <c r="A36" s="169" t="s">
        <v>50</v>
      </c>
      <c r="B36" s="168">
        <f>IF(B6=0,,B35/B6)*100</f>
        <v>31.2396694214876</v>
      </c>
      <c r="C36" s="168">
        <f>IF(C6=0,,C35/C6)*100</f>
        <v>31.2366085093358</v>
      </c>
      <c r="D36" s="168">
        <f>IF(D6=0,,D35/D6)*100</f>
        <v>31.198347107438</v>
      </c>
      <c r="E36" s="168">
        <f t="shared" si="0"/>
        <v>-0.00979815794630327</v>
      </c>
      <c r="IP36" s="75"/>
      <c r="IQ36" s="75"/>
    </row>
    <row r="37" ht="17" customHeight="1" spans="1:5">
      <c r="A37" s="169" t="s">
        <v>51</v>
      </c>
      <c r="B37" s="168">
        <f>SUM(B8,B10:B11,B14)</f>
        <v>21898</v>
      </c>
      <c r="C37" s="168">
        <f>SUM(C8,C10:C11,C14)</f>
        <v>23653</v>
      </c>
      <c r="D37" s="168">
        <f>SUM(D8,D10:D11,D14)</f>
        <v>1755</v>
      </c>
      <c r="E37" s="168">
        <f t="shared" si="0"/>
        <v>8.01443054160197</v>
      </c>
    </row>
  </sheetData>
  <mergeCells count="4">
    <mergeCell ref="A2:E2"/>
    <mergeCell ref="C4:E4"/>
    <mergeCell ref="A4:A5"/>
    <mergeCell ref="B4:B5"/>
  </mergeCells>
  <printOptions horizontalCentered="1"/>
  <pageMargins left="0.208333333333333" right="0" top="0.306944444444444" bottom="0.251388888888889" header="0.550694444444444" footer="0.0784722222222222"/>
  <pageSetup paperSize="9" orientation="portrait" horizontalDpi="600" vertic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P6922"/>
  <sheetViews>
    <sheetView showZeros="0" workbookViewId="0">
      <pane xSplit="2" ySplit="6" topLeftCell="C894" activePane="bottomRight" state="frozen"/>
      <selection/>
      <selection pane="topRight"/>
      <selection pane="bottomLeft"/>
      <selection pane="bottomRight" activeCell="B920" sqref="B920"/>
    </sheetView>
  </sheetViews>
  <sheetFormatPr defaultColWidth="6.875" defaultRowHeight="12.75" customHeight="1"/>
  <cols>
    <col min="1" max="1" width="8" style="123" customWidth="1"/>
    <col min="2" max="2" width="33.625" style="120" customWidth="1"/>
    <col min="3" max="4" width="10.25" style="124" customWidth="1"/>
    <col min="5" max="5" width="8.375" style="120" customWidth="1"/>
    <col min="6" max="6" width="9.375" style="125" customWidth="1"/>
    <col min="7" max="7" width="12.625" style="120" customWidth="1"/>
    <col min="8" max="242" width="6.875" style="120" customWidth="1"/>
    <col min="243" max="16384" width="6.875" style="123"/>
  </cols>
  <sheetData>
    <row r="1" s="120" customFormat="1" ht="26.25" customHeight="1" spans="1:7">
      <c r="A1" s="126" t="s">
        <v>52</v>
      </c>
      <c r="B1" s="127"/>
      <c r="C1" s="128"/>
      <c r="D1" s="128"/>
      <c r="E1" s="128"/>
      <c r="F1" s="128"/>
      <c r="G1" s="127"/>
    </row>
    <row r="2" s="120" customFormat="1" ht="21" customHeight="1" spans="1:7">
      <c r="A2" s="129" t="s">
        <v>53</v>
      </c>
      <c r="B2" s="129"/>
      <c r="C2" s="129"/>
      <c r="D2" s="129"/>
      <c r="E2" s="129"/>
      <c r="F2" s="129"/>
      <c r="G2" s="129"/>
    </row>
    <row r="3" s="121" customFormat="1" ht="36" customHeight="1" spans="1:7">
      <c r="A3" s="92" t="s">
        <v>54</v>
      </c>
      <c r="B3" s="92" t="s">
        <v>55</v>
      </c>
      <c r="C3" s="92" t="s">
        <v>56</v>
      </c>
      <c r="D3" s="92" t="s">
        <v>57</v>
      </c>
      <c r="E3" s="93" t="s">
        <v>58</v>
      </c>
      <c r="F3" s="93"/>
      <c r="G3" s="94" t="s">
        <v>59</v>
      </c>
    </row>
    <row r="4" s="121" customFormat="1" ht="30.95" customHeight="1" spans="1:7">
      <c r="A4" s="92"/>
      <c r="B4" s="92"/>
      <c r="C4" s="92"/>
      <c r="D4" s="92"/>
      <c r="E4" s="93" t="s">
        <v>18</v>
      </c>
      <c r="F4" s="96" t="s">
        <v>19</v>
      </c>
      <c r="G4" s="94"/>
    </row>
    <row r="5" s="122" customFormat="1" ht="15" customHeight="1" spans="1:7">
      <c r="A5" s="130"/>
      <c r="B5" s="131" t="s">
        <v>60</v>
      </c>
      <c r="C5" s="132">
        <f t="shared" ref="C5:G5" si="0">C6+C250+C290+C309+C400+C454+C508+C565+C686+C758+C836+C859+C970+C1034+C1100+C1120+C1149+C1159+C1204+C1224+C1277+C1334+C1335+C1339+C1347</f>
        <v>133816</v>
      </c>
      <c r="D5" s="133">
        <f t="shared" si="0"/>
        <v>141981</v>
      </c>
      <c r="E5" s="134">
        <f t="shared" ref="E5:E68" si="1">D5-C5</f>
        <v>8165</v>
      </c>
      <c r="F5" s="135">
        <f t="shared" ref="F5:F68" si="2">IF(C5=0,,E5/C5*100)</f>
        <v>6.1016619836193</v>
      </c>
      <c r="G5" s="133">
        <f t="shared" si="0"/>
        <v>173829</v>
      </c>
    </row>
    <row r="6" s="122" customFormat="1" ht="15" customHeight="1" spans="1:7">
      <c r="A6" s="136">
        <v>201</v>
      </c>
      <c r="B6" s="137" t="s">
        <v>61</v>
      </c>
      <c r="C6" s="132">
        <f t="shared" ref="C6:G6" si="3">C7+C19+C28+C39+C50+C61+C72+C84+C93+C106+C116+C125+C136+C149+C156+C164+C170+C177+C184+C191+C198+C205+C213+C219+C225+C232+C247</f>
        <v>12933</v>
      </c>
      <c r="D6" s="133">
        <f t="shared" si="3"/>
        <v>16039</v>
      </c>
      <c r="E6" s="134">
        <f t="shared" si="1"/>
        <v>3106</v>
      </c>
      <c r="F6" s="135">
        <f t="shared" si="2"/>
        <v>24.0160828887342</v>
      </c>
      <c r="G6" s="133">
        <f t="shared" si="3"/>
        <v>16039</v>
      </c>
    </row>
    <row r="7" s="122" customFormat="1" ht="15" customHeight="1" spans="1:7">
      <c r="A7" s="136">
        <v>20101</v>
      </c>
      <c r="B7" s="137" t="s">
        <v>62</v>
      </c>
      <c r="C7" s="132">
        <f t="shared" ref="C7:G7" si="4">SUM(C8:C18)</f>
        <v>268</v>
      </c>
      <c r="D7" s="133">
        <f t="shared" si="4"/>
        <v>352</v>
      </c>
      <c r="E7" s="134">
        <f t="shared" si="1"/>
        <v>84</v>
      </c>
      <c r="F7" s="135">
        <f t="shared" si="2"/>
        <v>31.3432835820896</v>
      </c>
      <c r="G7" s="133">
        <f t="shared" si="4"/>
        <v>352</v>
      </c>
    </row>
    <row r="8" s="122" customFormat="1" ht="15" customHeight="1" spans="1:7">
      <c r="A8" s="136">
        <v>2010101</v>
      </c>
      <c r="B8" s="138" t="s">
        <v>63</v>
      </c>
      <c r="C8" s="132">
        <v>205</v>
      </c>
      <c r="D8" s="139">
        <v>284</v>
      </c>
      <c r="E8" s="134">
        <f t="shared" si="1"/>
        <v>79</v>
      </c>
      <c r="F8" s="135">
        <f t="shared" si="2"/>
        <v>38.5365853658537</v>
      </c>
      <c r="G8" s="139">
        <v>284</v>
      </c>
    </row>
    <row r="9" s="122" customFormat="1" ht="15" customHeight="1" spans="1:7">
      <c r="A9" s="136">
        <v>2010102</v>
      </c>
      <c r="B9" s="138" t="s">
        <v>64</v>
      </c>
      <c r="C9" s="132">
        <v>10</v>
      </c>
      <c r="D9" s="139">
        <v>10</v>
      </c>
      <c r="E9" s="134">
        <f t="shared" si="1"/>
        <v>0</v>
      </c>
      <c r="F9" s="135">
        <f t="shared" si="2"/>
        <v>0</v>
      </c>
      <c r="G9" s="139">
        <v>10</v>
      </c>
    </row>
    <row r="10" s="122" customFormat="1" ht="15" customHeight="1" spans="1:7">
      <c r="A10" s="136">
        <v>2010103</v>
      </c>
      <c r="B10" s="138" t="s">
        <v>65</v>
      </c>
      <c r="C10" s="132">
        <v>0</v>
      </c>
      <c r="D10" s="139"/>
      <c r="E10" s="134">
        <f t="shared" si="1"/>
        <v>0</v>
      </c>
      <c r="F10" s="135">
        <f t="shared" si="2"/>
        <v>0</v>
      </c>
      <c r="G10" s="139"/>
    </row>
    <row r="11" s="122" customFormat="1" ht="15" customHeight="1" spans="1:7">
      <c r="A11" s="136">
        <v>2010104</v>
      </c>
      <c r="B11" s="138" t="s">
        <v>66</v>
      </c>
      <c r="C11" s="132">
        <v>31</v>
      </c>
      <c r="D11" s="139">
        <v>36</v>
      </c>
      <c r="E11" s="134">
        <f t="shared" si="1"/>
        <v>5</v>
      </c>
      <c r="F11" s="135">
        <f t="shared" si="2"/>
        <v>16.1290322580645</v>
      </c>
      <c r="G11" s="139">
        <v>36</v>
      </c>
    </row>
    <row r="12" s="122" customFormat="1" ht="15" customHeight="1" spans="1:7">
      <c r="A12" s="136">
        <v>2010105</v>
      </c>
      <c r="B12" s="138" t="s">
        <v>67</v>
      </c>
      <c r="C12" s="132">
        <v>3</v>
      </c>
      <c r="D12" s="139">
        <v>3</v>
      </c>
      <c r="E12" s="134">
        <f t="shared" si="1"/>
        <v>0</v>
      </c>
      <c r="F12" s="135">
        <f t="shared" si="2"/>
        <v>0</v>
      </c>
      <c r="G12" s="139">
        <v>3</v>
      </c>
    </row>
    <row r="13" s="122" customFormat="1" ht="15" customHeight="1" spans="1:7">
      <c r="A13" s="136">
        <v>2010106</v>
      </c>
      <c r="B13" s="138" t="s">
        <v>68</v>
      </c>
      <c r="C13" s="132">
        <v>0</v>
      </c>
      <c r="D13" s="139"/>
      <c r="E13" s="134">
        <f t="shared" si="1"/>
        <v>0</v>
      </c>
      <c r="F13" s="135">
        <f t="shared" si="2"/>
        <v>0</v>
      </c>
      <c r="G13" s="139"/>
    </row>
    <row r="14" s="122" customFormat="1" ht="15" customHeight="1" spans="1:7">
      <c r="A14" s="136">
        <v>2010107</v>
      </c>
      <c r="B14" s="138" t="s">
        <v>69</v>
      </c>
      <c r="C14" s="132">
        <v>0</v>
      </c>
      <c r="D14" s="139"/>
      <c r="E14" s="134">
        <f t="shared" si="1"/>
        <v>0</v>
      </c>
      <c r="F14" s="135">
        <f t="shared" si="2"/>
        <v>0</v>
      </c>
      <c r="G14" s="139"/>
    </row>
    <row r="15" s="122" customFormat="1" ht="15" customHeight="1" spans="1:7">
      <c r="A15" s="136">
        <v>2010108</v>
      </c>
      <c r="B15" s="138" t="s">
        <v>70</v>
      </c>
      <c r="C15" s="132">
        <v>19</v>
      </c>
      <c r="D15" s="139">
        <v>19</v>
      </c>
      <c r="E15" s="134">
        <f t="shared" si="1"/>
        <v>0</v>
      </c>
      <c r="F15" s="135">
        <f t="shared" si="2"/>
        <v>0</v>
      </c>
      <c r="G15" s="139">
        <v>19</v>
      </c>
    </row>
    <row r="16" s="122" customFormat="1" ht="15" customHeight="1" spans="1:7">
      <c r="A16" s="136">
        <v>2010109</v>
      </c>
      <c r="B16" s="138" t="s">
        <v>71</v>
      </c>
      <c r="C16" s="132">
        <v>0</v>
      </c>
      <c r="D16" s="139"/>
      <c r="E16" s="134">
        <f t="shared" si="1"/>
        <v>0</v>
      </c>
      <c r="F16" s="135">
        <f t="shared" si="2"/>
        <v>0</v>
      </c>
      <c r="G16" s="139"/>
    </row>
    <row r="17" s="122" customFormat="1" ht="15" customHeight="1" spans="1:7">
      <c r="A17" s="136">
        <v>2010150</v>
      </c>
      <c r="B17" s="138" t="s">
        <v>72</v>
      </c>
      <c r="C17" s="132">
        <v>0</v>
      </c>
      <c r="D17" s="139"/>
      <c r="E17" s="134">
        <f t="shared" si="1"/>
        <v>0</v>
      </c>
      <c r="F17" s="135">
        <f t="shared" si="2"/>
        <v>0</v>
      </c>
      <c r="G17" s="139"/>
    </row>
    <row r="18" s="122" customFormat="1" ht="15" customHeight="1" spans="1:7">
      <c r="A18" s="136">
        <v>2010199</v>
      </c>
      <c r="B18" s="138" t="s">
        <v>73</v>
      </c>
      <c r="C18" s="132">
        <v>0</v>
      </c>
      <c r="D18" s="139"/>
      <c r="E18" s="134">
        <f t="shared" si="1"/>
        <v>0</v>
      </c>
      <c r="F18" s="135">
        <f t="shared" si="2"/>
        <v>0</v>
      </c>
      <c r="G18" s="139"/>
    </row>
    <row r="19" s="122" customFormat="1" ht="15" customHeight="1" spans="1:7">
      <c r="A19" s="136">
        <v>20102</v>
      </c>
      <c r="B19" s="137" t="s">
        <v>74</v>
      </c>
      <c r="C19" s="132">
        <f t="shared" ref="C19:G19" si="5">SUM(C20:C27)</f>
        <v>157</v>
      </c>
      <c r="D19" s="133">
        <f t="shared" si="5"/>
        <v>200</v>
      </c>
      <c r="E19" s="134">
        <f t="shared" si="1"/>
        <v>43</v>
      </c>
      <c r="F19" s="135">
        <f t="shared" si="2"/>
        <v>27.3885350318471</v>
      </c>
      <c r="G19" s="133">
        <f t="shared" si="5"/>
        <v>200</v>
      </c>
    </row>
    <row r="20" s="122" customFormat="1" ht="15" customHeight="1" spans="1:7">
      <c r="A20" s="136">
        <v>2010201</v>
      </c>
      <c r="B20" s="138" t="s">
        <v>63</v>
      </c>
      <c r="C20" s="132">
        <v>122</v>
      </c>
      <c r="D20" s="139">
        <v>135</v>
      </c>
      <c r="E20" s="134">
        <f t="shared" si="1"/>
        <v>13</v>
      </c>
      <c r="F20" s="135">
        <f t="shared" si="2"/>
        <v>10.655737704918</v>
      </c>
      <c r="G20" s="139">
        <v>135</v>
      </c>
    </row>
    <row r="21" s="122" customFormat="1" ht="15" customHeight="1" spans="1:7">
      <c r="A21" s="136">
        <v>2010202</v>
      </c>
      <c r="B21" s="138" t="s">
        <v>64</v>
      </c>
      <c r="C21" s="132">
        <v>15</v>
      </c>
      <c r="D21" s="139">
        <v>30</v>
      </c>
      <c r="E21" s="134">
        <f t="shared" si="1"/>
        <v>15</v>
      </c>
      <c r="F21" s="135">
        <f t="shared" si="2"/>
        <v>100</v>
      </c>
      <c r="G21" s="139">
        <v>30</v>
      </c>
    </row>
    <row r="22" s="122" customFormat="1" ht="15" customHeight="1" spans="1:7">
      <c r="A22" s="136">
        <v>2010203</v>
      </c>
      <c r="B22" s="138" t="s">
        <v>65</v>
      </c>
      <c r="C22" s="132">
        <v>0</v>
      </c>
      <c r="D22" s="139"/>
      <c r="E22" s="134">
        <f t="shared" si="1"/>
        <v>0</v>
      </c>
      <c r="F22" s="135">
        <f t="shared" si="2"/>
        <v>0</v>
      </c>
      <c r="G22" s="139"/>
    </row>
    <row r="23" s="122" customFormat="1" ht="15" customHeight="1" spans="1:7">
      <c r="A23" s="136">
        <v>2010204</v>
      </c>
      <c r="B23" s="138" t="s">
        <v>75</v>
      </c>
      <c r="C23" s="132">
        <v>20</v>
      </c>
      <c r="D23" s="139">
        <v>35</v>
      </c>
      <c r="E23" s="134">
        <f t="shared" si="1"/>
        <v>15</v>
      </c>
      <c r="F23" s="135">
        <f t="shared" si="2"/>
        <v>75</v>
      </c>
      <c r="G23" s="139">
        <v>35</v>
      </c>
    </row>
    <row r="24" s="122" customFormat="1" ht="15" customHeight="1" spans="1:7">
      <c r="A24" s="136">
        <v>2010205</v>
      </c>
      <c r="B24" s="138" t="s">
        <v>76</v>
      </c>
      <c r="C24" s="132">
        <v>0</v>
      </c>
      <c r="D24" s="139"/>
      <c r="E24" s="134">
        <f t="shared" si="1"/>
        <v>0</v>
      </c>
      <c r="F24" s="135">
        <f t="shared" si="2"/>
        <v>0</v>
      </c>
      <c r="G24" s="139"/>
    </row>
    <row r="25" s="122" customFormat="1" ht="15" customHeight="1" spans="1:7">
      <c r="A25" s="136">
        <v>2010206</v>
      </c>
      <c r="B25" s="138" t="s">
        <v>77</v>
      </c>
      <c r="C25" s="132">
        <v>0</v>
      </c>
      <c r="D25" s="139"/>
      <c r="E25" s="134">
        <f t="shared" si="1"/>
        <v>0</v>
      </c>
      <c r="F25" s="135">
        <f t="shared" si="2"/>
        <v>0</v>
      </c>
      <c r="G25" s="139"/>
    </row>
    <row r="26" s="122" customFormat="1" ht="15" customHeight="1" spans="1:7">
      <c r="A26" s="136">
        <v>2010250</v>
      </c>
      <c r="B26" s="138" t="s">
        <v>72</v>
      </c>
      <c r="C26" s="132">
        <v>0</v>
      </c>
      <c r="D26" s="139"/>
      <c r="E26" s="134">
        <f t="shared" si="1"/>
        <v>0</v>
      </c>
      <c r="F26" s="135">
        <f t="shared" si="2"/>
        <v>0</v>
      </c>
      <c r="G26" s="139"/>
    </row>
    <row r="27" s="122" customFormat="1" ht="15" customHeight="1" spans="1:7">
      <c r="A27" s="136">
        <v>2010299</v>
      </c>
      <c r="B27" s="138" t="s">
        <v>78</v>
      </c>
      <c r="C27" s="132">
        <v>0</v>
      </c>
      <c r="D27" s="139"/>
      <c r="E27" s="134">
        <f t="shared" si="1"/>
        <v>0</v>
      </c>
      <c r="F27" s="135">
        <f t="shared" si="2"/>
        <v>0</v>
      </c>
      <c r="G27" s="139"/>
    </row>
    <row r="28" s="120" customFormat="1" ht="15" customHeight="1" spans="1:250">
      <c r="A28" s="136">
        <v>20103</v>
      </c>
      <c r="B28" s="137" t="s">
        <v>79</v>
      </c>
      <c r="C28" s="140">
        <f t="shared" ref="C28:G28" si="6">SUM(C29:C38)</f>
        <v>5827</v>
      </c>
      <c r="D28" s="141">
        <f t="shared" si="6"/>
        <v>6553</v>
      </c>
      <c r="E28" s="134">
        <f t="shared" si="1"/>
        <v>726</v>
      </c>
      <c r="F28" s="135">
        <f t="shared" si="2"/>
        <v>12.4592414621589</v>
      </c>
      <c r="G28" s="141">
        <f t="shared" si="6"/>
        <v>6553</v>
      </c>
      <c r="II28" s="123"/>
      <c r="IJ28" s="123"/>
      <c r="IK28" s="123"/>
      <c r="IL28" s="123"/>
      <c r="IM28" s="123"/>
      <c r="IN28" s="123"/>
      <c r="IO28" s="123"/>
      <c r="IP28" s="123"/>
    </row>
    <row r="29" s="120" customFormat="1" ht="15" customHeight="1" spans="1:250">
      <c r="A29" s="136">
        <v>2010301</v>
      </c>
      <c r="B29" s="138" t="s">
        <v>63</v>
      </c>
      <c r="C29" s="140">
        <v>3157</v>
      </c>
      <c r="D29" s="139">
        <v>3130</v>
      </c>
      <c r="E29" s="134">
        <f t="shared" si="1"/>
        <v>-27</v>
      </c>
      <c r="F29" s="135">
        <f t="shared" si="2"/>
        <v>-0.855242318656953</v>
      </c>
      <c r="G29" s="139">
        <v>3130</v>
      </c>
      <c r="II29" s="123"/>
      <c r="IJ29" s="123"/>
      <c r="IK29" s="123"/>
      <c r="IL29" s="123"/>
      <c r="IM29" s="123"/>
      <c r="IN29" s="123"/>
      <c r="IO29" s="123"/>
      <c r="IP29" s="123"/>
    </row>
    <row r="30" s="120" customFormat="1" ht="15" customHeight="1" spans="1:250">
      <c r="A30" s="136">
        <v>2010302</v>
      </c>
      <c r="B30" s="138" t="s">
        <v>64</v>
      </c>
      <c r="C30" s="140">
        <v>1363</v>
      </c>
      <c r="D30" s="139">
        <v>1985</v>
      </c>
      <c r="E30" s="134">
        <f t="shared" si="1"/>
        <v>622</v>
      </c>
      <c r="F30" s="135">
        <f t="shared" si="2"/>
        <v>45.6346294937638</v>
      </c>
      <c r="G30" s="139">
        <v>1985</v>
      </c>
      <c r="II30" s="123"/>
      <c r="IJ30" s="123"/>
      <c r="IK30" s="123"/>
      <c r="IL30" s="123"/>
      <c r="IM30" s="123"/>
      <c r="IN30" s="123"/>
      <c r="IO30" s="123"/>
      <c r="IP30" s="123"/>
    </row>
    <row r="31" s="120" customFormat="1" ht="15" customHeight="1" spans="1:250">
      <c r="A31" s="136">
        <v>2010303</v>
      </c>
      <c r="B31" s="138" t="s">
        <v>65</v>
      </c>
      <c r="C31" s="140">
        <v>0</v>
      </c>
      <c r="D31" s="139"/>
      <c r="E31" s="134">
        <f t="shared" si="1"/>
        <v>0</v>
      </c>
      <c r="F31" s="135">
        <f t="shared" si="2"/>
        <v>0</v>
      </c>
      <c r="G31" s="139"/>
      <c r="II31" s="123"/>
      <c r="IJ31" s="123"/>
      <c r="IK31" s="123"/>
      <c r="IL31" s="123"/>
      <c r="IM31" s="123"/>
      <c r="IN31" s="123"/>
      <c r="IO31" s="123"/>
      <c r="IP31" s="123"/>
    </row>
    <row r="32" s="120" customFormat="1" ht="15" customHeight="1" spans="1:250">
      <c r="A32" s="136">
        <v>2010304</v>
      </c>
      <c r="B32" s="138" t="s">
        <v>80</v>
      </c>
      <c r="C32" s="140">
        <v>0</v>
      </c>
      <c r="D32" s="139"/>
      <c r="E32" s="134">
        <f t="shared" si="1"/>
        <v>0</v>
      </c>
      <c r="F32" s="135">
        <f t="shared" si="2"/>
        <v>0</v>
      </c>
      <c r="G32" s="139"/>
      <c r="II32" s="123"/>
      <c r="IJ32" s="123"/>
      <c r="IK32" s="123"/>
      <c r="IL32" s="123"/>
      <c r="IM32" s="123"/>
      <c r="IN32" s="123"/>
      <c r="IO32" s="123"/>
      <c r="IP32" s="123"/>
    </row>
    <row r="33" s="120" customFormat="1" ht="15" customHeight="1" spans="1:250">
      <c r="A33" s="136">
        <v>2010305</v>
      </c>
      <c r="B33" s="138" t="s">
        <v>81</v>
      </c>
      <c r="C33" s="140">
        <v>0</v>
      </c>
      <c r="D33" s="139"/>
      <c r="E33" s="134">
        <f t="shared" si="1"/>
        <v>0</v>
      </c>
      <c r="F33" s="135">
        <f t="shared" si="2"/>
        <v>0</v>
      </c>
      <c r="G33" s="139"/>
      <c r="II33" s="123"/>
      <c r="IJ33" s="123"/>
      <c r="IK33" s="123"/>
      <c r="IL33" s="123"/>
      <c r="IM33" s="123"/>
      <c r="IN33" s="123"/>
      <c r="IO33" s="123"/>
      <c r="IP33" s="123"/>
    </row>
    <row r="34" s="120" customFormat="1" ht="15" customHeight="1" spans="1:250">
      <c r="A34" s="136">
        <v>2010306</v>
      </c>
      <c r="B34" s="138" t="s">
        <v>82</v>
      </c>
      <c r="C34" s="140">
        <v>0</v>
      </c>
      <c r="D34" s="139"/>
      <c r="E34" s="134">
        <f t="shared" si="1"/>
        <v>0</v>
      </c>
      <c r="F34" s="135">
        <f t="shared" si="2"/>
        <v>0</v>
      </c>
      <c r="G34" s="139"/>
      <c r="II34" s="123"/>
      <c r="IJ34" s="123"/>
      <c r="IK34" s="123"/>
      <c r="IL34" s="123"/>
      <c r="IM34" s="123"/>
      <c r="IN34" s="123"/>
      <c r="IO34" s="123"/>
      <c r="IP34" s="123"/>
    </row>
    <row r="35" s="120" customFormat="1" ht="15" customHeight="1" spans="1:250">
      <c r="A35" s="136">
        <v>2010308</v>
      </c>
      <c r="B35" s="138" t="s">
        <v>83</v>
      </c>
      <c r="C35" s="140">
        <v>40</v>
      </c>
      <c r="D35" s="142">
        <v>142</v>
      </c>
      <c r="E35" s="134">
        <f t="shared" si="1"/>
        <v>102</v>
      </c>
      <c r="F35" s="135">
        <f t="shared" si="2"/>
        <v>255</v>
      </c>
      <c r="G35" s="142">
        <v>142</v>
      </c>
      <c r="II35" s="123"/>
      <c r="IJ35" s="123"/>
      <c r="IK35" s="123"/>
      <c r="IL35" s="123"/>
      <c r="IM35" s="123"/>
      <c r="IN35" s="123"/>
      <c r="IO35" s="123"/>
      <c r="IP35" s="123"/>
    </row>
    <row r="36" s="120" customFormat="1" ht="15" customHeight="1" spans="1:250">
      <c r="A36" s="136">
        <v>2010309</v>
      </c>
      <c r="B36" s="138" t="s">
        <v>84</v>
      </c>
      <c r="C36" s="140">
        <v>0</v>
      </c>
      <c r="D36" s="139"/>
      <c r="E36" s="134">
        <f t="shared" si="1"/>
        <v>0</v>
      </c>
      <c r="F36" s="135">
        <f t="shared" si="2"/>
        <v>0</v>
      </c>
      <c r="G36" s="139"/>
      <c r="II36" s="123"/>
      <c r="IJ36" s="123"/>
      <c r="IK36" s="123"/>
      <c r="IL36" s="123"/>
      <c r="IM36" s="123"/>
      <c r="IN36" s="123"/>
      <c r="IO36" s="123"/>
      <c r="IP36" s="123"/>
    </row>
    <row r="37" s="120" customFormat="1" ht="15" customHeight="1" spans="1:250">
      <c r="A37" s="136">
        <v>2010350</v>
      </c>
      <c r="B37" s="138" t="s">
        <v>72</v>
      </c>
      <c r="C37" s="140">
        <v>992</v>
      </c>
      <c r="D37" s="139">
        <v>996</v>
      </c>
      <c r="E37" s="134">
        <f t="shared" si="1"/>
        <v>4</v>
      </c>
      <c r="F37" s="135">
        <f t="shared" si="2"/>
        <v>0.403225806451613</v>
      </c>
      <c r="G37" s="139">
        <v>996</v>
      </c>
      <c r="II37" s="123"/>
      <c r="IJ37" s="123"/>
      <c r="IK37" s="123"/>
      <c r="IL37" s="123"/>
      <c r="IM37" s="123"/>
      <c r="IN37" s="123"/>
      <c r="IO37" s="123"/>
      <c r="IP37" s="123"/>
    </row>
    <row r="38" s="120" customFormat="1" ht="15" customHeight="1" spans="1:250">
      <c r="A38" s="136">
        <v>2010399</v>
      </c>
      <c r="B38" s="138" t="s">
        <v>85</v>
      </c>
      <c r="C38" s="140">
        <v>275</v>
      </c>
      <c r="D38" s="139">
        <v>300</v>
      </c>
      <c r="E38" s="134">
        <f t="shared" si="1"/>
        <v>25</v>
      </c>
      <c r="F38" s="135">
        <f t="shared" si="2"/>
        <v>9.09090909090909</v>
      </c>
      <c r="G38" s="139">
        <v>300</v>
      </c>
      <c r="II38" s="123"/>
      <c r="IJ38" s="123"/>
      <c r="IK38" s="123"/>
      <c r="IL38" s="123"/>
      <c r="IM38" s="123"/>
      <c r="IN38" s="123"/>
      <c r="IO38" s="123"/>
      <c r="IP38" s="123"/>
    </row>
    <row r="39" s="120" customFormat="1" ht="15" customHeight="1" spans="1:250">
      <c r="A39" s="136">
        <v>20104</v>
      </c>
      <c r="B39" s="137" t="s">
        <v>86</v>
      </c>
      <c r="C39" s="140">
        <f t="shared" ref="C39:G39" si="7">SUM(C40:C49)</f>
        <v>224</v>
      </c>
      <c r="D39" s="141">
        <f t="shared" si="7"/>
        <v>275</v>
      </c>
      <c r="E39" s="134">
        <f t="shared" si="1"/>
        <v>51</v>
      </c>
      <c r="F39" s="135">
        <f t="shared" si="2"/>
        <v>22.7678571428571</v>
      </c>
      <c r="G39" s="141">
        <f t="shared" si="7"/>
        <v>275</v>
      </c>
      <c r="II39" s="123"/>
      <c r="IJ39" s="123"/>
      <c r="IK39" s="123"/>
      <c r="IL39" s="123"/>
      <c r="IM39" s="123"/>
      <c r="IN39" s="123"/>
      <c r="IO39" s="123"/>
      <c r="IP39" s="123"/>
    </row>
    <row r="40" s="120" customFormat="1" ht="15" customHeight="1" spans="1:250">
      <c r="A40" s="136">
        <v>2010401</v>
      </c>
      <c r="B40" s="138" t="s">
        <v>63</v>
      </c>
      <c r="C40" s="140">
        <v>139</v>
      </c>
      <c r="D40" s="139">
        <v>138</v>
      </c>
      <c r="E40" s="134">
        <f t="shared" si="1"/>
        <v>-1</v>
      </c>
      <c r="F40" s="135">
        <f t="shared" si="2"/>
        <v>-0.719424460431655</v>
      </c>
      <c r="G40" s="139">
        <v>138</v>
      </c>
      <c r="II40" s="123"/>
      <c r="IJ40" s="123"/>
      <c r="IK40" s="123"/>
      <c r="IL40" s="123"/>
      <c r="IM40" s="123"/>
      <c r="IN40" s="123"/>
      <c r="IO40" s="123"/>
      <c r="IP40" s="123"/>
    </row>
    <row r="41" s="120" customFormat="1" ht="15" customHeight="1" spans="1:250">
      <c r="A41" s="136">
        <v>2010402</v>
      </c>
      <c r="B41" s="138" t="s">
        <v>64</v>
      </c>
      <c r="C41" s="140">
        <v>30</v>
      </c>
      <c r="D41" s="139">
        <v>37</v>
      </c>
      <c r="E41" s="134">
        <f t="shared" si="1"/>
        <v>7</v>
      </c>
      <c r="F41" s="135">
        <f t="shared" si="2"/>
        <v>23.3333333333333</v>
      </c>
      <c r="G41" s="139">
        <v>37</v>
      </c>
      <c r="II41" s="123"/>
      <c r="IJ41" s="123"/>
      <c r="IK41" s="123"/>
      <c r="IL41" s="123"/>
      <c r="IM41" s="123"/>
      <c r="IN41" s="123"/>
      <c r="IO41" s="123"/>
      <c r="IP41" s="123"/>
    </row>
    <row r="42" s="120" customFormat="1" ht="15" customHeight="1" spans="1:250">
      <c r="A42" s="136">
        <v>2010403</v>
      </c>
      <c r="B42" s="138" t="s">
        <v>65</v>
      </c>
      <c r="C42" s="140">
        <v>0</v>
      </c>
      <c r="D42" s="139"/>
      <c r="E42" s="134">
        <f t="shared" si="1"/>
        <v>0</v>
      </c>
      <c r="F42" s="135">
        <f t="shared" si="2"/>
        <v>0</v>
      </c>
      <c r="G42" s="139"/>
      <c r="II42" s="123"/>
      <c r="IJ42" s="123"/>
      <c r="IK42" s="123"/>
      <c r="IL42" s="123"/>
      <c r="IM42" s="123"/>
      <c r="IN42" s="123"/>
      <c r="IO42" s="123"/>
      <c r="IP42" s="123"/>
    </row>
    <row r="43" s="120" customFormat="1" ht="15" customHeight="1" spans="1:250">
      <c r="A43" s="136">
        <v>2010404</v>
      </c>
      <c r="B43" s="138" t="s">
        <v>87</v>
      </c>
      <c r="C43" s="140">
        <v>0</v>
      </c>
      <c r="D43" s="139"/>
      <c r="E43" s="134">
        <f t="shared" si="1"/>
        <v>0</v>
      </c>
      <c r="F43" s="135">
        <f t="shared" si="2"/>
        <v>0</v>
      </c>
      <c r="G43" s="139"/>
      <c r="II43" s="123"/>
      <c r="IJ43" s="123"/>
      <c r="IK43" s="123"/>
      <c r="IL43" s="123"/>
      <c r="IM43" s="123"/>
      <c r="IN43" s="123"/>
      <c r="IO43" s="123"/>
      <c r="IP43" s="123"/>
    </row>
    <row r="44" s="120" customFormat="1" ht="15" customHeight="1" spans="1:250">
      <c r="A44" s="136">
        <v>2010405</v>
      </c>
      <c r="B44" s="138" t="s">
        <v>88</v>
      </c>
      <c r="C44" s="140">
        <v>0</v>
      </c>
      <c r="D44" s="139"/>
      <c r="E44" s="134">
        <f t="shared" si="1"/>
        <v>0</v>
      </c>
      <c r="F44" s="135">
        <f t="shared" si="2"/>
        <v>0</v>
      </c>
      <c r="G44" s="139"/>
      <c r="II44" s="123"/>
      <c r="IJ44" s="123"/>
      <c r="IK44" s="123"/>
      <c r="IL44" s="123"/>
      <c r="IM44" s="123"/>
      <c r="IN44" s="123"/>
      <c r="IO44" s="123"/>
      <c r="IP44" s="123"/>
    </row>
    <row r="45" s="120" customFormat="1" ht="15" customHeight="1" spans="1:250">
      <c r="A45" s="136">
        <v>2010406</v>
      </c>
      <c r="B45" s="138" t="s">
        <v>89</v>
      </c>
      <c r="C45" s="140">
        <v>0</v>
      </c>
      <c r="D45" s="139"/>
      <c r="E45" s="134">
        <f t="shared" si="1"/>
        <v>0</v>
      </c>
      <c r="F45" s="135">
        <f t="shared" si="2"/>
        <v>0</v>
      </c>
      <c r="G45" s="139"/>
      <c r="II45" s="123"/>
      <c r="IJ45" s="123"/>
      <c r="IK45" s="123"/>
      <c r="IL45" s="123"/>
      <c r="IM45" s="123"/>
      <c r="IN45" s="123"/>
      <c r="IO45" s="123"/>
      <c r="IP45" s="123"/>
    </row>
    <row r="46" s="120" customFormat="1" ht="15" customHeight="1" spans="1:250">
      <c r="A46" s="136">
        <v>2010407</v>
      </c>
      <c r="B46" s="138" t="s">
        <v>90</v>
      </c>
      <c r="C46" s="140">
        <v>0</v>
      </c>
      <c r="D46" s="139"/>
      <c r="E46" s="134">
        <f t="shared" si="1"/>
        <v>0</v>
      </c>
      <c r="F46" s="135">
        <f t="shared" si="2"/>
        <v>0</v>
      </c>
      <c r="G46" s="139"/>
      <c r="II46" s="123"/>
      <c r="IJ46" s="123"/>
      <c r="IK46" s="123"/>
      <c r="IL46" s="123"/>
      <c r="IM46" s="123"/>
      <c r="IN46" s="123"/>
      <c r="IO46" s="123"/>
      <c r="IP46" s="123"/>
    </row>
    <row r="47" s="120" customFormat="1" ht="15" customHeight="1" spans="1:250">
      <c r="A47" s="136">
        <v>2010408</v>
      </c>
      <c r="B47" s="138" t="s">
        <v>91</v>
      </c>
      <c r="C47" s="140">
        <v>0</v>
      </c>
      <c r="D47" s="139"/>
      <c r="E47" s="134">
        <f t="shared" si="1"/>
        <v>0</v>
      </c>
      <c r="F47" s="135">
        <f t="shared" si="2"/>
        <v>0</v>
      </c>
      <c r="G47" s="139"/>
      <c r="II47" s="123"/>
      <c r="IJ47" s="123"/>
      <c r="IK47" s="123"/>
      <c r="IL47" s="123"/>
      <c r="IM47" s="123"/>
      <c r="IN47" s="123"/>
      <c r="IO47" s="123"/>
      <c r="IP47" s="123"/>
    </row>
    <row r="48" s="120" customFormat="1" ht="15" customHeight="1" spans="1:250">
      <c r="A48" s="136">
        <v>2010450</v>
      </c>
      <c r="B48" s="138" t="s">
        <v>72</v>
      </c>
      <c r="C48" s="140">
        <v>55</v>
      </c>
      <c r="D48" s="139"/>
      <c r="E48" s="134">
        <f t="shared" si="1"/>
        <v>-55</v>
      </c>
      <c r="F48" s="135">
        <f t="shared" si="2"/>
        <v>-100</v>
      </c>
      <c r="G48" s="139"/>
      <c r="II48" s="123"/>
      <c r="IJ48" s="123"/>
      <c r="IK48" s="123"/>
      <c r="IL48" s="123"/>
      <c r="IM48" s="123"/>
      <c r="IN48" s="123"/>
      <c r="IO48" s="123"/>
      <c r="IP48" s="123"/>
    </row>
    <row r="49" s="120" customFormat="1" ht="15" customHeight="1" spans="1:250">
      <c r="A49" s="136">
        <v>2010499</v>
      </c>
      <c r="B49" s="138" t="s">
        <v>92</v>
      </c>
      <c r="C49" s="140">
        <v>0</v>
      </c>
      <c r="D49" s="139">
        <v>100</v>
      </c>
      <c r="E49" s="134">
        <f t="shared" si="1"/>
        <v>100</v>
      </c>
      <c r="F49" s="135">
        <f t="shared" si="2"/>
        <v>0</v>
      </c>
      <c r="G49" s="139">
        <v>100</v>
      </c>
      <c r="II49" s="123"/>
      <c r="IJ49" s="123"/>
      <c r="IK49" s="123"/>
      <c r="IL49" s="123"/>
      <c r="IM49" s="123"/>
      <c r="IN49" s="123"/>
      <c r="IO49" s="123"/>
      <c r="IP49" s="123"/>
    </row>
    <row r="50" s="120" customFormat="1" ht="15" customHeight="1" spans="1:250">
      <c r="A50" s="136">
        <v>20105</v>
      </c>
      <c r="B50" s="137" t="s">
        <v>93</v>
      </c>
      <c r="C50" s="140">
        <f t="shared" ref="C50:G50" si="8">SUM(C51:C60)</f>
        <v>170</v>
      </c>
      <c r="D50" s="141">
        <f t="shared" si="8"/>
        <v>87</v>
      </c>
      <c r="E50" s="134">
        <f t="shared" si="1"/>
        <v>-83</v>
      </c>
      <c r="F50" s="135">
        <f t="shared" si="2"/>
        <v>-48.8235294117647</v>
      </c>
      <c r="G50" s="141">
        <f t="shared" si="8"/>
        <v>87</v>
      </c>
      <c r="II50" s="123"/>
      <c r="IJ50" s="123"/>
      <c r="IK50" s="123"/>
      <c r="IL50" s="123"/>
      <c r="IM50" s="123"/>
      <c r="IN50" s="123"/>
      <c r="IO50" s="123"/>
      <c r="IP50" s="123"/>
    </row>
    <row r="51" s="120" customFormat="1" ht="15" customHeight="1" spans="1:250">
      <c r="A51" s="136">
        <v>2010501</v>
      </c>
      <c r="B51" s="138" t="s">
        <v>63</v>
      </c>
      <c r="C51" s="140">
        <v>47</v>
      </c>
      <c r="D51" s="139">
        <v>48</v>
      </c>
      <c r="E51" s="134">
        <f t="shared" si="1"/>
        <v>1</v>
      </c>
      <c r="F51" s="135">
        <f t="shared" si="2"/>
        <v>2.12765957446808</v>
      </c>
      <c r="G51" s="139">
        <v>48</v>
      </c>
      <c r="II51" s="123"/>
      <c r="IJ51" s="123"/>
      <c r="IK51" s="123"/>
      <c r="IL51" s="123"/>
      <c r="IM51" s="123"/>
      <c r="IN51" s="123"/>
      <c r="IO51" s="123"/>
      <c r="IP51" s="123"/>
    </row>
    <row r="52" s="120" customFormat="1" ht="15" customHeight="1" spans="1:250">
      <c r="A52" s="136">
        <v>2010502</v>
      </c>
      <c r="B52" s="138" t="s">
        <v>64</v>
      </c>
      <c r="C52" s="140">
        <v>7</v>
      </c>
      <c r="D52" s="139">
        <v>7</v>
      </c>
      <c r="E52" s="134">
        <f t="shared" si="1"/>
        <v>0</v>
      </c>
      <c r="F52" s="135">
        <f t="shared" si="2"/>
        <v>0</v>
      </c>
      <c r="G52" s="139">
        <v>7</v>
      </c>
      <c r="II52" s="123"/>
      <c r="IJ52" s="123"/>
      <c r="IK52" s="123"/>
      <c r="IL52" s="123"/>
      <c r="IM52" s="123"/>
      <c r="IN52" s="123"/>
      <c r="IO52" s="123"/>
      <c r="IP52" s="123"/>
    </row>
    <row r="53" s="120" customFormat="1" ht="15" customHeight="1" spans="1:250">
      <c r="A53" s="136">
        <v>2010503</v>
      </c>
      <c r="B53" s="138" t="s">
        <v>65</v>
      </c>
      <c r="C53" s="140">
        <v>0</v>
      </c>
      <c r="D53" s="139"/>
      <c r="E53" s="134">
        <f t="shared" si="1"/>
        <v>0</v>
      </c>
      <c r="F53" s="135">
        <f t="shared" si="2"/>
        <v>0</v>
      </c>
      <c r="G53" s="139"/>
      <c r="II53" s="123"/>
      <c r="IJ53" s="123"/>
      <c r="IK53" s="123"/>
      <c r="IL53" s="123"/>
      <c r="IM53" s="123"/>
      <c r="IN53" s="123"/>
      <c r="IO53" s="123"/>
      <c r="IP53" s="123"/>
    </row>
    <row r="54" s="120" customFormat="1" ht="15" customHeight="1" spans="1:250">
      <c r="A54" s="136">
        <v>2010504</v>
      </c>
      <c r="B54" s="138" t="s">
        <v>94</v>
      </c>
      <c r="C54" s="140">
        <v>0</v>
      </c>
      <c r="D54" s="139">
        <v>5</v>
      </c>
      <c r="E54" s="134">
        <f t="shared" si="1"/>
        <v>5</v>
      </c>
      <c r="F54" s="135">
        <f t="shared" si="2"/>
        <v>0</v>
      </c>
      <c r="G54" s="139">
        <v>5</v>
      </c>
      <c r="II54" s="123"/>
      <c r="IJ54" s="123"/>
      <c r="IK54" s="123"/>
      <c r="IL54" s="123"/>
      <c r="IM54" s="123"/>
      <c r="IN54" s="123"/>
      <c r="IO54" s="123"/>
      <c r="IP54" s="123"/>
    </row>
    <row r="55" s="120" customFormat="1" ht="15" customHeight="1" spans="1:250">
      <c r="A55" s="136">
        <v>2010505</v>
      </c>
      <c r="B55" s="138" t="s">
        <v>95</v>
      </c>
      <c r="C55" s="140">
        <v>0</v>
      </c>
      <c r="D55" s="139"/>
      <c r="E55" s="134">
        <f t="shared" si="1"/>
        <v>0</v>
      </c>
      <c r="F55" s="135">
        <f t="shared" si="2"/>
        <v>0</v>
      </c>
      <c r="G55" s="139"/>
      <c r="II55" s="123"/>
      <c r="IJ55" s="123"/>
      <c r="IK55" s="123"/>
      <c r="IL55" s="123"/>
      <c r="IM55" s="123"/>
      <c r="IN55" s="123"/>
      <c r="IO55" s="123"/>
      <c r="IP55" s="123"/>
    </row>
    <row r="56" s="120" customFormat="1" ht="15" customHeight="1" spans="1:250">
      <c r="A56" s="136">
        <v>2010506</v>
      </c>
      <c r="B56" s="138" t="s">
        <v>96</v>
      </c>
      <c r="C56" s="140">
        <v>0</v>
      </c>
      <c r="D56" s="139"/>
      <c r="E56" s="134">
        <f t="shared" si="1"/>
        <v>0</v>
      </c>
      <c r="F56" s="135">
        <f t="shared" si="2"/>
        <v>0</v>
      </c>
      <c r="G56" s="139"/>
      <c r="II56" s="123"/>
      <c r="IJ56" s="123"/>
      <c r="IK56" s="123"/>
      <c r="IL56" s="123"/>
      <c r="IM56" s="123"/>
      <c r="IN56" s="123"/>
      <c r="IO56" s="123"/>
      <c r="IP56" s="123"/>
    </row>
    <row r="57" s="120" customFormat="1" ht="15" customHeight="1" spans="1:250">
      <c r="A57" s="136">
        <v>2010507</v>
      </c>
      <c r="B57" s="138" t="s">
        <v>97</v>
      </c>
      <c r="C57" s="140">
        <v>10</v>
      </c>
      <c r="D57" s="139">
        <v>9</v>
      </c>
      <c r="E57" s="134">
        <f t="shared" si="1"/>
        <v>-1</v>
      </c>
      <c r="F57" s="135">
        <f t="shared" si="2"/>
        <v>-10</v>
      </c>
      <c r="G57" s="139">
        <v>9</v>
      </c>
      <c r="II57" s="123"/>
      <c r="IJ57" s="123"/>
      <c r="IK57" s="123"/>
      <c r="IL57" s="123"/>
      <c r="IM57" s="123"/>
      <c r="IN57" s="123"/>
      <c r="IO57" s="123"/>
      <c r="IP57" s="123"/>
    </row>
    <row r="58" s="120" customFormat="1" ht="15" customHeight="1" spans="1:250">
      <c r="A58" s="136">
        <v>2010508</v>
      </c>
      <c r="B58" s="138" t="s">
        <v>98</v>
      </c>
      <c r="C58" s="140">
        <v>14</v>
      </c>
      <c r="D58" s="139">
        <v>15</v>
      </c>
      <c r="E58" s="134">
        <f t="shared" si="1"/>
        <v>1</v>
      </c>
      <c r="F58" s="135">
        <f t="shared" si="2"/>
        <v>7.14285714285714</v>
      </c>
      <c r="G58" s="139">
        <v>15</v>
      </c>
      <c r="II58" s="123"/>
      <c r="IJ58" s="123"/>
      <c r="IK58" s="123"/>
      <c r="IL58" s="123"/>
      <c r="IM58" s="123"/>
      <c r="IN58" s="123"/>
      <c r="IO58" s="123"/>
      <c r="IP58" s="123"/>
    </row>
    <row r="59" s="120" customFormat="1" ht="15" customHeight="1" spans="1:250">
      <c r="A59" s="136">
        <v>2010550</v>
      </c>
      <c r="B59" s="138" t="s">
        <v>72</v>
      </c>
      <c r="C59" s="140">
        <v>92</v>
      </c>
      <c r="D59" s="139">
        <v>3</v>
      </c>
      <c r="E59" s="134">
        <f t="shared" si="1"/>
        <v>-89</v>
      </c>
      <c r="F59" s="135">
        <f t="shared" si="2"/>
        <v>-96.7391304347826</v>
      </c>
      <c r="G59" s="139">
        <v>3</v>
      </c>
      <c r="II59" s="123"/>
      <c r="IJ59" s="123"/>
      <c r="IK59" s="123"/>
      <c r="IL59" s="123"/>
      <c r="IM59" s="123"/>
      <c r="IN59" s="123"/>
      <c r="IO59" s="123"/>
      <c r="IP59" s="123"/>
    </row>
    <row r="60" s="120" customFormat="1" ht="15" customHeight="1" spans="1:250">
      <c r="A60" s="136">
        <v>2010599</v>
      </c>
      <c r="B60" s="138" t="s">
        <v>99</v>
      </c>
      <c r="C60" s="140">
        <v>0</v>
      </c>
      <c r="D60" s="139"/>
      <c r="E60" s="134">
        <f t="shared" si="1"/>
        <v>0</v>
      </c>
      <c r="F60" s="135">
        <f t="shared" si="2"/>
        <v>0</v>
      </c>
      <c r="G60" s="139"/>
      <c r="II60" s="123"/>
      <c r="IJ60" s="123"/>
      <c r="IK60" s="123"/>
      <c r="IL60" s="123"/>
      <c r="IM60" s="123"/>
      <c r="IN60" s="123"/>
      <c r="IO60" s="123"/>
      <c r="IP60" s="123"/>
    </row>
    <row r="61" s="120" customFormat="1" ht="15" customHeight="1" spans="1:250">
      <c r="A61" s="136">
        <v>20106</v>
      </c>
      <c r="B61" s="137" t="s">
        <v>100</v>
      </c>
      <c r="C61" s="140">
        <f t="shared" ref="C61:G61" si="9">SUM(C62:C71)</f>
        <v>1187</v>
      </c>
      <c r="D61" s="141">
        <f t="shared" si="9"/>
        <v>1310</v>
      </c>
      <c r="E61" s="134">
        <f t="shared" si="1"/>
        <v>123</v>
      </c>
      <c r="F61" s="135">
        <f t="shared" si="2"/>
        <v>10.3622577927548</v>
      </c>
      <c r="G61" s="141">
        <f t="shared" si="9"/>
        <v>1310</v>
      </c>
      <c r="II61" s="123"/>
      <c r="IJ61" s="123"/>
      <c r="IK61" s="123"/>
      <c r="IL61" s="123"/>
      <c r="IM61" s="123"/>
      <c r="IN61" s="123"/>
      <c r="IO61" s="123"/>
      <c r="IP61" s="123"/>
    </row>
    <row r="62" s="120" customFormat="1" ht="15" customHeight="1" spans="1:250">
      <c r="A62" s="136">
        <v>2010601</v>
      </c>
      <c r="B62" s="138" t="s">
        <v>63</v>
      </c>
      <c r="C62" s="140">
        <v>295</v>
      </c>
      <c r="D62" s="139">
        <v>308</v>
      </c>
      <c r="E62" s="134">
        <f t="shared" si="1"/>
        <v>13</v>
      </c>
      <c r="F62" s="135">
        <f t="shared" si="2"/>
        <v>4.40677966101695</v>
      </c>
      <c r="G62" s="139">
        <v>308</v>
      </c>
      <c r="II62" s="123"/>
      <c r="IJ62" s="123"/>
      <c r="IK62" s="123"/>
      <c r="IL62" s="123"/>
      <c r="IM62" s="123"/>
      <c r="IN62" s="123"/>
      <c r="IO62" s="123"/>
      <c r="IP62" s="123"/>
    </row>
    <row r="63" s="120" customFormat="1" ht="15" customHeight="1" spans="1:250">
      <c r="A63" s="136">
        <v>2010602</v>
      </c>
      <c r="B63" s="138" t="s">
        <v>64</v>
      </c>
      <c r="C63" s="140">
        <v>30</v>
      </c>
      <c r="D63" s="139">
        <v>48</v>
      </c>
      <c r="E63" s="134">
        <f t="shared" si="1"/>
        <v>18</v>
      </c>
      <c r="F63" s="135">
        <f t="shared" si="2"/>
        <v>60</v>
      </c>
      <c r="G63" s="139">
        <v>48</v>
      </c>
      <c r="II63" s="123"/>
      <c r="IJ63" s="123"/>
      <c r="IK63" s="123"/>
      <c r="IL63" s="123"/>
      <c r="IM63" s="123"/>
      <c r="IN63" s="123"/>
      <c r="IO63" s="123"/>
      <c r="IP63" s="123"/>
    </row>
    <row r="64" s="120" customFormat="1" ht="15" customHeight="1" spans="1:250">
      <c r="A64" s="136">
        <v>2010603</v>
      </c>
      <c r="B64" s="138" t="s">
        <v>65</v>
      </c>
      <c r="C64" s="140">
        <v>0</v>
      </c>
      <c r="D64" s="139"/>
      <c r="E64" s="134">
        <f t="shared" si="1"/>
        <v>0</v>
      </c>
      <c r="F64" s="135">
        <f t="shared" si="2"/>
        <v>0</v>
      </c>
      <c r="G64" s="139"/>
      <c r="II64" s="123"/>
      <c r="IJ64" s="123"/>
      <c r="IK64" s="123"/>
      <c r="IL64" s="123"/>
      <c r="IM64" s="123"/>
      <c r="IN64" s="123"/>
      <c r="IO64" s="123"/>
      <c r="IP64" s="123"/>
    </row>
    <row r="65" s="120" customFormat="1" ht="15" customHeight="1" spans="1:250">
      <c r="A65" s="136">
        <v>2010604</v>
      </c>
      <c r="B65" s="138" t="s">
        <v>101</v>
      </c>
      <c r="C65" s="140">
        <v>0</v>
      </c>
      <c r="D65" s="139"/>
      <c r="E65" s="134">
        <f t="shared" si="1"/>
        <v>0</v>
      </c>
      <c r="F65" s="135">
        <f t="shared" si="2"/>
        <v>0</v>
      </c>
      <c r="G65" s="139"/>
      <c r="II65" s="123"/>
      <c r="IJ65" s="123"/>
      <c r="IK65" s="123"/>
      <c r="IL65" s="123"/>
      <c r="IM65" s="123"/>
      <c r="IN65" s="123"/>
      <c r="IO65" s="123"/>
      <c r="IP65" s="123"/>
    </row>
    <row r="66" s="120" customFormat="1" ht="15" customHeight="1" spans="1:250">
      <c r="A66" s="136">
        <v>2010605</v>
      </c>
      <c r="B66" s="138" t="s">
        <v>102</v>
      </c>
      <c r="C66" s="140">
        <v>7</v>
      </c>
      <c r="D66" s="139"/>
      <c r="E66" s="134">
        <f t="shared" si="1"/>
        <v>-7</v>
      </c>
      <c r="F66" s="135">
        <f t="shared" si="2"/>
        <v>-100</v>
      </c>
      <c r="G66" s="139"/>
      <c r="II66" s="123"/>
      <c r="IJ66" s="123"/>
      <c r="IK66" s="123"/>
      <c r="IL66" s="123"/>
      <c r="IM66" s="123"/>
      <c r="IN66" s="123"/>
      <c r="IO66" s="123"/>
      <c r="IP66" s="123"/>
    </row>
    <row r="67" s="120" customFormat="1" ht="15" customHeight="1" spans="1:250">
      <c r="A67" s="136">
        <v>2010606</v>
      </c>
      <c r="B67" s="138" t="s">
        <v>103</v>
      </c>
      <c r="C67" s="140">
        <v>10</v>
      </c>
      <c r="D67" s="139"/>
      <c r="E67" s="134">
        <f t="shared" si="1"/>
        <v>-10</v>
      </c>
      <c r="F67" s="135">
        <f t="shared" si="2"/>
        <v>-100</v>
      </c>
      <c r="G67" s="139"/>
      <c r="II67" s="123"/>
      <c r="IJ67" s="123"/>
      <c r="IK67" s="123"/>
      <c r="IL67" s="123"/>
      <c r="IM67" s="123"/>
      <c r="IN67" s="123"/>
      <c r="IO67" s="123"/>
      <c r="IP67" s="123"/>
    </row>
    <row r="68" s="120" customFormat="1" ht="15" customHeight="1" spans="1:250">
      <c r="A68" s="136">
        <v>2010607</v>
      </c>
      <c r="B68" s="138" t="s">
        <v>104</v>
      </c>
      <c r="C68" s="140">
        <v>0</v>
      </c>
      <c r="D68" s="139"/>
      <c r="E68" s="134">
        <f t="shared" si="1"/>
        <v>0</v>
      </c>
      <c r="F68" s="135">
        <f t="shared" si="2"/>
        <v>0</v>
      </c>
      <c r="G68" s="139"/>
      <c r="II68" s="123"/>
      <c r="IJ68" s="123"/>
      <c r="IK68" s="123"/>
      <c r="IL68" s="123"/>
      <c r="IM68" s="123"/>
      <c r="IN68" s="123"/>
      <c r="IO68" s="123"/>
      <c r="IP68" s="123"/>
    </row>
    <row r="69" s="120" customFormat="1" ht="15" customHeight="1" spans="1:250">
      <c r="A69" s="136">
        <v>2010608</v>
      </c>
      <c r="B69" s="138" t="s">
        <v>105</v>
      </c>
      <c r="C69" s="140">
        <v>210</v>
      </c>
      <c r="D69" s="139">
        <v>250</v>
      </c>
      <c r="E69" s="134">
        <f t="shared" ref="E69:E132" si="10">D69-C69</f>
        <v>40</v>
      </c>
      <c r="F69" s="135">
        <f t="shared" ref="F69:F132" si="11">IF(C69=0,,E69/C69*100)</f>
        <v>19.047619047619</v>
      </c>
      <c r="G69" s="139">
        <v>250</v>
      </c>
      <c r="II69" s="123"/>
      <c r="IJ69" s="123"/>
      <c r="IK69" s="123"/>
      <c r="IL69" s="123"/>
      <c r="IM69" s="123"/>
      <c r="IN69" s="123"/>
      <c r="IO69" s="123"/>
      <c r="IP69" s="123"/>
    </row>
    <row r="70" s="120" customFormat="1" ht="15" customHeight="1" spans="1:250">
      <c r="A70" s="136">
        <v>2010650</v>
      </c>
      <c r="B70" s="138" t="s">
        <v>72</v>
      </c>
      <c r="C70" s="140">
        <v>633</v>
      </c>
      <c r="D70" s="139">
        <v>665</v>
      </c>
      <c r="E70" s="134">
        <f t="shared" si="10"/>
        <v>32</v>
      </c>
      <c r="F70" s="135">
        <f t="shared" si="11"/>
        <v>5.05529225908373</v>
      </c>
      <c r="G70" s="139">
        <v>665</v>
      </c>
      <c r="II70" s="123"/>
      <c r="IJ70" s="123"/>
      <c r="IK70" s="123"/>
      <c r="IL70" s="123"/>
      <c r="IM70" s="123"/>
      <c r="IN70" s="123"/>
      <c r="IO70" s="123"/>
      <c r="IP70" s="123"/>
    </row>
    <row r="71" s="120" customFormat="1" ht="15" customHeight="1" spans="1:250">
      <c r="A71" s="136">
        <v>2010699</v>
      </c>
      <c r="B71" s="138" t="s">
        <v>106</v>
      </c>
      <c r="C71" s="140">
        <v>2</v>
      </c>
      <c r="D71" s="139">
        <v>39</v>
      </c>
      <c r="E71" s="134">
        <f t="shared" si="10"/>
        <v>37</v>
      </c>
      <c r="F71" s="135">
        <f t="shared" si="11"/>
        <v>1850</v>
      </c>
      <c r="G71" s="139">
        <v>39</v>
      </c>
      <c r="II71" s="123"/>
      <c r="IJ71" s="123"/>
      <c r="IK71" s="123"/>
      <c r="IL71" s="123"/>
      <c r="IM71" s="123"/>
      <c r="IN71" s="123"/>
      <c r="IO71" s="123"/>
      <c r="IP71" s="123"/>
    </row>
    <row r="72" s="120" customFormat="1" ht="15" customHeight="1" spans="1:250">
      <c r="A72" s="136">
        <v>20107</v>
      </c>
      <c r="B72" s="137" t="s">
        <v>107</v>
      </c>
      <c r="C72" s="140">
        <f t="shared" ref="C72:G72" si="12">SUM(C73:C83)</f>
        <v>900</v>
      </c>
      <c r="D72" s="141">
        <f t="shared" si="12"/>
        <v>1980</v>
      </c>
      <c r="E72" s="134">
        <f t="shared" si="10"/>
        <v>1080</v>
      </c>
      <c r="F72" s="135">
        <f t="shared" si="11"/>
        <v>120</v>
      </c>
      <c r="G72" s="141">
        <f t="shared" si="12"/>
        <v>1980</v>
      </c>
      <c r="II72" s="123"/>
      <c r="IJ72" s="123"/>
      <c r="IK72" s="123"/>
      <c r="IL72" s="123"/>
      <c r="IM72" s="123"/>
      <c r="IN72" s="123"/>
      <c r="IO72" s="123"/>
      <c r="IP72" s="123"/>
    </row>
    <row r="73" s="120" customFormat="1" ht="15" customHeight="1" spans="1:250">
      <c r="A73" s="136">
        <v>2010701</v>
      </c>
      <c r="B73" s="138" t="s">
        <v>63</v>
      </c>
      <c r="C73" s="140">
        <v>0</v>
      </c>
      <c r="D73" s="139"/>
      <c r="E73" s="134">
        <f t="shared" si="10"/>
        <v>0</v>
      </c>
      <c r="F73" s="135">
        <f t="shared" si="11"/>
        <v>0</v>
      </c>
      <c r="G73" s="139"/>
      <c r="II73" s="123"/>
      <c r="IJ73" s="123"/>
      <c r="IK73" s="123"/>
      <c r="IL73" s="123"/>
      <c r="IM73" s="123"/>
      <c r="IN73" s="123"/>
      <c r="IO73" s="123"/>
      <c r="IP73" s="123"/>
    </row>
    <row r="74" s="120" customFormat="1" ht="15" customHeight="1" spans="1:250">
      <c r="A74" s="136">
        <v>2010702</v>
      </c>
      <c r="B74" s="138" t="s">
        <v>64</v>
      </c>
      <c r="C74" s="140">
        <v>900</v>
      </c>
      <c r="D74" s="139">
        <v>1980</v>
      </c>
      <c r="E74" s="134">
        <f t="shared" si="10"/>
        <v>1080</v>
      </c>
      <c r="F74" s="135">
        <f t="shared" si="11"/>
        <v>120</v>
      </c>
      <c r="G74" s="139">
        <v>1980</v>
      </c>
      <c r="II74" s="123"/>
      <c r="IJ74" s="123"/>
      <c r="IK74" s="123"/>
      <c r="IL74" s="123"/>
      <c r="IM74" s="123"/>
      <c r="IN74" s="123"/>
      <c r="IO74" s="123"/>
      <c r="IP74" s="123"/>
    </row>
    <row r="75" s="120" customFormat="1" ht="15" customHeight="1" spans="1:250">
      <c r="A75" s="136">
        <v>2010703</v>
      </c>
      <c r="B75" s="138" t="s">
        <v>65</v>
      </c>
      <c r="C75" s="140">
        <v>0</v>
      </c>
      <c r="D75" s="139"/>
      <c r="E75" s="134">
        <f t="shared" si="10"/>
        <v>0</v>
      </c>
      <c r="F75" s="135">
        <f t="shared" si="11"/>
        <v>0</v>
      </c>
      <c r="G75" s="139"/>
      <c r="II75" s="123"/>
      <c r="IJ75" s="123"/>
      <c r="IK75" s="123"/>
      <c r="IL75" s="123"/>
      <c r="IM75" s="123"/>
      <c r="IN75" s="123"/>
      <c r="IO75" s="123"/>
      <c r="IP75" s="123"/>
    </row>
    <row r="76" s="120" customFormat="1" ht="15" customHeight="1" spans="1:250">
      <c r="A76" s="136">
        <v>2010704</v>
      </c>
      <c r="B76" s="138" t="s">
        <v>108</v>
      </c>
      <c r="C76" s="140">
        <v>0</v>
      </c>
      <c r="D76" s="139"/>
      <c r="E76" s="134">
        <f t="shared" si="10"/>
        <v>0</v>
      </c>
      <c r="F76" s="135">
        <f t="shared" si="11"/>
        <v>0</v>
      </c>
      <c r="G76" s="139"/>
      <c r="II76" s="123"/>
      <c r="IJ76" s="123"/>
      <c r="IK76" s="123"/>
      <c r="IL76" s="123"/>
      <c r="IM76" s="123"/>
      <c r="IN76" s="123"/>
      <c r="IO76" s="123"/>
      <c r="IP76" s="123"/>
    </row>
    <row r="77" s="120" customFormat="1" ht="15" customHeight="1" spans="1:250">
      <c r="A77" s="136">
        <v>2010705</v>
      </c>
      <c r="B77" s="138" t="s">
        <v>109</v>
      </c>
      <c r="C77" s="140">
        <v>0</v>
      </c>
      <c r="D77" s="139"/>
      <c r="E77" s="134">
        <f t="shared" si="10"/>
        <v>0</v>
      </c>
      <c r="F77" s="135">
        <f t="shared" si="11"/>
        <v>0</v>
      </c>
      <c r="G77" s="139"/>
      <c r="II77" s="123"/>
      <c r="IJ77" s="123"/>
      <c r="IK77" s="123"/>
      <c r="IL77" s="123"/>
      <c r="IM77" s="123"/>
      <c r="IN77" s="123"/>
      <c r="IO77" s="123"/>
      <c r="IP77" s="123"/>
    </row>
    <row r="78" s="120" customFormat="1" ht="15" customHeight="1" spans="1:250">
      <c r="A78" s="136">
        <v>2010706</v>
      </c>
      <c r="B78" s="138" t="s">
        <v>110</v>
      </c>
      <c r="C78" s="140">
        <v>0</v>
      </c>
      <c r="D78" s="139"/>
      <c r="E78" s="134">
        <f t="shared" si="10"/>
        <v>0</v>
      </c>
      <c r="F78" s="135">
        <f t="shared" si="11"/>
        <v>0</v>
      </c>
      <c r="G78" s="139"/>
      <c r="II78" s="123"/>
      <c r="IJ78" s="123"/>
      <c r="IK78" s="123"/>
      <c r="IL78" s="123"/>
      <c r="IM78" s="123"/>
      <c r="IN78" s="123"/>
      <c r="IO78" s="123"/>
      <c r="IP78" s="123"/>
    </row>
    <row r="79" s="120" customFormat="1" ht="15" customHeight="1" spans="1:250">
      <c r="A79" s="136">
        <v>2010707</v>
      </c>
      <c r="B79" s="138" t="s">
        <v>111</v>
      </c>
      <c r="C79" s="140">
        <v>0</v>
      </c>
      <c r="D79" s="139"/>
      <c r="E79" s="134">
        <f t="shared" si="10"/>
        <v>0</v>
      </c>
      <c r="F79" s="135">
        <f t="shared" si="11"/>
        <v>0</v>
      </c>
      <c r="G79" s="139"/>
      <c r="II79" s="123"/>
      <c r="IJ79" s="123"/>
      <c r="IK79" s="123"/>
      <c r="IL79" s="123"/>
      <c r="IM79" s="123"/>
      <c r="IN79" s="123"/>
      <c r="IO79" s="123"/>
      <c r="IP79" s="123"/>
    </row>
    <row r="80" s="120" customFormat="1" ht="15" customHeight="1" spans="1:250">
      <c r="A80" s="136">
        <v>2010708</v>
      </c>
      <c r="B80" s="138" t="s">
        <v>112</v>
      </c>
      <c r="C80" s="140">
        <v>0</v>
      </c>
      <c r="D80" s="139"/>
      <c r="E80" s="134">
        <f t="shared" si="10"/>
        <v>0</v>
      </c>
      <c r="F80" s="135">
        <f t="shared" si="11"/>
        <v>0</v>
      </c>
      <c r="G80" s="139"/>
      <c r="II80" s="123"/>
      <c r="IJ80" s="123"/>
      <c r="IK80" s="123"/>
      <c r="IL80" s="123"/>
      <c r="IM80" s="123"/>
      <c r="IN80" s="123"/>
      <c r="IO80" s="123"/>
      <c r="IP80" s="123"/>
    </row>
    <row r="81" s="120" customFormat="1" ht="15" customHeight="1" spans="1:250">
      <c r="A81" s="136">
        <v>2010709</v>
      </c>
      <c r="B81" s="138" t="s">
        <v>104</v>
      </c>
      <c r="C81" s="140">
        <v>0</v>
      </c>
      <c r="D81" s="139"/>
      <c r="E81" s="134">
        <f t="shared" si="10"/>
        <v>0</v>
      </c>
      <c r="F81" s="135">
        <f t="shared" si="11"/>
        <v>0</v>
      </c>
      <c r="G81" s="139"/>
      <c r="II81" s="123"/>
      <c r="IJ81" s="123"/>
      <c r="IK81" s="123"/>
      <c r="IL81" s="123"/>
      <c r="IM81" s="123"/>
      <c r="IN81" s="123"/>
      <c r="IO81" s="123"/>
      <c r="IP81" s="123"/>
    </row>
    <row r="82" s="120" customFormat="1" ht="15" customHeight="1" spans="1:250">
      <c r="A82" s="136">
        <v>2010750</v>
      </c>
      <c r="B82" s="138" t="s">
        <v>72</v>
      </c>
      <c r="C82" s="140">
        <v>0</v>
      </c>
      <c r="D82" s="139"/>
      <c r="E82" s="134">
        <f t="shared" si="10"/>
        <v>0</v>
      </c>
      <c r="F82" s="135">
        <f t="shared" si="11"/>
        <v>0</v>
      </c>
      <c r="G82" s="139"/>
      <c r="II82" s="123"/>
      <c r="IJ82" s="123"/>
      <c r="IK82" s="123"/>
      <c r="IL82" s="123"/>
      <c r="IM82" s="123"/>
      <c r="IN82" s="123"/>
      <c r="IO82" s="123"/>
      <c r="IP82" s="123"/>
    </row>
    <row r="83" s="120" customFormat="1" ht="15" customHeight="1" spans="1:250">
      <c r="A83" s="136">
        <v>2010799</v>
      </c>
      <c r="B83" s="138" t="s">
        <v>113</v>
      </c>
      <c r="C83" s="140">
        <v>0</v>
      </c>
      <c r="D83" s="139"/>
      <c r="E83" s="134">
        <f t="shared" si="10"/>
        <v>0</v>
      </c>
      <c r="F83" s="135">
        <f t="shared" si="11"/>
        <v>0</v>
      </c>
      <c r="G83" s="139"/>
      <c r="II83" s="123"/>
      <c r="IJ83" s="123"/>
      <c r="IK83" s="123"/>
      <c r="IL83" s="123"/>
      <c r="IM83" s="123"/>
      <c r="IN83" s="123"/>
      <c r="IO83" s="123"/>
      <c r="IP83" s="123"/>
    </row>
    <row r="84" s="120" customFormat="1" ht="15" customHeight="1" spans="1:250">
      <c r="A84" s="136">
        <v>20108</v>
      </c>
      <c r="B84" s="137" t="s">
        <v>114</v>
      </c>
      <c r="C84" s="140">
        <f t="shared" ref="C84:G84" si="13">SUM(C85:C92)</f>
        <v>206</v>
      </c>
      <c r="D84" s="141">
        <f t="shared" si="13"/>
        <v>160</v>
      </c>
      <c r="E84" s="134">
        <f t="shared" si="10"/>
        <v>-46</v>
      </c>
      <c r="F84" s="135">
        <f t="shared" si="11"/>
        <v>-22.3300970873786</v>
      </c>
      <c r="G84" s="141">
        <f t="shared" si="13"/>
        <v>160</v>
      </c>
      <c r="II84" s="123"/>
      <c r="IJ84" s="123"/>
      <c r="IK84" s="123"/>
      <c r="IL84" s="123"/>
      <c r="IM84" s="123"/>
      <c r="IN84" s="123"/>
      <c r="IO84" s="123"/>
      <c r="IP84" s="123"/>
    </row>
    <row r="85" s="120" customFormat="1" ht="15" customHeight="1" spans="1:250">
      <c r="A85" s="136">
        <v>2010801</v>
      </c>
      <c r="B85" s="138" t="s">
        <v>63</v>
      </c>
      <c r="C85" s="140">
        <v>121</v>
      </c>
      <c r="D85" s="139">
        <v>112</v>
      </c>
      <c r="E85" s="134">
        <f t="shared" si="10"/>
        <v>-9</v>
      </c>
      <c r="F85" s="135">
        <f t="shared" si="11"/>
        <v>-7.43801652892562</v>
      </c>
      <c r="G85" s="139">
        <v>112</v>
      </c>
      <c r="II85" s="123"/>
      <c r="IJ85" s="123"/>
      <c r="IK85" s="123"/>
      <c r="IL85" s="123"/>
      <c r="IM85" s="123"/>
      <c r="IN85" s="123"/>
      <c r="IO85" s="123"/>
      <c r="IP85" s="123"/>
    </row>
    <row r="86" s="120" customFormat="1" ht="15" customHeight="1" spans="1:250">
      <c r="A86" s="136">
        <v>2010802</v>
      </c>
      <c r="B86" s="138" t="s">
        <v>64</v>
      </c>
      <c r="C86" s="140">
        <v>46</v>
      </c>
      <c r="D86" s="139">
        <v>45</v>
      </c>
      <c r="E86" s="134">
        <f t="shared" si="10"/>
        <v>-1</v>
      </c>
      <c r="F86" s="135">
        <f t="shared" si="11"/>
        <v>-2.17391304347826</v>
      </c>
      <c r="G86" s="139">
        <v>45</v>
      </c>
      <c r="II86" s="123"/>
      <c r="IJ86" s="123"/>
      <c r="IK86" s="123"/>
      <c r="IL86" s="123"/>
      <c r="IM86" s="123"/>
      <c r="IN86" s="123"/>
      <c r="IO86" s="123"/>
      <c r="IP86" s="123"/>
    </row>
    <row r="87" s="120" customFormat="1" ht="15" customHeight="1" spans="1:250">
      <c r="A87" s="136">
        <v>2010803</v>
      </c>
      <c r="B87" s="138" t="s">
        <v>65</v>
      </c>
      <c r="C87" s="140">
        <v>0</v>
      </c>
      <c r="D87" s="139"/>
      <c r="E87" s="134">
        <f t="shared" si="10"/>
        <v>0</v>
      </c>
      <c r="F87" s="135">
        <f t="shared" si="11"/>
        <v>0</v>
      </c>
      <c r="G87" s="139"/>
      <c r="II87" s="123"/>
      <c r="IJ87" s="123"/>
      <c r="IK87" s="123"/>
      <c r="IL87" s="123"/>
      <c r="IM87" s="123"/>
      <c r="IN87" s="123"/>
      <c r="IO87" s="123"/>
      <c r="IP87" s="123"/>
    </row>
    <row r="88" s="120" customFormat="1" ht="15" customHeight="1" spans="1:250">
      <c r="A88" s="136">
        <v>2010804</v>
      </c>
      <c r="B88" s="138" t="s">
        <v>115</v>
      </c>
      <c r="C88" s="140">
        <v>3</v>
      </c>
      <c r="D88" s="139">
        <v>3</v>
      </c>
      <c r="E88" s="134">
        <f t="shared" si="10"/>
        <v>0</v>
      </c>
      <c r="F88" s="135">
        <f t="shared" si="11"/>
        <v>0</v>
      </c>
      <c r="G88" s="139">
        <v>3</v>
      </c>
      <c r="II88" s="123"/>
      <c r="IJ88" s="123"/>
      <c r="IK88" s="123"/>
      <c r="IL88" s="123"/>
      <c r="IM88" s="123"/>
      <c r="IN88" s="123"/>
      <c r="IO88" s="123"/>
      <c r="IP88" s="123"/>
    </row>
    <row r="89" s="120" customFormat="1" ht="15" customHeight="1" spans="1:250">
      <c r="A89" s="136">
        <v>2010805</v>
      </c>
      <c r="B89" s="138" t="s">
        <v>116</v>
      </c>
      <c r="C89" s="140">
        <v>0</v>
      </c>
      <c r="D89" s="139"/>
      <c r="E89" s="134">
        <f t="shared" si="10"/>
        <v>0</v>
      </c>
      <c r="F89" s="135">
        <f t="shared" si="11"/>
        <v>0</v>
      </c>
      <c r="G89" s="139"/>
      <c r="II89" s="123"/>
      <c r="IJ89" s="123"/>
      <c r="IK89" s="123"/>
      <c r="IL89" s="123"/>
      <c r="IM89" s="123"/>
      <c r="IN89" s="123"/>
      <c r="IO89" s="123"/>
      <c r="IP89" s="123"/>
    </row>
    <row r="90" s="120" customFormat="1" ht="15" customHeight="1" spans="1:250">
      <c r="A90" s="136">
        <v>2010806</v>
      </c>
      <c r="B90" s="138" t="s">
        <v>104</v>
      </c>
      <c r="C90" s="140">
        <v>0</v>
      </c>
      <c r="D90" s="139"/>
      <c r="E90" s="134">
        <f t="shared" si="10"/>
        <v>0</v>
      </c>
      <c r="F90" s="135">
        <f t="shared" si="11"/>
        <v>0</v>
      </c>
      <c r="G90" s="139"/>
      <c r="II90" s="123"/>
      <c r="IJ90" s="123"/>
      <c r="IK90" s="123"/>
      <c r="IL90" s="123"/>
      <c r="IM90" s="123"/>
      <c r="IN90" s="123"/>
      <c r="IO90" s="123"/>
      <c r="IP90" s="123"/>
    </row>
    <row r="91" s="120" customFormat="1" ht="15" customHeight="1" spans="1:250">
      <c r="A91" s="136">
        <v>2010850</v>
      </c>
      <c r="B91" s="138" t="s">
        <v>72</v>
      </c>
      <c r="C91" s="140">
        <v>22</v>
      </c>
      <c r="D91" s="139"/>
      <c r="E91" s="134">
        <f t="shared" si="10"/>
        <v>-22</v>
      </c>
      <c r="F91" s="135">
        <f t="shared" si="11"/>
        <v>-100</v>
      </c>
      <c r="G91" s="139"/>
      <c r="II91" s="123"/>
      <c r="IJ91" s="123"/>
      <c r="IK91" s="123"/>
      <c r="IL91" s="123"/>
      <c r="IM91" s="123"/>
      <c r="IN91" s="123"/>
      <c r="IO91" s="123"/>
      <c r="IP91" s="123"/>
    </row>
    <row r="92" s="120" customFormat="1" ht="15" customHeight="1" spans="1:250">
      <c r="A92" s="136">
        <v>2010899</v>
      </c>
      <c r="B92" s="138" t="s">
        <v>117</v>
      </c>
      <c r="C92" s="140">
        <v>14</v>
      </c>
      <c r="D92" s="139"/>
      <c r="E92" s="134">
        <f t="shared" si="10"/>
        <v>-14</v>
      </c>
      <c r="F92" s="135">
        <f t="shared" si="11"/>
        <v>-100</v>
      </c>
      <c r="G92" s="139"/>
      <c r="II92" s="123"/>
      <c r="IJ92" s="123"/>
      <c r="IK92" s="123"/>
      <c r="IL92" s="123"/>
      <c r="IM92" s="123"/>
      <c r="IN92" s="123"/>
      <c r="IO92" s="123"/>
      <c r="IP92" s="123"/>
    </row>
    <row r="93" s="120" customFormat="1" ht="15" customHeight="1" spans="1:250">
      <c r="A93" s="136">
        <v>20109</v>
      </c>
      <c r="B93" s="137" t="s">
        <v>118</v>
      </c>
      <c r="C93" s="140">
        <f t="shared" ref="C93:G93" si="14">SUM(C94:C105)</f>
        <v>0</v>
      </c>
      <c r="D93" s="141">
        <f t="shared" si="14"/>
        <v>0</v>
      </c>
      <c r="E93" s="134">
        <f t="shared" si="10"/>
        <v>0</v>
      </c>
      <c r="F93" s="135">
        <f t="shared" si="11"/>
        <v>0</v>
      </c>
      <c r="G93" s="141">
        <f t="shared" si="14"/>
        <v>0</v>
      </c>
      <c r="II93" s="123"/>
      <c r="IJ93" s="123"/>
      <c r="IK93" s="123"/>
      <c r="IL93" s="123"/>
      <c r="IM93" s="123"/>
      <c r="IN93" s="123"/>
      <c r="IO93" s="123"/>
      <c r="IP93" s="123"/>
    </row>
    <row r="94" s="120" customFormat="1" ht="15" customHeight="1" spans="1:250">
      <c r="A94" s="136">
        <v>2010901</v>
      </c>
      <c r="B94" s="138" t="s">
        <v>63</v>
      </c>
      <c r="C94" s="140">
        <v>0</v>
      </c>
      <c r="D94" s="139"/>
      <c r="E94" s="134">
        <f t="shared" si="10"/>
        <v>0</v>
      </c>
      <c r="F94" s="135">
        <f t="shared" si="11"/>
        <v>0</v>
      </c>
      <c r="G94" s="139"/>
      <c r="II94" s="123"/>
      <c r="IJ94" s="123"/>
      <c r="IK94" s="123"/>
      <c r="IL94" s="123"/>
      <c r="IM94" s="123"/>
      <c r="IN94" s="123"/>
      <c r="IO94" s="123"/>
      <c r="IP94" s="123"/>
    </row>
    <row r="95" s="120" customFormat="1" ht="15" customHeight="1" spans="1:250">
      <c r="A95" s="136">
        <v>2010902</v>
      </c>
      <c r="B95" s="138" t="s">
        <v>64</v>
      </c>
      <c r="C95" s="140">
        <v>0</v>
      </c>
      <c r="D95" s="139"/>
      <c r="E95" s="134">
        <f t="shared" si="10"/>
        <v>0</v>
      </c>
      <c r="F95" s="135">
        <f t="shared" si="11"/>
        <v>0</v>
      </c>
      <c r="G95" s="139"/>
      <c r="II95" s="123"/>
      <c r="IJ95" s="123"/>
      <c r="IK95" s="123"/>
      <c r="IL95" s="123"/>
      <c r="IM95" s="123"/>
      <c r="IN95" s="123"/>
      <c r="IO95" s="123"/>
      <c r="IP95" s="123"/>
    </row>
    <row r="96" s="120" customFormat="1" ht="15" customHeight="1" spans="1:250">
      <c r="A96" s="136">
        <v>2010903</v>
      </c>
      <c r="B96" s="138" t="s">
        <v>65</v>
      </c>
      <c r="C96" s="140">
        <v>0</v>
      </c>
      <c r="D96" s="139"/>
      <c r="E96" s="134">
        <f t="shared" si="10"/>
        <v>0</v>
      </c>
      <c r="F96" s="135">
        <f t="shared" si="11"/>
        <v>0</v>
      </c>
      <c r="G96" s="139"/>
      <c r="II96" s="123"/>
      <c r="IJ96" s="123"/>
      <c r="IK96" s="123"/>
      <c r="IL96" s="123"/>
      <c r="IM96" s="123"/>
      <c r="IN96" s="123"/>
      <c r="IO96" s="123"/>
      <c r="IP96" s="123"/>
    </row>
    <row r="97" s="120" customFormat="1" ht="15" customHeight="1" spans="1:250">
      <c r="A97" s="136">
        <v>2010905</v>
      </c>
      <c r="B97" s="138" t="s">
        <v>119</v>
      </c>
      <c r="C97" s="140">
        <v>0</v>
      </c>
      <c r="D97" s="139"/>
      <c r="E97" s="134">
        <f t="shared" si="10"/>
        <v>0</v>
      </c>
      <c r="F97" s="135">
        <f t="shared" si="11"/>
        <v>0</v>
      </c>
      <c r="G97" s="139"/>
      <c r="II97" s="123"/>
      <c r="IJ97" s="123"/>
      <c r="IK97" s="123"/>
      <c r="IL97" s="123"/>
      <c r="IM97" s="123"/>
      <c r="IN97" s="123"/>
      <c r="IO97" s="123"/>
      <c r="IP97" s="123"/>
    </row>
    <row r="98" s="120" customFormat="1" ht="15" customHeight="1" spans="1:250">
      <c r="A98" s="136">
        <v>2010907</v>
      </c>
      <c r="B98" s="138" t="s">
        <v>120</v>
      </c>
      <c r="C98" s="140">
        <v>0</v>
      </c>
      <c r="D98" s="139"/>
      <c r="E98" s="134">
        <f t="shared" si="10"/>
        <v>0</v>
      </c>
      <c r="F98" s="135">
        <f t="shared" si="11"/>
        <v>0</v>
      </c>
      <c r="G98" s="139"/>
      <c r="II98" s="123"/>
      <c r="IJ98" s="123"/>
      <c r="IK98" s="123"/>
      <c r="IL98" s="123"/>
      <c r="IM98" s="123"/>
      <c r="IN98" s="123"/>
      <c r="IO98" s="123"/>
      <c r="IP98" s="123"/>
    </row>
    <row r="99" s="120" customFormat="1" ht="15" customHeight="1" spans="1:250">
      <c r="A99" s="136">
        <v>2010908</v>
      </c>
      <c r="B99" s="138" t="s">
        <v>104</v>
      </c>
      <c r="C99" s="140">
        <v>0</v>
      </c>
      <c r="D99" s="139"/>
      <c r="E99" s="134">
        <f t="shared" si="10"/>
        <v>0</v>
      </c>
      <c r="F99" s="135">
        <f t="shared" si="11"/>
        <v>0</v>
      </c>
      <c r="G99" s="139"/>
      <c r="II99" s="123"/>
      <c r="IJ99" s="123"/>
      <c r="IK99" s="123"/>
      <c r="IL99" s="123"/>
      <c r="IM99" s="123"/>
      <c r="IN99" s="123"/>
      <c r="IO99" s="123"/>
      <c r="IP99" s="123"/>
    </row>
    <row r="100" s="120" customFormat="1" ht="15" customHeight="1" spans="1:250">
      <c r="A100" s="136">
        <v>2010909</v>
      </c>
      <c r="B100" s="138" t="s">
        <v>121</v>
      </c>
      <c r="C100" s="140">
        <v>0</v>
      </c>
      <c r="D100" s="139"/>
      <c r="E100" s="134">
        <f t="shared" si="10"/>
        <v>0</v>
      </c>
      <c r="F100" s="135">
        <f t="shared" si="11"/>
        <v>0</v>
      </c>
      <c r="G100" s="139"/>
      <c r="II100" s="123"/>
      <c r="IJ100" s="123"/>
      <c r="IK100" s="123"/>
      <c r="IL100" s="123"/>
      <c r="IM100" s="123"/>
      <c r="IN100" s="123"/>
      <c r="IO100" s="123"/>
      <c r="IP100" s="123"/>
    </row>
    <row r="101" s="120" customFormat="1" ht="15" customHeight="1" spans="1:250">
      <c r="A101" s="136">
        <v>2010910</v>
      </c>
      <c r="B101" s="138" t="s">
        <v>122</v>
      </c>
      <c r="C101" s="140">
        <v>0</v>
      </c>
      <c r="D101" s="139"/>
      <c r="E101" s="134">
        <f t="shared" si="10"/>
        <v>0</v>
      </c>
      <c r="F101" s="135">
        <f t="shared" si="11"/>
        <v>0</v>
      </c>
      <c r="G101" s="139"/>
      <c r="II101" s="123"/>
      <c r="IJ101" s="123"/>
      <c r="IK101" s="123"/>
      <c r="IL101" s="123"/>
      <c r="IM101" s="123"/>
      <c r="IN101" s="123"/>
      <c r="IO101" s="123"/>
      <c r="IP101" s="123"/>
    </row>
    <row r="102" s="120" customFormat="1" ht="15" customHeight="1" spans="1:250">
      <c r="A102" s="136">
        <v>2010911</v>
      </c>
      <c r="B102" s="138" t="s">
        <v>123</v>
      </c>
      <c r="C102" s="140">
        <v>0</v>
      </c>
      <c r="D102" s="139"/>
      <c r="E102" s="134">
        <f t="shared" si="10"/>
        <v>0</v>
      </c>
      <c r="F102" s="135">
        <f t="shared" si="11"/>
        <v>0</v>
      </c>
      <c r="G102" s="139"/>
      <c r="II102" s="123"/>
      <c r="IJ102" s="123"/>
      <c r="IK102" s="123"/>
      <c r="IL102" s="123"/>
      <c r="IM102" s="123"/>
      <c r="IN102" s="123"/>
      <c r="IO102" s="123"/>
      <c r="IP102" s="123"/>
    </row>
    <row r="103" s="120" customFormat="1" ht="15" customHeight="1" spans="1:250">
      <c r="A103" s="136">
        <v>2010912</v>
      </c>
      <c r="B103" s="138" t="s">
        <v>124</v>
      </c>
      <c r="C103" s="140">
        <v>0</v>
      </c>
      <c r="D103" s="139"/>
      <c r="E103" s="134">
        <f t="shared" si="10"/>
        <v>0</v>
      </c>
      <c r="F103" s="135">
        <f t="shared" si="11"/>
        <v>0</v>
      </c>
      <c r="G103" s="139"/>
      <c r="II103" s="123"/>
      <c r="IJ103" s="123"/>
      <c r="IK103" s="123"/>
      <c r="IL103" s="123"/>
      <c r="IM103" s="123"/>
      <c r="IN103" s="123"/>
      <c r="IO103" s="123"/>
      <c r="IP103" s="123"/>
    </row>
    <row r="104" s="120" customFormat="1" ht="15" customHeight="1" spans="1:250">
      <c r="A104" s="136">
        <v>2010950</v>
      </c>
      <c r="B104" s="138" t="s">
        <v>72</v>
      </c>
      <c r="C104" s="140">
        <v>0</v>
      </c>
      <c r="D104" s="139"/>
      <c r="E104" s="134">
        <f t="shared" si="10"/>
        <v>0</v>
      </c>
      <c r="F104" s="135">
        <f t="shared" si="11"/>
        <v>0</v>
      </c>
      <c r="G104" s="139"/>
      <c r="II104" s="123"/>
      <c r="IJ104" s="123"/>
      <c r="IK104" s="123"/>
      <c r="IL104" s="123"/>
      <c r="IM104" s="123"/>
      <c r="IN104" s="123"/>
      <c r="IO104" s="123"/>
      <c r="IP104" s="123"/>
    </row>
    <row r="105" s="120" customFormat="1" ht="15" customHeight="1" spans="1:250">
      <c r="A105" s="136">
        <v>2010999</v>
      </c>
      <c r="B105" s="138" t="s">
        <v>125</v>
      </c>
      <c r="C105" s="140">
        <v>0</v>
      </c>
      <c r="D105" s="139"/>
      <c r="E105" s="134">
        <f t="shared" si="10"/>
        <v>0</v>
      </c>
      <c r="F105" s="135">
        <f t="shared" si="11"/>
        <v>0</v>
      </c>
      <c r="G105" s="139"/>
      <c r="II105" s="123"/>
      <c r="IJ105" s="123"/>
      <c r="IK105" s="123"/>
      <c r="IL105" s="123"/>
      <c r="IM105" s="123"/>
      <c r="IN105" s="123"/>
      <c r="IO105" s="123"/>
      <c r="IP105" s="123"/>
    </row>
    <row r="106" s="120" customFormat="1" ht="15" customHeight="1" spans="1:250">
      <c r="A106" s="136">
        <v>20110</v>
      </c>
      <c r="B106" s="137" t="s">
        <v>126</v>
      </c>
      <c r="C106" s="140">
        <f t="shared" ref="C106:G106" si="15">SUM(C107:C115)</f>
        <v>0</v>
      </c>
      <c r="D106" s="141">
        <f t="shared" si="15"/>
        <v>0</v>
      </c>
      <c r="E106" s="134">
        <f t="shared" si="10"/>
        <v>0</v>
      </c>
      <c r="F106" s="135">
        <f t="shared" si="11"/>
        <v>0</v>
      </c>
      <c r="G106" s="141">
        <f t="shared" si="15"/>
        <v>0</v>
      </c>
      <c r="II106" s="123"/>
      <c r="IJ106" s="123"/>
      <c r="IK106" s="123"/>
      <c r="IL106" s="123"/>
      <c r="IM106" s="123"/>
      <c r="IN106" s="123"/>
      <c r="IO106" s="123"/>
      <c r="IP106" s="123"/>
    </row>
    <row r="107" s="120" customFormat="1" ht="15" customHeight="1" spans="1:250">
      <c r="A107" s="136">
        <v>2011001</v>
      </c>
      <c r="B107" s="138" t="s">
        <v>63</v>
      </c>
      <c r="C107" s="140">
        <v>0</v>
      </c>
      <c r="D107" s="139"/>
      <c r="E107" s="134">
        <f t="shared" si="10"/>
        <v>0</v>
      </c>
      <c r="F107" s="135">
        <f t="shared" si="11"/>
        <v>0</v>
      </c>
      <c r="G107" s="139"/>
      <c r="II107" s="123"/>
      <c r="IJ107" s="123"/>
      <c r="IK107" s="123"/>
      <c r="IL107" s="123"/>
      <c r="IM107" s="123"/>
      <c r="IN107" s="123"/>
      <c r="IO107" s="123"/>
      <c r="IP107" s="123"/>
    </row>
    <row r="108" s="120" customFormat="1" ht="15" customHeight="1" spans="1:250">
      <c r="A108" s="136">
        <v>2011002</v>
      </c>
      <c r="B108" s="138" t="s">
        <v>64</v>
      </c>
      <c r="C108" s="140">
        <v>0</v>
      </c>
      <c r="D108" s="139"/>
      <c r="E108" s="134">
        <f t="shared" si="10"/>
        <v>0</v>
      </c>
      <c r="F108" s="135">
        <f t="shared" si="11"/>
        <v>0</v>
      </c>
      <c r="G108" s="139"/>
      <c r="II108" s="123"/>
      <c r="IJ108" s="123"/>
      <c r="IK108" s="123"/>
      <c r="IL108" s="123"/>
      <c r="IM108" s="123"/>
      <c r="IN108" s="123"/>
      <c r="IO108" s="123"/>
      <c r="IP108" s="123"/>
    </row>
    <row r="109" s="120" customFormat="1" ht="15" customHeight="1" spans="1:250">
      <c r="A109" s="136">
        <v>2011003</v>
      </c>
      <c r="B109" s="138" t="s">
        <v>65</v>
      </c>
      <c r="C109" s="140">
        <v>0</v>
      </c>
      <c r="D109" s="139"/>
      <c r="E109" s="134">
        <f t="shared" si="10"/>
        <v>0</v>
      </c>
      <c r="F109" s="135">
        <f t="shared" si="11"/>
        <v>0</v>
      </c>
      <c r="G109" s="139"/>
      <c r="II109" s="123"/>
      <c r="IJ109" s="123"/>
      <c r="IK109" s="123"/>
      <c r="IL109" s="123"/>
      <c r="IM109" s="123"/>
      <c r="IN109" s="123"/>
      <c r="IO109" s="123"/>
      <c r="IP109" s="123"/>
    </row>
    <row r="110" s="120" customFormat="1" ht="15" customHeight="1" spans="1:250">
      <c r="A110" s="136">
        <v>2011004</v>
      </c>
      <c r="B110" s="138" t="s">
        <v>127</v>
      </c>
      <c r="C110" s="140">
        <v>0</v>
      </c>
      <c r="D110" s="139"/>
      <c r="E110" s="134">
        <f t="shared" si="10"/>
        <v>0</v>
      </c>
      <c r="F110" s="135">
        <f t="shared" si="11"/>
        <v>0</v>
      </c>
      <c r="G110" s="139"/>
      <c r="II110" s="123"/>
      <c r="IJ110" s="123"/>
      <c r="IK110" s="123"/>
      <c r="IL110" s="123"/>
      <c r="IM110" s="123"/>
      <c r="IN110" s="123"/>
      <c r="IO110" s="123"/>
      <c r="IP110" s="123"/>
    </row>
    <row r="111" s="120" customFormat="1" ht="15" customHeight="1" spans="1:250">
      <c r="A111" s="136">
        <v>2011005</v>
      </c>
      <c r="B111" s="138" t="s">
        <v>128</v>
      </c>
      <c r="C111" s="140">
        <v>0</v>
      </c>
      <c r="D111" s="139"/>
      <c r="E111" s="134">
        <f t="shared" si="10"/>
        <v>0</v>
      </c>
      <c r="F111" s="135">
        <f t="shared" si="11"/>
        <v>0</v>
      </c>
      <c r="G111" s="139"/>
      <c r="II111" s="123"/>
      <c r="IJ111" s="123"/>
      <c r="IK111" s="123"/>
      <c r="IL111" s="123"/>
      <c r="IM111" s="123"/>
      <c r="IN111" s="123"/>
      <c r="IO111" s="123"/>
      <c r="IP111" s="123"/>
    </row>
    <row r="112" s="120" customFormat="1" ht="15" customHeight="1" spans="1:250">
      <c r="A112" s="136">
        <v>2011007</v>
      </c>
      <c r="B112" s="138" t="s">
        <v>129</v>
      </c>
      <c r="C112" s="140">
        <v>0</v>
      </c>
      <c r="D112" s="139"/>
      <c r="E112" s="134">
        <f t="shared" si="10"/>
        <v>0</v>
      </c>
      <c r="F112" s="135">
        <f t="shared" si="11"/>
        <v>0</v>
      </c>
      <c r="G112" s="139"/>
      <c r="II112" s="123"/>
      <c r="IJ112" s="123"/>
      <c r="IK112" s="123"/>
      <c r="IL112" s="123"/>
      <c r="IM112" s="123"/>
      <c r="IN112" s="123"/>
      <c r="IO112" s="123"/>
      <c r="IP112" s="123"/>
    </row>
    <row r="113" s="120" customFormat="1" ht="15" customHeight="1" spans="1:250">
      <c r="A113" s="136">
        <v>2011008</v>
      </c>
      <c r="B113" s="138" t="s">
        <v>130</v>
      </c>
      <c r="C113" s="140">
        <v>0</v>
      </c>
      <c r="D113" s="139"/>
      <c r="E113" s="134">
        <f t="shared" si="10"/>
        <v>0</v>
      </c>
      <c r="F113" s="135">
        <f t="shared" si="11"/>
        <v>0</v>
      </c>
      <c r="G113" s="139"/>
      <c r="II113" s="123"/>
      <c r="IJ113" s="123"/>
      <c r="IK113" s="123"/>
      <c r="IL113" s="123"/>
      <c r="IM113" s="123"/>
      <c r="IN113" s="123"/>
      <c r="IO113" s="123"/>
      <c r="IP113" s="123"/>
    </row>
    <row r="114" s="120" customFormat="1" ht="15" customHeight="1" spans="1:250">
      <c r="A114" s="136">
        <v>2011050</v>
      </c>
      <c r="B114" s="138" t="s">
        <v>72</v>
      </c>
      <c r="C114" s="140">
        <v>0</v>
      </c>
      <c r="D114" s="139"/>
      <c r="E114" s="134">
        <f t="shared" si="10"/>
        <v>0</v>
      </c>
      <c r="F114" s="135">
        <f t="shared" si="11"/>
        <v>0</v>
      </c>
      <c r="G114" s="139"/>
      <c r="II114" s="123"/>
      <c r="IJ114" s="123"/>
      <c r="IK114" s="123"/>
      <c r="IL114" s="123"/>
      <c r="IM114" s="123"/>
      <c r="IN114" s="123"/>
      <c r="IO114" s="123"/>
      <c r="IP114" s="123"/>
    </row>
    <row r="115" s="120" customFormat="1" ht="15" customHeight="1" spans="1:250">
      <c r="A115" s="136">
        <v>2011099</v>
      </c>
      <c r="B115" s="138" t="s">
        <v>131</v>
      </c>
      <c r="C115" s="140">
        <v>0</v>
      </c>
      <c r="D115" s="139"/>
      <c r="E115" s="134">
        <f t="shared" si="10"/>
        <v>0</v>
      </c>
      <c r="F115" s="135">
        <f t="shared" si="11"/>
        <v>0</v>
      </c>
      <c r="G115" s="139"/>
      <c r="II115" s="123"/>
      <c r="IJ115" s="123"/>
      <c r="IK115" s="123"/>
      <c r="IL115" s="123"/>
      <c r="IM115" s="123"/>
      <c r="IN115" s="123"/>
      <c r="IO115" s="123"/>
      <c r="IP115" s="123"/>
    </row>
    <row r="116" s="120" customFormat="1" ht="15" customHeight="1" spans="1:250">
      <c r="A116" s="136">
        <v>20111</v>
      </c>
      <c r="B116" s="137" t="s">
        <v>132</v>
      </c>
      <c r="C116" s="140">
        <f t="shared" ref="C116:G116" si="16">SUM(C117:C124)</f>
        <v>433</v>
      </c>
      <c r="D116" s="141">
        <f t="shared" si="16"/>
        <v>687</v>
      </c>
      <c r="E116" s="134">
        <f t="shared" si="10"/>
        <v>254</v>
      </c>
      <c r="F116" s="135">
        <f t="shared" si="11"/>
        <v>58.6605080831409</v>
      </c>
      <c r="G116" s="141">
        <f t="shared" si="16"/>
        <v>687</v>
      </c>
      <c r="II116" s="123"/>
      <c r="IJ116" s="123"/>
      <c r="IK116" s="123"/>
      <c r="IL116" s="123"/>
      <c r="IM116" s="123"/>
      <c r="IN116" s="123"/>
      <c r="IO116" s="123"/>
      <c r="IP116" s="123"/>
    </row>
    <row r="117" s="120" customFormat="1" ht="15" customHeight="1" spans="1:250">
      <c r="A117" s="136">
        <v>2011101</v>
      </c>
      <c r="B117" s="138" t="s">
        <v>63</v>
      </c>
      <c r="C117" s="140">
        <v>305</v>
      </c>
      <c r="D117" s="139">
        <v>459</v>
      </c>
      <c r="E117" s="134">
        <f t="shared" si="10"/>
        <v>154</v>
      </c>
      <c r="F117" s="135">
        <f t="shared" si="11"/>
        <v>50.4918032786885</v>
      </c>
      <c r="G117" s="139">
        <v>459</v>
      </c>
      <c r="II117" s="123"/>
      <c r="IJ117" s="123"/>
      <c r="IK117" s="123"/>
      <c r="IL117" s="123"/>
      <c r="IM117" s="123"/>
      <c r="IN117" s="123"/>
      <c r="IO117" s="123"/>
      <c r="IP117" s="123"/>
    </row>
    <row r="118" s="120" customFormat="1" ht="15" customHeight="1" spans="1:250">
      <c r="A118" s="136">
        <v>2011102</v>
      </c>
      <c r="B118" s="138" t="s">
        <v>64</v>
      </c>
      <c r="C118" s="140">
        <v>106</v>
      </c>
      <c r="D118" s="139">
        <v>198</v>
      </c>
      <c r="E118" s="134">
        <f t="shared" si="10"/>
        <v>92</v>
      </c>
      <c r="F118" s="135">
        <f t="shared" si="11"/>
        <v>86.7924528301887</v>
      </c>
      <c r="G118" s="139">
        <v>198</v>
      </c>
      <c r="II118" s="123"/>
      <c r="IJ118" s="123"/>
      <c r="IK118" s="123"/>
      <c r="IL118" s="123"/>
      <c r="IM118" s="123"/>
      <c r="IN118" s="123"/>
      <c r="IO118" s="123"/>
      <c r="IP118" s="123"/>
    </row>
    <row r="119" s="120" customFormat="1" ht="15" customHeight="1" spans="1:250">
      <c r="A119" s="136">
        <v>2011103</v>
      </c>
      <c r="B119" s="138" t="s">
        <v>65</v>
      </c>
      <c r="C119" s="140">
        <v>0</v>
      </c>
      <c r="D119" s="139"/>
      <c r="E119" s="134">
        <f t="shared" si="10"/>
        <v>0</v>
      </c>
      <c r="F119" s="135">
        <f t="shared" si="11"/>
        <v>0</v>
      </c>
      <c r="G119" s="139"/>
      <c r="II119" s="123"/>
      <c r="IJ119" s="123"/>
      <c r="IK119" s="123"/>
      <c r="IL119" s="123"/>
      <c r="IM119" s="123"/>
      <c r="IN119" s="123"/>
      <c r="IO119" s="123"/>
      <c r="IP119" s="123"/>
    </row>
    <row r="120" s="120" customFormat="1" ht="15" customHeight="1" spans="1:250">
      <c r="A120" s="136">
        <v>2011104</v>
      </c>
      <c r="B120" s="138" t="s">
        <v>133</v>
      </c>
      <c r="C120" s="140">
        <v>0</v>
      </c>
      <c r="D120" s="139"/>
      <c r="E120" s="134">
        <f t="shared" si="10"/>
        <v>0</v>
      </c>
      <c r="F120" s="135">
        <f t="shared" si="11"/>
        <v>0</v>
      </c>
      <c r="G120" s="139"/>
      <c r="II120" s="123"/>
      <c r="IJ120" s="123"/>
      <c r="IK120" s="123"/>
      <c r="IL120" s="123"/>
      <c r="IM120" s="123"/>
      <c r="IN120" s="123"/>
      <c r="IO120" s="123"/>
      <c r="IP120" s="123"/>
    </row>
    <row r="121" s="120" customFormat="1" ht="15" customHeight="1" spans="1:250">
      <c r="A121" s="136">
        <v>2011105</v>
      </c>
      <c r="B121" s="138" t="s">
        <v>134</v>
      </c>
      <c r="C121" s="140">
        <v>0</v>
      </c>
      <c r="D121" s="139"/>
      <c r="E121" s="134">
        <f t="shared" si="10"/>
        <v>0</v>
      </c>
      <c r="F121" s="135">
        <f t="shared" si="11"/>
        <v>0</v>
      </c>
      <c r="G121" s="139"/>
      <c r="II121" s="123"/>
      <c r="IJ121" s="123"/>
      <c r="IK121" s="123"/>
      <c r="IL121" s="123"/>
      <c r="IM121" s="123"/>
      <c r="IN121" s="123"/>
      <c r="IO121" s="123"/>
      <c r="IP121" s="123"/>
    </row>
    <row r="122" s="120" customFormat="1" ht="15" customHeight="1" spans="1:250">
      <c r="A122" s="136">
        <v>2011106</v>
      </c>
      <c r="B122" s="138" t="s">
        <v>135</v>
      </c>
      <c r="C122" s="140">
        <v>0</v>
      </c>
      <c r="D122" s="139">
        <v>30</v>
      </c>
      <c r="E122" s="134">
        <f t="shared" si="10"/>
        <v>30</v>
      </c>
      <c r="F122" s="135">
        <f t="shared" si="11"/>
        <v>0</v>
      </c>
      <c r="G122" s="139">
        <v>30</v>
      </c>
      <c r="II122" s="123"/>
      <c r="IJ122" s="123"/>
      <c r="IK122" s="123"/>
      <c r="IL122" s="123"/>
      <c r="IM122" s="123"/>
      <c r="IN122" s="123"/>
      <c r="IO122" s="123"/>
      <c r="IP122" s="123"/>
    </row>
    <row r="123" s="120" customFormat="1" ht="15" customHeight="1" spans="1:250">
      <c r="A123" s="136">
        <v>2011150</v>
      </c>
      <c r="B123" s="138" t="s">
        <v>72</v>
      </c>
      <c r="C123" s="140">
        <v>22</v>
      </c>
      <c r="D123" s="139"/>
      <c r="E123" s="134">
        <f t="shared" si="10"/>
        <v>-22</v>
      </c>
      <c r="F123" s="135">
        <f t="shared" si="11"/>
        <v>-100</v>
      </c>
      <c r="G123" s="139"/>
      <c r="II123" s="123"/>
      <c r="IJ123" s="123"/>
      <c r="IK123" s="123"/>
      <c r="IL123" s="123"/>
      <c r="IM123" s="123"/>
      <c r="IN123" s="123"/>
      <c r="IO123" s="123"/>
      <c r="IP123" s="123"/>
    </row>
    <row r="124" s="120" customFormat="1" ht="15" customHeight="1" spans="1:250">
      <c r="A124" s="136">
        <v>2011199</v>
      </c>
      <c r="B124" s="138" t="s">
        <v>136</v>
      </c>
      <c r="C124" s="140">
        <v>0</v>
      </c>
      <c r="D124" s="139"/>
      <c r="E124" s="134">
        <f t="shared" si="10"/>
        <v>0</v>
      </c>
      <c r="F124" s="135">
        <f t="shared" si="11"/>
        <v>0</v>
      </c>
      <c r="G124" s="139"/>
      <c r="II124" s="123"/>
      <c r="IJ124" s="123"/>
      <c r="IK124" s="123"/>
      <c r="IL124" s="123"/>
      <c r="IM124" s="123"/>
      <c r="IN124" s="123"/>
      <c r="IO124" s="123"/>
      <c r="IP124" s="123"/>
    </row>
    <row r="125" s="120" customFormat="1" ht="15" customHeight="1" spans="1:250">
      <c r="A125" s="136">
        <v>20113</v>
      </c>
      <c r="B125" s="137" t="s">
        <v>137</v>
      </c>
      <c r="C125" s="140">
        <f t="shared" ref="C125:G125" si="17">SUM(C126:C135)</f>
        <v>427</v>
      </c>
      <c r="D125" s="141">
        <f t="shared" si="17"/>
        <v>459</v>
      </c>
      <c r="E125" s="134">
        <f t="shared" si="10"/>
        <v>32</v>
      </c>
      <c r="F125" s="135">
        <f t="shared" si="11"/>
        <v>7.49414519906323</v>
      </c>
      <c r="G125" s="141">
        <f t="shared" si="17"/>
        <v>459</v>
      </c>
      <c r="II125" s="123"/>
      <c r="IJ125" s="123"/>
      <c r="IK125" s="123"/>
      <c r="IL125" s="123"/>
      <c r="IM125" s="123"/>
      <c r="IN125" s="123"/>
      <c r="IO125" s="123"/>
      <c r="IP125" s="123"/>
    </row>
    <row r="126" s="120" customFormat="1" ht="15" customHeight="1" spans="1:250">
      <c r="A126" s="136">
        <v>2011301</v>
      </c>
      <c r="B126" s="138" t="s">
        <v>63</v>
      </c>
      <c r="C126" s="140">
        <v>207</v>
      </c>
      <c r="D126" s="139"/>
      <c r="E126" s="134">
        <f t="shared" si="10"/>
        <v>-207</v>
      </c>
      <c r="F126" s="135">
        <f t="shared" si="11"/>
        <v>-100</v>
      </c>
      <c r="G126" s="139"/>
      <c r="II126" s="123"/>
      <c r="IJ126" s="123"/>
      <c r="IK126" s="123"/>
      <c r="IL126" s="123"/>
      <c r="IM126" s="123"/>
      <c r="IN126" s="123"/>
      <c r="IO126" s="123"/>
      <c r="IP126" s="123"/>
    </row>
    <row r="127" s="120" customFormat="1" ht="15" customHeight="1" spans="1:250">
      <c r="A127" s="136">
        <v>2011302</v>
      </c>
      <c r="B127" s="138" t="s">
        <v>64</v>
      </c>
      <c r="C127" s="140">
        <v>20</v>
      </c>
      <c r="D127" s="139"/>
      <c r="E127" s="134">
        <f t="shared" si="10"/>
        <v>-20</v>
      </c>
      <c r="F127" s="135">
        <f t="shared" si="11"/>
        <v>-100</v>
      </c>
      <c r="G127" s="139"/>
      <c r="II127" s="123"/>
      <c r="IJ127" s="123"/>
      <c r="IK127" s="123"/>
      <c r="IL127" s="123"/>
      <c r="IM127" s="123"/>
      <c r="IN127" s="123"/>
      <c r="IO127" s="123"/>
      <c r="IP127" s="123"/>
    </row>
    <row r="128" s="120" customFormat="1" ht="15" customHeight="1" spans="1:250">
      <c r="A128" s="136">
        <v>2011303</v>
      </c>
      <c r="B128" s="138" t="s">
        <v>65</v>
      </c>
      <c r="C128" s="140">
        <v>0</v>
      </c>
      <c r="D128" s="139"/>
      <c r="E128" s="134">
        <f t="shared" si="10"/>
        <v>0</v>
      </c>
      <c r="F128" s="135">
        <f t="shared" si="11"/>
        <v>0</v>
      </c>
      <c r="G128" s="139"/>
      <c r="II128" s="123"/>
      <c r="IJ128" s="123"/>
      <c r="IK128" s="123"/>
      <c r="IL128" s="123"/>
      <c r="IM128" s="123"/>
      <c r="IN128" s="123"/>
      <c r="IO128" s="123"/>
      <c r="IP128" s="123"/>
    </row>
    <row r="129" s="120" customFormat="1" ht="15" customHeight="1" spans="1:250">
      <c r="A129" s="136">
        <v>2011304</v>
      </c>
      <c r="B129" s="138" t="s">
        <v>138</v>
      </c>
      <c r="C129" s="140">
        <v>0</v>
      </c>
      <c r="D129" s="139"/>
      <c r="E129" s="134">
        <f t="shared" si="10"/>
        <v>0</v>
      </c>
      <c r="F129" s="135">
        <f t="shared" si="11"/>
        <v>0</v>
      </c>
      <c r="G129" s="139"/>
      <c r="II129" s="123"/>
      <c r="IJ129" s="123"/>
      <c r="IK129" s="123"/>
      <c r="IL129" s="123"/>
      <c r="IM129" s="123"/>
      <c r="IN129" s="123"/>
      <c r="IO129" s="123"/>
      <c r="IP129" s="123"/>
    </row>
    <row r="130" s="120" customFormat="1" ht="15" customHeight="1" spans="1:250">
      <c r="A130" s="136">
        <v>2011305</v>
      </c>
      <c r="B130" s="138" t="s">
        <v>139</v>
      </c>
      <c r="C130" s="140">
        <v>0</v>
      </c>
      <c r="D130" s="139"/>
      <c r="E130" s="134">
        <f t="shared" si="10"/>
        <v>0</v>
      </c>
      <c r="F130" s="135">
        <f t="shared" si="11"/>
        <v>0</v>
      </c>
      <c r="G130" s="139"/>
      <c r="II130" s="123"/>
      <c r="IJ130" s="123"/>
      <c r="IK130" s="123"/>
      <c r="IL130" s="123"/>
      <c r="IM130" s="123"/>
      <c r="IN130" s="123"/>
      <c r="IO130" s="123"/>
      <c r="IP130" s="123"/>
    </row>
    <row r="131" s="120" customFormat="1" ht="15" customHeight="1" spans="1:250">
      <c r="A131" s="136">
        <v>2011306</v>
      </c>
      <c r="B131" s="138" t="s">
        <v>140</v>
      </c>
      <c r="C131" s="140">
        <v>0</v>
      </c>
      <c r="D131" s="139"/>
      <c r="E131" s="134">
        <f t="shared" si="10"/>
        <v>0</v>
      </c>
      <c r="F131" s="135">
        <f t="shared" si="11"/>
        <v>0</v>
      </c>
      <c r="G131" s="139"/>
      <c r="II131" s="123"/>
      <c r="IJ131" s="123"/>
      <c r="IK131" s="123"/>
      <c r="IL131" s="123"/>
      <c r="IM131" s="123"/>
      <c r="IN131" s="123"/>
      <c r="IO131" s="123"/>
      <c r="IP131" s="123"/>
    </row>
    <row r="132" s="120" customFormat="1" ht="15" customHeight="1" spans="1:250">
      <c r="A132" s="136">
        <v>2011307</v>
      </c>
      <c r="B132" s="138" t="s">
        <v>141</v>
      </c>
      <c r="C132" s="140">
        <v>0</v>
      </c>
      <c r="D132" s="139"/>
      <c r="E132" s="134">
        <f t="shared" si="10"/>
        <v>0</v>
      </c>
      <c r="F132" s="135">
        <f t="shared" si="11"/>
        <v>0</v>
      </c>
      <c r="G132" s="139"/>
      <c r="II132" s="123"/>
      <c r="IJ132" s="123"/>
      <c r="IK132" s="123"/>
      <c r="IL132" s="123"/>
      <c r="IM132" s="123"/>
      <c r="IN132" s="123"/>
      <c r="IO132" s="123"/>
      <c r="IP132" s="123"/>
    </row>
    <row r="133" s="120" customFormat="1" ht="15" customHeight="1" spans="1:250">
      <c r="A133" s="136">
        <v>2011308</v>
      </c>
      <c r="B133" s="138" t="s">
        <v>142</v>
      </c>
      <c r="C133" s="140">
        <v>200</v>
      </c>
      <c r="D133" s="139">
        <v>459</v>
      </c>
      <c r="E133" s="134">
        <f t="shared" ref="E133:E196" si="18">D133-C133</f>
        <v>259</v>
      </c>
      <c r="F133" s="135">
        <f t="shared" ref="F133:F196" si="19">IF(C133=0,,E133/C133*100)</f>
        <v>129.5</v>
      </c>
      <c r="G133" s="139">
        <v>459</v>
      </c>
      <c r="II133" s="123"/>
      <c r="IJ133" s="123"/>
      <c r="IK133" s="123"/>
      <c r="IL133" s="123"/>
      <c r="IM133" s="123"/>
      <c r="IN133" s="123"/>
      <c r="IO133" s="123"/>
      <c r="IP133" s="123"/>
    </row>
    <row r="134" s="120" customFormat="1" ht="15" customHeight="1" spans="1:250">
      <c r="A134" s="136">
        <v>2011350</v>
      </c>
      <c r="B134" s="138" t="s">
        <v>72</v>
      </c>
      <c r="C134" s="140">
        <v>0</v>
      </c>
      <c r="D134" s="139"/>
      <c r="E134" s="134">
        <f t="shared" si="18"/>
        <v>0</v>
      </c>
      <c r="F134" s="135">
        <f t="shared" si="19"/>
        <v>0</v>
      </c>
      <c r="G134" s="139"/>
      <c r="II134" s="123"/>
      <c r="IJ134" s="123"/>
      <c r="IK134" s="123"/>
      <c r="IL134" s="123"/>
      <c r="IM134" s="123"/>
      <c r="IN134" s="123"/>
      <c r="IO134" s="123"/>
      <c r="IP134" s="123"/>
    </row>
    <row r="135" s="120" customFormat="1" ht="15" customHeight="1" spans="1:250">
      <c r="A135" s="136">
        <v>2011399</v>
      </c>
      <c r="B135" s="138" t="s">
        <v>143</v>
      </c>
      <c r="C135" s="140">
        <v>0</v>
      </c>
      <c r="D135" s="139"/>
      <c r="E135" s="134">
        <f t="shared" si="18"/>
        <v>0</v>
      </c>
      <c r="F135" s="135">
        <f t="shared" si="19"/>
        <v>0</v>
      </c>
      <c r="G135" s="139"/>
      <c r="II135" s="123"/>
      <c r="IJ135" s="123"/>
      <c r="IK135" s="123"/>
      <c r="IL135" s="123"/>
      <c r="IM135" s="123"/>
      <c r="IN135" s="123"/>
      <c r="IO135" s="123"/>
      <c r="IP135" s="123"/>
    </row>
    <row r="136" s="120" customFormat="1" ht="15" customHeight="1" spans="1:250">
      <c r="A136" s="136">
        <v>20114</v>
      </c>
      <c r="B136" s="137" t="s">
        <v>144</v>
      </c>
      <c r="C136" s="140">
        <f t="shared" ref="C136:G136" si="20">SUM(C137:C148)</f>
        <v>0</v>
      </c>
      <c r="D136" s="141">
        <f t="shared" si="20"/>
        <v>0</v>
      </c>
      <c r="E136" s="134">
        <f t="shared" si="18"/>
        <v>0</v>
      </c>
      <c r="F136" s="135">
        <f t="shared" si="19"/>
        <v>0</v>
      </c>
      <c r="G136" s="141">
        <f t="shared" si="20"/>
        <v>0</v>
      </c>
      <c r="II136" s="123"/>
      <c r="IJ136" s="123"/>
      <c r="IK136" s="123"/>
      <c r="IL136" s="123"/>
      <c r="IM136" s="123"/>
      <c r="IN136" s="123"/>
      <c r="IO136" s="123"/>
      <c r="IP136" s="123"/>
    </row>
    <row r="137" s="120" customFormat="1" ht="15" customHeight="1" spans="1:250">
      <c r="A137" s="136">
        <v>2011401</v>
      </c>
      <c r="B137" s="138" t="s">
        <v>63</v>
      </c>
      <c r="C137" s="140">
        <v>0</v>
      </c>
      <c r="D137" s="139"/>
      <c r="E137" s="134">
        <f t="shared" si="18"/>
        <v>0</v>
      </c>
      <c r="F137" s="135">
        <f t="shared" si="19"/>
        <v>0</v>
      </c>
      <c r="G137" s="139"/>
      <c r="II137" s="123"/>
      <c r="IJ137" s="123"/>
      <c r="IK137" s="123"/>
      <c r="IL137" s="123"/>
      <c r="IM137" s="123"/>
      <c r="IN137" s="123"/>
      <c r="IO137" s="123"/>
      <c r="IP137" s="123"/>
    </row>
    <row r="138" s="120" customFormat="1" ht="15" customHeight="1" spans="1:250">
      <c r="A138" s="136">
        <v>2011402</v>
      </c>
      <c r="B138" s="138" t="s">
        <v>64</v>
      </c>
      <c r="C138" s="140">
        <v>0</v>
      </c>
      <c r="D138" s="139"/>
      <c r="E138" s="134">
        <f t="shared" si="18"/>
        <v>0</v>
      </c>
      <c r="F138" s="135">
        <f t="shared" si="19"/>
        <v>0</v>
      </c>
      <c r="G138" s="139"/>
      <c r="II138" s="123"/>
      <c r="IJ138" s="123"/>
      <c r="IK138" s="123"/>
      <c r="IL138" s="123"/>
      <c r="IM138" s="123"/>
      <c r="IN138" s="123"/>
      <c r="IO138" s="123"/>
      <c r="IP138" s="123"/>
    </row>
    <row r="139" s="120" customFormat="1" ht="15" customHeight="1" spans="1:250">
      <c r="A139" s="136">
        <v>2011403</v>
      </c>
      <c r="B139" s="138" t="s">
        <v>65</v>
      </c>
      <c r="C139" s="140">
        <v>0</v>
      </c>
      <c r="D139" s="139"/>
      <c r="E139" s="134">
        <f t="shared" si="18"/>
        <v>0</v>
      </c>
      <c r="F139" s="135">
        <f t="shared" si="19"/>
        <v>0</v>
      </c>
      <c r="G139" s="139"/>
      <c r="II139" s="123"/>
      <c r="IJ139" s="123"/>
      <c r="IK139" s="123"/>
      <c r="IL139" s="123"/>
      <c r="IM139" s="123"/>
      <c r="IN139" s="123"/>
      <c r="IO139" s="123"/>
      <c r="IP139" s="123"/>
    </row>
    <row r="140" s="120" customFormat="1" ht="15" customHeight="1" spans="1:250">
      <c r="A140" s="136">
        <v>2011404</v>
      </c>
      <c r="B140" s="138" t="s">
        <v>145</v>
      </c>
      <c r="C140" s="140">
        <v>0</v>
      </c>
      <c r="D140" s="139"/>
      <c r="E140" s="134">
        <f t="shared" si="18"/>
        <v>0</v>
      </c>
      <c r="F140" s="135">
        <f t="shared" si="19"/>
        <v>0</v>
      </c>
      <c r="G140" s="139"/>
      <c r="II140" s="123"/>
      <c r="IJ140" s="123"/>
      <c r="IK140" s="123"/>
      <c r="IL140" s="123"/>
      <c r="IM140" s="123"/>
      <c r="IN140" s="123"/>
      <c r="IO140" s="123"/>
      <c r="IP140" s="123"/>
    </row>
    <row r="141" s="120" customFormat="1" ht="15" customHeight="1" spans="1:250">
      <c r="A141" s="136">
        <v>2011405</v>
      </c>
      <c r="B141" s="138" t="s">
        <v>146</v>
      </c>
      <c r="C141" s="140">
        <v>0</v>
      </c>
      <c r="D141" s="139"/>
      <c r="E141" s="134">
        <f t="shared" si="18"/>
        <v>0</v>
      </c>
      <c r="F141" s="135">
        <f t="shared" si="19"/>
        <v>0</v>
      </c>
      <c r="G141" s="139"/>
      <c r="II141" s="123"/>
      <c r="IJ141" s="123"/>
      <c r="IK141" s="123"/>
      <c r="IL141" s="123"/>
      <c r="IM141" s="123"/>
      <c r="IN141" s="123"/>
      <c r="IO141" s="123"/>
      <c r="IP141" s="123"/>
    </row>
    <row r="142" s="120" customFormat="1" ht="15" customHeight="1" spans="1:250">
      <c r="A142" s="136">
        <v>2011406</v>
      </c>
      <c r="B142" s="138" t="s">
        <v>147</v>
      </c>
      <c r="C142" s="140">
        <v>0</v>
      </c>
      <c r="D142" s="139"/>
      <c r="E142" s="134">
        <f t="shared" si="18"/>
        <v>0</v>
      </c>
      <c r="F142" s="135">
        <f t="shared" si="19"/>
        <v>0</v>
      </c>
      <c r="G142" s="139"/>
      <c r="II142" s="123"/>
      <c r="IJ142" s="123"/>
      <c r="IK142" s="123"/>
      <c r="IL142" s="123"/>
      <c r="IM142" s="123"/>
      <c r="IN142" s="123"/>
      <c r="IO142" s="123"/>
      <c r="IP142" s="123"/>
    </row>
    <row r="143" s="120" customFormat="1" ht="15" customHeight="1" spans="1:250">
      <c r="A143" s="136">
        <v>2011408</v>
      </c>
      <c r="B143" s="138" t="s">
        <v>148</v>
      </c>
      <c r="C143" s="140">
        <v>0</v>
      </c>
      <c r="D143" s="139"/>
      <c r="E143" s="134">
        <f t="shared" si="18"/>
        <v>0</v>
      </c>
      <c r="F143" s="135">
        <f t="shared" si="19"/>
        <v>0</v>
      </c>
      <c r="G143" s="139"/>
      <c r="II143" s="123"/>
      <c r="IJ143" s="123"/>
      <c r="IK143" s="123"/>
      <c r="IL143" s="123"/>
      <c r="IM143" s="123"/>
      <c r="IN143" s="123"/>
      <c r="IO143" s="123"/>
      <c r="IP143" s="123"/>
    </row>
    <row r="144" s="120" customFormat="1" ht="15" customHeight="1" spans="1:250">
      <c r="A144" s="136">
        <v>2011409</v>
      </c>
      <c r="B144" s="138" t="s">
        <v>149</v>
      </c>
      <c r="C144" s="140">
        <v>0</v>
      </c>
      <c r="D144" s="139"/>
      <c r="E144" s="134">
        <f t="shared" si="18"/>
        <v>0</v>
      </c>
      <c r="F144" s="135">
        <f t="shared" si="19"/>
        <v>0</v>
      </c>
      <c r="G144" s="139"/>
      <c r="II144" s="123"/>
      <c r="IJ144" s="123"/>
      <c r="IK144" s="123"/>
      <c r="IL144" s="123"/>
      <c r="IM144" s="123"/>
      <c r="IN144" s="123"/>
      <c r="IO144" s="123"/>
      <c r="IP144" s="123"/>
    </row>
    <row r="145" s="120" customFormat="1" ht="15" customHeight="1" spans="1:250">
      <c r="A145" s="136">
        <v>2011410</v>
      </c>
      <c r="B145" s="138" t="s">
        <v>150</v>
      </c>
      <c r="C145" s="140">
        <v>0</v>
      </c>
      <c r="D145" s="139"/>
      <c r="E145" s="134">
        <f t="shared" si="18"/>
        <v>0</v>
      </c>
      <c r="F145" s="135">
        <f t="shared" si="19"/>
        <v>0</v>
      </c>
      <c r="G145" s="139"/>
      <c r="II145" s="123"/>
      <c r="IJ145" s="123"/>
      <c r="IK145" s="123"/>
      <c r="IL145" s="123"/>
      <c r="IM145" s="123"/>
      <c r="IN145" s="123"/>
      <c r="IO145" s="123"/>
      <c r="IP145" s="123"/>
    </row>
    <row r="146" s="120" customFormat="1" ht="15" customHeight="1" spans="1:250">
      <c r="A146" s="136">
        <v>2011411</v>
      </c>
      <c r="B146" s="138" t="s">
        <v>151</v>
      </c>
      <c r="C146" s="140">
        <v>0</v>
      </c>
      <c r="D146" s="139"/>
      <c r="E146" s="134">
        <f t="shared" si="18"/>
        <v>0</v>
      </c>
      <c r="F146" s="135">
        <f t="shared" si="19"/>
        <v>0</v>
      </c>
      <c r="G146" s="139"/>
      <c r="II146" s="123"/>
      <c r="IJ146" s="123"/>
      <c r="IK146" s="123"/>
      <c r="IL146" s="123"/>
      <c r="IM146" s="123"/>
      <c r="IN146" s="123"/>
      <c r="IO146" s="123"/>
      <c r="IP146" s="123"/>
    </row>
    <row r="147" s="120" customFormat="1" ht="15" customHeight="1" spans="1:250">
      <c r="A147" s="136">
        <v>2011450</v>
      </c>
      <c r="B147" s="138" t="s">
        <v>72</v>
      </c>
      <c r="C147" s="140">
        <v>0</v>
      </c>
      <c r="D147" s="139"/>
      <c r="E147" s="134">
        <f t="shared" si="18"/>
        <v>0</v>
      </c>
      <c r="F147" s="135">
        <f t="shared" si="19"/>
        <v>0</v>
      </c>
      <c r="G147" s="139"/>
      <c r="II147" s="123"/>
      <c r="IJ147" s="123"/>
      <c r="IK147" s="123"/>
      <c r="IL147" s="123"/>
      <c r="IM147" s="123"/>
      <c r="IN147" s="123"/>
      <c r="IO147" s="123"/>
      <c r="IP147" s="123"/>
    </row>
    <row r="148" s="120" customFormat="1" ht="15" customHeight="1" spans="1:250">
      <c r="A148" s="136">
        <v>2011499</v>
      </c>
      <c r="B148" s="138" t="s">
        <v>152</v>
      </c>
      <c r="C148" s="140">
        <v>0</v>
      </c>
      <c r="D148" s="139"/>
      <c r="E148" s="134">
        <f t="shared" si="18"/>
        <v>0</v>
      </c>
      <c r="F148" s="135">
        <f t="shared" si="19"/>
        <v>0</v>
      </c>
      <c r="G148" s="139"/>
      <c r="II148" s="123"/>
      <c r="IJ148" s="123"/>
      <c r="IK148" s="123"/>
      <c r="IL148" s="123"/>
      <c r="IM148" s="123"/>
      <c r="IN148" s="123"/>
      <c r="IO148" s="123"/>
      <c r="IP148" s="123"/>
    </row>
    <row r="149" s="120" customFormat="1" ht="15" customHeight="1" spans="1:250">
      <c r="A149" s="136">
        <v>20123</v>
      </c>
      <c r="B149" s="137" t="s">
        <v>153</v>
      </c>
      <c r="C149" s="140">
        <f t="shared" ref="C149:G149" si="21">SUM(C150:C155)</f>
        <v>47</v>
      </c>
      <c r="D149" s="141">
        <f t="shared" si="21"/>
        <v>46</v>
      </c>
      <c r="E149" s="134">
        <f t="shared" si="18"/>
        <v>-1</v>
      </c>
      <c r="F149" s="135">
        <f t="shared" si="19"/>
        <v>-2.12765957446808</v>
      </c>
      <c r="G149" s="141">
        <f t="shared" si="21"/>
        <v>46</v>
      </c>
      <c r="II149" s="123"/>
      <c r="IJ149" s="123"/>
      <c r="IK149" s="123"/>
      <c r="IL149" s="123"/>
      <c r="IM149" s="123"/>
      <c r="IN149" s="123"/>
      <c r="IO149" s="123"/>
      <c r="IP149" s="123"/>
    </row>
    <row r="150" s="120" customFormat="1" ht="15" customHeight="1" spans="1:250">
      <c r="A150" s="136">
        <v>2012301</v>
      </c>
      <c r="B150" s="138" t="s">
        <v>63</v>
      </c>
      <c r="C150" s="140">
        <v>45</v>
      </c>
      <c r="D150" s="139">
        <v>34</v>
      </c>
      <c r="E150" s="134">
        <f t="shared" si="18"/>
        <v>-11</v>
      </c>
      <c r="F150" s="135">
        <f t="shared" si="19"/>
        <v>-24.4444444444444</v>
      </c>
      <c r="G150" s="139">
        <v>34</v>
      </c>
      <c r="II150" s="123"/>
      <c r="IJ150" s="123"/>
      <c r="IK150" s="123"/>
      <c r="IL150" s="123"/>
      <c r="IM150" s="123"/>
      <c r="IN150" s="123"/>
      <c r="IO150" s="123"/>
      <c r="IP150" s="123"/>
    </row>
    <row r="151" s="120" customFormat="1" ht="15" customHeight="1" spans="1:250">
      <c r="A151" s="136">
        <v>2012302</v>
      </c>
      <c r="B151" s="138" t="s">
        <v>64</v>
      </c>
      <c r="C151" s="140">
        <v>0</v>
      </c>
      <c r="D151" s="139">
        <v>10</v>
      </c>
      <c r="E151" s="134">
        <f t="shared" si="18"/>
        <v>10</v>
      </c>
      <c r="F151" s="135">
        <f t="shared" si="19"/>
        <v>0</v>
      </c>
      <c r="G151" s="139">
        <v>10</v>
      </c>
      <c r="II151" s="123"/>
      <c r="IJ151" s="123"/>
      <c r="IK151" s="123"/>
      <c r="IL151" s="123"/>
      <c r="IM151" s="123"/>
      <c r="IN151" s="123"/>
      <c r="IO151" s="123"/>
      <c r="IP151" s="123"/>
    </row>
    <row r="152" s="120" customFormat="1" ht="15" customHeight="1" spans="1:250">
      <c r="A152" s="136">
        <v>2012303</v>
      </c>
      <c r="B152" s="138" t="s">
        <v>65</v>
      </c>
      <c r="C152" s="140">
        <v>0</v>
      </c>
      <c r="D152" s="139">
        <v>2</v>
      </c>
      <c r="E152" s="134">
        <f t="shared" si="18"/>
        <v>2</v>
      </c>
      <c r="F152" s="135">
        <f t="shared" si="19"/>
        <v>0</v>
      </c>
      <c r="G152" s="139">
        <v>2</v>
      </c>
      <c r="II152" s="123"/>
      <c r="IJ152" s="123"/>
      <c r="IK152" s="123"/>
      <c r="IL152" s="123"/>
      <c r="IM152" s="123"/>
      <c r="IN152" s="123"/>
      <c r="IO152" s="123"/>
      <c r="IP152" s="123"/>
    </row>
    <row r="153" s="120" customFormat="1" ht="15" customHeight="1" spans="1:250">
      <c r="A153" s="136">
        <v>2012304</v>
      </c>
      <c r="B153" s="138" t="s">
        <v>154</v>
      </c>
      <c r="C153" s="140">
        <v>0</v>
      </c>
      <c r="D153" s="139"/>
      <c r="E153" s="134">
        <f t="shared" si="18"/>
        <v>0</v>
      </c>
      <c r="F153" s="135">
        <f t="shared" si="19"/>
        <v>0</v>
      </c>
      <c r="G153" s="139"/>
      <c r="II153" s="123"/>
      <c r="IJ153" s="123"/>
      <c r="IK153" s="123"/>
      <c r="IL153" s="123"/>
      <c r="IM153" s="123"/>
      <c r="IN153" s="123"/>
      <c r="IO153" s="123"/>
      <c r="IP153" s="123"/>
    </row>
    <row r="154" s="120" customFormat="1" ht="15" customHeight="1" spans="1:250">
      <c r="A154" s="136">
        <v>2012350</v>
      </c>
      <c r="B154" s="138" t="s">
        <v>72</v>
      </c>
      <c r="C154" s="140">
        <v>0</v>
      </c>
      <c r="D154" s="139"/>
      <c r="E154" s="134">
        <f t="shared" si="18"/>
        <v>0</v>
      </c>
      <c r="F154" s="135">
        <f t="shared" si="19"/>
        <v>0</v>
      </c>
      <c r="G154" s="139"/>
      <c r="II154" s="123"/>
      <c r="IJ154" s="123"/>
      <c r="IK154" s="123"/>
      <c r="IL154" s="123"/>
      <c r="IM154" s="123"/>
      <c r="IN154" s="123"/>
      <c r="IO154" s="123"/>
      <c r="IP154" s="123"/>
    </row>
    <row r="155" s="120" customFormat="1" ht="15" customHeight="1" spans="1:250">
      <c r="A155" s="136">
        <v>2012399</v>
      </c>
      <c r="B155" s="138" t="s">
        <v>155</v>
      </c>
      <c r="C155" s="140">
        <v>2</v>
      </c>
      <c r="D155" s="139"/>
      <c r="E155" s="134">
        <f t="shared" si="18"/>
        <v>-2</v>
      </c>
      <c r="F155" s="135">
        <f t="shared" si="19"/>
        <v>-100</v>
      </c>
      <c r="G155" s="139"/>
      <c r="II155" s="123"/>
      <c r="IJ155" s="123"/>
      <c r="IK155" s="123"/>
      <c r="IL155" s="123"/>
      <c r="IM155" s="123"/>
      <c r="IN155" s="123"/>
      <c r="IO155" s="123"/>
      <c r="IP155" s="123"/>
    </row>
    <row r="156" s="120" customFormat="1" ht="15" customHeight="1" spans="1:250">
      <c r="A156" s="136">
        <v>20125</v>
      </c>
      <c r="B156" s="137" t="s">
        <v>156</v>
      </c>
      <c r="C156" s="140">
        <f t="shared" ref="C156:G156" si="22">SUM(C157:C163)</f>
        <v>0</v>
      </c>
      <c r="D156" s="141">
        <f t="shared" si="22"/>
        <v>0</v>
      </c>
      <c r="E156" s="134">
        <f t="shared" si="18"/>
        <v>0</v>
      </c>
      <c r="F156" s="135">
        <f t="shared" si="19"/>
        <v>0</v>
      </c>
      <c r="G156" s="141">
        <f t="shared" si="22"/>
        <v>0</v>
      </c>
      <c r="II156" s="123"/>
      <c r="IJ156" s="123"/>
      <c r="IK156" s="123"/>
      <c r="IL156" s="123"/>
      <c r="IM156" s="123"/>
      <c r="IN156" s="123"/>
      <c r="IO156" s="123"/>
      <c r="IP156" s="123"/>
    </row>
    <row r="157" s="120" customFormat="1" ht="15" customHeight="1" spans="1:250">
      <c r="A157" s="136">
        <v>2012501</v>
      </c>
      <c r="B157" s="138" t="s">
        <v>63</v>
      </c>
      <c r="C157" s="140">
        <v>0</v>
      </c>
      <c r="D157" s="139"/>
      <c r="E157" s="134">
        <f t="shared" si="18"/>
        <v>0</v>
      </c>
      <c r="F157" s="135">
        <f t="shared" si="19"/>
        <v>0</v>
      </c>
      <c r="G157" s="139"/>
      <c r="II157" s="123"/>
      <c r="IJ157" s="123"/>
      <c r="IK157" s="123"/>
      <c r="IL157" s="123"/>
      <c r="IM157" s="123"/>
      <c r="IN157" s="123"/>
      <c r="IO157" s="123"/>
      <c r="IP157" s="123"/>
    </row>
    <row r="158" s="120" customFormat="1" ht="15" customHeight="1" spans="1:250">
      <c r="A158" s="136">
        <v>2012502</v>
      </c>
      <c r="B158" s="138" t="s">
        <v>64</v>
      </c>
      <c r="C158" s="140">
        <v>0</v>
      </c>
      <c r="D158" s="139"/>
      <c r="E158" s="134">
        <f t="shared" si="18"/>
        <v>0</v>
      </c>
      <c r="F158" s="135">
        <f t="shared" si="19"/>
        <v>0</v>
      </c>
      <c r="G158" s="139"/>
      <c r="II158" s="123"/>
      <c r="IJ158" s="123"/>
      <c r="IK158" s="123"/>
      <c r="IL158" s="123"/>
      <c r="IM158" s="123"/>
      <c r="IN158" s="123"/>
      <c r="IO158" s="123"/>
      <c r="IP158" s="123"/>
    </row>
    <row r="159" s="120" customFormat="1" ht="15" customHeight="1" spans="1:250">
      <c r="A159" s="136">
        <v>2012503</v>
      </c>
      <c r="B159" s="138" t="s">
        <v>65</v>
      </c>
      <c r="C159" s="140">
        <v>0</v>
      </c>
      <c r="D159" s="139"/>
      <c r="E159" s="134">
        <f t="shared" si="18"/>
        <v>0</v>
      </c>
      <c r="F159" s="135">
        <f t="shared" si="19"/>
        <v>0</v>
      </c>
      <c r="G159" s="139"/>
      <c r="II159" s="123"/>
      <c r="IJ159" s="123"/>
      <c r="IK159" s="123"/>
      <c r="IL159" s="123"/>
      <c r="IM159" s="123"/>
      <c r="IN159" s="123"/>
      <c r="IO159" s="123"/>
      <c r="IP159" s="123"/>
    </row>
    <row r="160" s="120" customFormat="1" ht="15" customHeight="1" spans="1:250">
      <c r="A160" s="136">
        <v>2012504</v>
      </c>
      <c r="B160" s="138" t="s">
        <v>157</v>
      </c>
      <c r="C160" s="140">
        <v>0</v>
      </c>
      <c r="D160" s="139"/>
      <c r="E160" s="134">
        <f t="shared" si="18"/>
        <v>0</v>
      </c>
      <c r="F160" s="135">
        <f t="shared" si="19"/>
        <v>0</v>
      </c>
      <c r="G160" s="139"/>
      <c r="II160" s="123"/>
      <c r="IJ160" s="123"/>
      <c r="IK160" s="123"/>
      <c r="IL160" s="123"/>
      <c r="IM160" s="123"/>
      <c r="IN160" s="123"/>
      <c r="IO160" s="123"/>
      <c r="IP160" s="123"/>
    </row>
    <row r="161" s="120" customFormat="1" ht="15" customHeight="1" spans="1:250">
      <c r="A161" s="136">
        <v>2012505</v>
      </c>
      <c r="B161" s="138" t="s">
        <v>158</v>
      </c>
      <c r="C161" s="140">
        <v>0</v>
      </c>
      <c r="D161" s="139"/>
      <c r="E161" s="134">
        <f t="shared" si="18"/>
        <v>0</v>
      </c>
      <c r="F161" s="135">
        <f t="shared" si="19"/>
        <v>0</v>
      </c>
      <c r="G161" s="139"/>
      <c r="II161" s="123"/>
      <c r="IJ161" s="123"/>
      <c r="IK161" s="123"/>
      <c r="IL161" s="123"/>
      <c r="IM161" s="123"/>
      <c r="IN161" s="123"/>
      <c r="IO161" s="123"/>
      <c r="IP161" s="123"/>
    </row>
    <row r="162" s="120" customFormat="1" ht="15" customHeight="1" spans="1:250">
      <c r="A162" s="136">
        <v>2012550</v>
      </c>
      <c r="B162" s="138" t="s">
        <v>72</v>
      </c>
      <c r="C162" s="140">
        <v>0</v>
      </c>
      <c r="D162" s="139"/>
      <c r="E162" s="134">
        <f t="shared" si="18"/>
        <v>0</v>
      </c>
      <c r="F162" s="135">
        <f t="shared" si="19"/>
        <v>0</v>
      </c>
      <c r="G162" s="139"/>
      <c r="II162" s="123"/>
      <c r="IJ162" s="123"/>
      <c r="IK162" s="123"/>
      <c r="IL162" s="123"/>
      <c r="IM162" s="123"/>
      <c r="IN162" s="123"/>
      <c r="IO162" s="123"/>
      <c r="IP162" s="123"/>
    </row>
    <row r="163" s="120" customFormat="1" ht="15" customHeight="1" spans="1:250">
      <c r="A163" s="136">
        <v>2012599</v>
      </c>
      <c r="B163" s="138" t="s">
        <v>159</v>
      </c>
      <c r="C163" s="140">
        <v>0</v>
      </c>
      <c r="D163" s="139"/>
      <c r="E163" s="134">
        <f t="shared" si="18"/>
        <v>0</v>
      </c>
      <c r="F163" s="135">
        <f t="shared" si="19"/>
        <v>0</v>
      </c>
      <c r="G163" s="139"/>
      <c r="II163" s="123"/>
      <c r="IJ163" s="123"/>
      <c r="IK163" s="123"/>
      <c r="IL163" s="123"/>
      <c r="IM163" s="123"/>
      <c r="IN163" s="123"/>
      <c r="IO163" s="123"/>
      <c r="IP163" s="123"/>
    </row>
    <row r="164" s="120" customFormat="1" ht="15" customHeight="1" spans="1:250">
      <c r="A164" s="136">
        <v>20126</v>
      </c>
      <c r="B164" s="137" t="s">
        <v>160</v>
      </c>
      <c r="C164" s="140">
        <f t="shared" ref="C164:G164" si="23">SUM(C165:C169)</f>
        <v>86</v>
      </c>
      <c r="D164" s="141">
        <f t="shared" si="23"/>
        <v>67</v>
      </c>
      <c r="E164" s="134">
        <f t="shared" si="18"/>
        <v>-19</v>
      </c>
      <c r="F164" s="135">
        <f t="shared" si="19"/>
        <v>-22.093023255814</v>
      </c>
      <c r="G164" s="141">
        <f t="shared" si="23"/>
        <v>67</v>
      </c>
      <c r="II164" s="123"/>
      <c r="IJ164" s="123"/>
      <c r="IK164" s="123"/>
      <c r="IL164" s="123"/>
      <c r="IM164" s="123"/>
      <c r="IN164" s="123"/>
      <c r="IO164" s="123"/>
      <c r="IP164" s="123"/>
    </row>
    <row r="165" s="120" customFormat="1" ht="15" customHeight="1" spans="1:250">
      <c r="A165" s="136">
        <v>2012601</v>
      </c>
      <c r="B165" s="138" t="s">
        <v>63</v>
      </c>
      <c r="C165" s="140">
        <v>76</v>
      </c>
      <c r="D165" s="139"/>
      <c r="E165" s="134">
        <f t="shared" si="18"/>
        <v>-76</v>
      </c>
      <c r="F165" s="135">
        <f t="shared" si="19"/>
        <v>-100</v>
      </c>
      <c r="G165" s="139"/>
      <c r="II165" s="123"/>
      <c r="IJ165" s="123"/>
      <c r="IK165" s="123"/>
      <c r="IL165" s="123"/>
      <c r="IM165" s="123"/>
      <c r="IN165" s="123"/>
      <c r="IO165" s="123"/>
      <c r="IP165" s="123"/>
    </row>
    <row r="166" s="120" customFormat="1" ht="15" customHeight="1" spans="1:250">
      <c r="A166" s="136">
        <v>2012602</v>
      </c>
      <c r="B166" s="138" t="s">
        <v>64</v>
      </c>
      <c r="C166" s="140">
        <v>10</v>
      </c>
      <c r="D166" s="139">
        <v>9</v>
      </c>
      <c r="E166" s="134">
        <f t="shared" si="18"/>
        <v>-1</v>
      </c>
      <c r="F166" s="135">
        <f t="shared" si="19"/>
        <v>-10</v>
      </c>
      <c r="G166" s="139">
        <v>9</v>
      </c>
      <c r="II166" s="123"/>
      <c r="IJ166" s="123"/>
      <c r="IK166" s="123"/>
      <c r="IL166" s="123"/>
      <c r="IM166" s="123"/>
      <c r="IN166" s="123"/>
      <c r="IO166" s="123"/>
      <c r="IP166" s="123"/>
    </row>
    <row r="167" s="120" customFormat="1" ht="15" customHeight="1" spans="1:250">
      <c r="A167" s="136">
        <v>2012603</v>
      </c>
      <c r="B167" s="138" t="s">
        <v>65</v>
      </c>
      <c r="C167" s="140">
        <v>0</v>
      </c>
      <c r="D167" s="139"/>
      <c r="E167" s="134">
        <f t="shared" si="18"/>
        <v>0</v>
      </c>
      <c r="F167" s="135">
        <f t="shared" si="19"/>
        <v>0</v>
      </c>
      <c r="G167" s="139"/>
      <c r="II167" s="123"/>
      <c r="IJ167" s="123"/>
      <c r="IK167" s="123"/>
      <c r="IL167" s="123"/>
      <c r="IM167" s="123"/>
      <c r="IN167" s="123"/>
      <c r="IO167" s="123"/>
      <c r="IP167" s="123"/>
    </row>
    <row r="168" s="120" customFormat="1" ht="15" customHeight="1" spans="1:250">
      <c r="A168" s="136">
        <v>2012604</v>
      </c>
      <c r="B168" s="138" t="s">
        <v>161</v>
      </c>
      <c r="C168" s="140">
        <v>0</v>
      </c>
      <c r="D168" s="139">
        <v>58</v>
      </c>
      <c r="E168" s="134">
        <f t="shared" si="18"/>
        <v>58</v>
      </c>
      <c r="F168" s="135">
        <f t="shared" si="19"/>
        <v>0</v>
      </c>
      <c r="G168" s="139">
        <v>58</v>
      </c>
      <c r="II168" s="123"/>
      <c r="IJ168" s="123"/>
      <c r="IK168" s="123"/>
      <c r="IL168" s="123"/>
      <c r="IM168" s="123"/>
      <c r="IN168" s="123"/>
      <c r="IO168" s="123"/>
      <c r="IP168" s="123"/>
    </row>
    <row r="169" s="120" customFormat="1" ht="15" customHeight="1" spans="1:250">
      <c r="A169" s="136">
        <v>2012699</v>
      </c>
      <c r="B169" s="138" t="s">
        <v>162</v>
      </c>
      <c r="C169" s="140">
        <v>0</v>
      </c>
      <c r="D169" s="139"/>
      <c r="E169" s="134">
        <f t="shared" si="18"/>
        <v>0</v>
      </c>
      <c r="F169" s="135">
        <f t="shared" si="19"/>
        <v>0</v>
      </c>
      <c r="G169" s="139"/>
      <c r="II169" s="123"/>
      <c r="IJ169" s="123"/>
      <c r="IK169" s="123"/>
      <c r="IL169" s="123"/>
      <c r="IM169" s="123"/>
      <c r="IN169" s="123"/>
      <c r="IO169" s="123"/>
      <c r="IP169" s="123"/>
    </row>
    <row r="170" s="120" customFormat="1" ht="15" customHeight="1" spans="1:250">
      <c r="A170" s="136">
        <v>20128</v>
      </c>
      <c r="B170" s="137" t="s">
        <v>163</v>
      </c>
      <c r="C170" s="140">
        <f t="shared" ref="C170:G170" si="24">SUM(C171:C176)</f>
        <v>43</v>
      </c>
      <c r="D170" s="141">
        <f t="shared" si="24"/>
        <v>42</v>
      </c>
      <c r="E170" s="134">
        <f t="shared" si="18"/>
        <v>-1</v>
      </c>
      <c r="F170" s="135">
        <f t="shared" si="19"/>
        <v>-2.32558139534884</v>
      </c>
      <c r="G170" s="141">
        <f t="shared" si="24"/>
        <v>42</v>
      </c>
      <c r="II170" s="123"/>
      <c r="IJ170" s="123"/>
      <c r="IK170" s="123"/>
      <c r="IL170" s="123"/>
      <c r="IM170" s="123"/>
      <c r="IN170" s="123"/>
      <c r="IO170" s="123"/>
      <c r="IP170" s="123"/>
    </row>
    <row r="171" s="120" customFormat="1" ht="15" customHeight="1" spans="1:250">
      <c r="A171" s="136">
        <v>2012801</v>
      </c>
      <c r="B171" s="138" t="s">
        <v>63</v>
      </c>
      <c r="C171" s="140">
        <v>38</v>
      </c>
      <c r="D171" s="139">
        <v>37</v>
      </c>
      <c r="E171" s="134">
        <f t="shared" si="18"/>
        <v>-1</v>
      </c>
      <c r="F171" s="135">
        <f t="shared" si="19"/>
        <v>-2.63157894736842</v>
      </c>
      <c r="G171" s="139">
        <v>37</v>
      </c>
      <c r="II171" s="123"/>
      <c r="IJ171" s="123"/>
      <c r="IK171" s="123"/>
      <c r="IL171" s="123"/>
      <c r="IM171" s="123"/>
      <c r="IN171" s="123"/>
      <c r="IO171" s="123"/>
      <c r="IP171" s="123"/>
    </row>
    <row r="172" s="120" customFormat="1" ht="15" customHeight="1" spans="1:250">
      <c r="A172" s="136">
        <v>2012802</v>
      </c>
      <c r="B172" s="138" t="s">
        <v>64</v>
      </c>
      <c r="C172" s="140">
        <v>5</v>
      </c>
      <c r="D172" s="139">
        <v>5</v>
      </c>
      <c r="E172" s="134">
        <f t="shared" si="18"/>
        <v>0</v>
      </c>
      <c r="F172" s="135">
        <f t="shared" si="19"/>
        <v>0</v>
      </c>
      <c r="G172" s="139">
        <v>5</v>
      </c>
      <c r="II172" s="123"/>
      <c r="IJ172" s="123"/>
      <c r="IK172" s="123"/>
      <c r="IL172" s="123"/>
      <c r="IM172" s="123"/>
      <c r="IN172" s="123"/>
      <c r="IO172" s="123"/>
      <c r="IP172" s="123"/>
    </row>
    <row r="173" s="120" customFormat="1" ht="15" customHeight="1" spans="1:250">
      <c r="A173" s="136">
        <v>2012803</v>
      </c>
      <c r="B173" s="138" t="s">
        <v>65</v>
      </c>
      <c r="C173" s="140">
        <v>0</v>
      </c>
      <c r="D173" s="139"/>
      <c r="E173" s="134">
        <f t="shared" si="18"/>
        <v>0</v>
      </c>
      <c r="F173" s="135">
        <f t="shared" si="19"/>
        <v>0</v>
      </c>
      <c r="G173" s="139"/>
      <c r="II173" s="123"/>
      <c r="IJ173" s="123"/>
      <c r="IK173" s="123"/>
      <c r="IL173" s="123"/>
      <c r="IM173" s="123"/>
      <c r="IN173" s="123"/>
      <c r="IO173" s="123"/>
      <c r="IP173" s="123"/>
    </row>
    <row r="174" s="120" customFormat="1" ht="15" customHeight="1" spans="1:250">
      <c r="A174" s="136">
        <v>2012804</v>
      </c>
      <c r="B174" s="138" t="s">
        <v>77</v>
      </c>
      <c r="C174" s="140">
        <v>0</v>
      </c>
      <c r="D174" s="139"/>
      <c r="E174" s="134">
        <f t="shared" si="18"/>
        <v>0</v>
      </c>
      <c r="F174" s="135">
        <f t="shared" si="19"/>
        <v>0</v>
      </c>
      <c r="G174" s="139"/>
      <c r="II174" s="123"/>
      <c r="IJ174" s="123"/>
      <c r="IK174" s="123"/>
      <c r="IL174" s="123"/>
      <c r="IM174" s="123"/>
      <c r="IN174" s="123"/>
      <c r="IO174" s="123"/>
      <c r="IP174" s="123"/>
    </row>
    <row r="175" s="120" customFormat="1" ht="15" customHeight="1" spans="1:250">
      <c r="A175" s="136">
        <v>2012850</v>
      </c>
      <c r="B175" s="138" t="s">
        <v>72</v>
      </c>
      <c r="C175" s="140">
        <v>0</v>
      </c>
      <c r="D175" s="139"/>
      <c r="E175" s="134">
        <f t="shared" si="18"/>
        <v>0</v>
      </c>
      <c r="F175" s="135">
        <f t="shared" si="19"/>
        <v>0</v>
      </c>
      <c r="G175" s="139"/>
      <c r="II175" s="123"/>
      <c r="IJ175" s="123"/>
      <c r="IK175" s="123"/>
      <c r="IL175" s="123"/>
      <c r="IM175" s="123"/>
      <c r="IN175" s="123"/>
      <c r="IO175" s="123"/>
      <c r="IP175" s="123"/>
    </row>
    <row r="176" s="120" customFormat="1" ht="15" customHeight="1" spans="1:250">
      <c r="A176" s="136">
        <v>2012899</v>
      </c>
      <c r="B176" s="138" t="s">
        <v>164</v>
      </c>
      <c r="C176" s="140">
        <v>0</v>
      </c>
      <c r="D176" s="139"/>
      <c r="E176" s="134">
        <f t="shared" si="18"/>
        <v>0</v>
      </c>
      <c r="F176" s="135">
        <f t="shared" si="19"/>
        <v>0</v>
      </c>
      <c r="G176" s="139"/>
      <c r="II176" s="123"/>
      <c r="IJ176" s="123"/>
      <c r="IK176" s="123"/>
      <c r="IL176" s="123"/>
      <c r="IM176" s="123"/>
      <c r="IN176" s="123"/>
      <c r="IO176" s="123"/>
      <c r="IP176" s="123"/>
    </row>
    <row r="177" s="120" customFormat="1" ht="15" customHeight="1" spans="1:250">
      <c r="A177" s="136">
        <v>20129</v>
      </c>
      <c r="B177" s="137" t="s">
        <v>165</v>
      </c>
      <c r="C177" s="140">
        <f t="shared" ref="C177:G177" si="25">SUM(C178:C183)</f>
        <v>146</v>
      </c>
      <c r="D177" s="141">
        <f t="shared" si="25"/>
        <v>122</v>
      </c>
      <c r="E177" s="134">
        <f t="shared" si="18"/>
        <v>-24</v>
      </c>
      <c r="F177" s="135">
        <f t="shared" si="19"/>
        <v>-16.4383561643836</v>
      </c>
      <c r="G177" s="141">
        <f t="shared" si="25"/>
        <v>122</v>
      </c>
      <c r="II177" s="123"/>
      <c r="IJ177" s="123"/>
      <c r="IK177" s="123"/>
      <c r="IL177" s="123"/>
      <c r="IM177" s="123"/>
      <c r="IN177" s="123"/>
      <c r="IO177" s="123"/>
      <c r="IP177" s="123"/>
    </row>
    <row r="178" s="120" customFormat="1" ht="15" customHeight="1" spans="1:250">
      <c r="A178" s="136">
        <v>2012901</v>
      </c>
      <c r="B178" s="138" t="s">
        <v>63</v>
      </c>
      <c r="C178" s="140">
        <v>110</v>
      </c>
      <c r="D178" s="139">
        <v>101</v>
      </c>
      <c r="E178" s="134">
        <f t="shared" si="18"/>
        <v>-9</v>
      </c>
      <c r="F178" s="135">
        <f t="shared" si="19"/>
        <v>-8.18181818181818</v>
      </c>
      <c r="G178" s="139">
        <v>101</v>
      </c>
      <c r="II178" s="123"/>
      <c r="IJ178" s="123"/>
      <c r="IK178" s="123"/>
      <c r="IL178" s="123"/>
      <c r="IM178" s="123"/>
      <c r="IN178" s="123"/>
      <c r="IO178" s="123"/>
      <c r="IP178" s="123"/>
    </row>
    <row r="179" s="120" customFormat="1" ht="15" customHeight="1" spans="1:250">
      <c r="A179" s="136">
        <v>2012902</v>
      </c>
      <c r="B179" s="138" t="s">
        <v>64</v>
      </c>
      <c r="C179" s="140">
        <v>20</v>
      </c>
      <c r="D179" s="139">
        <v>18</v>
      </c>
      <c r="E179" s="134">
        <f t="shared" si="18"/>
        <v>-2</v>
      </c>
      <c r="F179" s="135">
        <f t="shared" si="19"/>
        <v>-10</v>
      </c>
      <c r="G179" s="139">
        <v>18</v>
      </c>
      <c r="II179" s="123"/>
      <c r="IJ179" s="123"/>
      <c r="IK179" s="123"/>
      <c r="IL179" s="123"/>
      <c r="IM179" s="123"/>
      <c r="IN179" s="123"/>
      <c r="IO179" s="123"/>
      <c r="IP179" s="123"/>
    </row>
    <row r="180" s="120" customFormat="1" ht="15" customHeight="1" spans="1:250">
      <c r="A180" s="136">
        <v>2012903</v>
      </c>
      <c r="B180" s="138" t="s">
        <v>65</v>
      </c>
      <c r="C180" s="140">
        <v>0</v>
      </c>
      <c r="D180" s="139"/>
      <c r="E180" s="134">
        <f t="shared" si="18"/>
        <v>0</v>
      </c>
      <c r="F180" s="135">
        <f t="shared" si="19"/>
        <v>0</v>
      </c>
      <c r="G180" s="139"/>
      <c r="II180" s="123"/>
      <c r="IJ180" s="123"/>
      <c r="IK180" s="123"/>
      <c r="IL180" s="123"/>
      <c r="IM180" s="123"/>
      <c r="IN180" s="123"/>
      <c r="IO180" s="123"/>
      <c r="IP180" s="123"/>
    </row>
    <row r="181" s="120" customFormat="1" ht="15" customHeight="1" spans="1:250">
      <c r="A181" s="136">
        <v>2012906</v>
      </c>
      <c r="B181" s="138" t="s">
        <v>166</v>
      </c>
      <c r="C181" s="140">
        <v>0</v>
      </c>
      <c r="D181" s="139"/>
      <c r="E181" s="134">
        <f t="shared" si="18"/>
        <v>0</v>
      </c>
      <c r="F181" s="135">
        <f t="shared" si="19"/>
        <v>0</v>
      </c>
      <c r="G181" s="139"/>
      <c r="II181" s="123"/>
      <c r="IJ181" s="123"/>
      <c r="IK181" s="123"/>
      <c r="IL181" s="123"/>
      <c r="IM181" s="123"/>
      <c r="IN181" s="123"/>
      <c r="IO181" s="123"/>
      <c r="IP181" s="123"/>
    </row>
    <row r="182" s="120" customFormat="1" ht="15" customHeight="1" spans="1:250">
      <c r="A182" s="136">
        <v>2012950</v>
      </c>
      <c r="B182" s="138" t="s">
        <v>72</v>
      </c>
      <c r="C182" s="140">
        <v>16</v>
      </c>
      <c r="D182" s="139">
        <v>3</v>
      </c>
      <c r="E182" s="134">
        <f t="shared" si="18"/>
        <v>-13</v>
      </c>
      <c r="F182" s="135">
        <f t="shared" si="19"/>
        <v>-81.25</v>
      </c>
      <c r="G182" s="139">
        <v>3</v>
      </c>
      <c r="II182" s="123"/>
      <c r="IJ182" s="123"/>
      <c r="IK182" s="123"/>
      <c r="IL182" s="123"/>
      <c r="IM182" s="123"/>
      <c r="IN182" s="123"/>
      <c r="IO182" s="123"/>
      <c r="IP182" s="123"/>
    </row>
    <row r="183" s="120" customFormat="1" ht="15" customHeight="1" spans="1:250">
      <c r="A183" s="136">
        <v>2012999</v>
      </c>
      <c r="B183" s="138" t="s">
        <v>167</v>
      </c>
      <c r="C183" s="140">
        <v>0</v>
      </c>
      <c r="D183" s="139"/>
      <c r="E183" s="134">
        <f t="shared" si="18"/>
        <v>0</v>
      </c>
      <c r="F183" s="135">
        <f t="shared" si="19"/>
        <v>0</v>
      </c>
      <c r="G183" s="139"/>
      <c r="II183" s="123"/>
      <c r="IJ183" s="123"/>
      <c r="IK183" s="123"/>
      <c r="IL183" s="123"/>
      <c r="IM183" s="123"/>
      <c r="IN183" s="123"/>
      <c r="IO183" s="123"/>
      <c r="IP183" s="123"/>
    </row>
    <row r="184" s="120" customFormat="1" ht="15" customHeight="1" spans="1:250">
      <c r="A184" s="136">
        <v>20131</v>
      </c>
      <c r="B184" s="137" t="s">
        <v>168</v>
      </c>
      <c r="C184" s="140">
        <f t="shared" ref="C184:G184" si="26">SUM(C185:C190)</f>
        <v>116</v>
      </c>
      <c r="D184" s="141">
        <f t="shared" si="26"/>
        <v>154</v>
      </c>
      <c r="E184" s="134">
        <f t="shared" si="18"/>
        <v>38</v>
      </c>
      <c r="F184" s="135">
        <f t="shared" si="19"/>
        <v>32.7586206896552</v>
      </c>
      <c r="G184" s="141">
        <f t="shared" si="26"/>
        <v>154</v>
      </c>
      <c r="II184" s="123"/>
      <c r="IJ184" s="123"/>
      <c r="IK184" s="123"/>
      <c r="IL184" s="123"/>
      <c r="IM184" s="123"/>
      <c r="IN184" s="123"/>
      <c r="IO184" s="123"/>
      <c r="IP184" s="123"/>
    </row>
    <row r="185" s="120" customFormat="1" ht="15" customHeight="1" spans="1:250">
      <c r="A185" s="136">
        <v>2013101</v>
      </c>
      <c r="B185" s="138" t="s">
        <v>63</v>
      </c>
      <c r="C185" s="140">
        <v>116</v>
      </c>
      <c r="D185" s="139">
        <v>154</v>
      </c>
      <c r="E185" s="134">
        <f t="shared" si="18"/>
        <v>38</v>
      </c>
      <c r="F185" s="135">
        <f t="shared" si="19"/>
        <v>32.7586206896552</v>
      </c>
      <c r="G185" s="139">
        <v>154</v>
      </c>
      <c r="II185" s="123"/>
      <c r="IJ185" s="123"/>
      <c r="IK185" s="123"/>
      <c r="IL185" s="123"/>
      <c r="IM185" s="123"/>
      <c r="IN185" s="123"/>
      <c r="IO185" s="123"/>
      <c r="IP185" s="123"/>
    </row>
    <row r="186" s="120" customFormat="1" ht="15" customHeight="1" spans="1:250">
      <c r="A186" s="136">
        <v>2013102</v>
      </c>
      <c r="B186" s="138" t="s">
        <v>64</v>
      </c>
      <c r="C186" s="140">
        <v>0</v>
      </c>
      <c r="D186" s="139"/>
      <c r="E186" s="134">
        <f t="shared" si="18"/>
        <v>0</v>
      </c>
      <c r="F186" s="135">
        <f t="shared" si="19"/>
        <v>0</v>
      </c>
      <c r="G186" s="139"/>
      <c r="II186" s="123"/>
      <c r="IJ186" s="123"/>
      <c r="IK186" s="123"/>
      <c r="IL186" s="123"/>
      <c r="IM186" s="123"/>
      <c r="IN186" s="123"/>
      <c r="IO186" s="123"/>
      <c r="IP186" s="123"/>
    </row>
    <row r="187" s="120" customFormat="1" ht="15" customHeight="1" spans="1:250">
      <c r="A187" s="136">
        <v>2013103</v>
      </c>
      <c r="B187" s="138" t="s">
        <v>65</v>
      </c>
      <c r="C187" s="140">
        <v>0</v>
      </c>
      <c r="D187" s="139"/>
      <c r="E187" s="134">
        <f t="shared" si="18"/>
        <v>0</v>
      </c>
      <c r="F187" s="135">
        <f t="shared" si="19"/>
        <v>0</v>
      </c>
      <c r="G187" s="139"/>
      <c r="II187" s="123"/>
      <c r="IJ187" s="123"/>
      <c r="IK187" s="123"/>
      <c r="IL187" s="123"/>
      <c r="IM187" s="123"/>
      <c r="IN187" s="123"/>
      <c r="IO187" s="123"/>
      <c r="IP187" s="123"/>
    </row>
    <row r="188" s="120" customFormat="1" ht="15" customHeight="1" spans="1:250">
      <c r="A188" s="136">
        <v>2013105</v>
      </c>
      <c r="B188" s="138" t="s">
        <v>169</v>
      </c>
      <c r="C188" s="140">
        <v>0</v>
      </c>
      <c r="D188" s="139"/>
      <c r="E188" s="134">
        <f t="shared" si="18"/>
        <v>0</v>
      </c>
      <c r="F188" s="135">
        <f t="shared" si="19"/>
        <v>0</v>
      </c>
      <c r="G188" s="139"/>
      <c r="II188" s="123"/>
      <c r="IJ188" s="123"/>
      <c r="IK188" s="123"/>
      <c r="IL188" s="123"/>
      <c r="IM188" s="123"/>
      <c r="IN188" s="123"/>
      <c r="IO188" s="123"/>
      <c r="IP188" s="123"/>
    </row>
    <row r="189" s="120" customFormat="1" ht="15" customHeight="1" spans="1:250">
      <c r="A189" s="136">
        <v>2013150</v>
      </c>
      <c r="B189" s="138" t="s">
        <v>72</v>
      </c>
      <c r="C189" s="140">
        <v>0</v>
      </c>
      <c r="D189" s="139"/>
      <c r="E189" s="134">
        <f t="shared" si="18"/>
        <v>0</v>
      </c>
      <c r="F189" s="135">
        <f t="shared" si="19"/>
        <v>0</v>
      </c>
      <c r="G189" s="139"/>
      <c r="II189" s="123"/>
      <c r="IJ189" s="123"/>
      <c r="IK189" s="123"/>
      <c r="IL189" s="123"/>
      <c r="IM189" s="123"/>
      <c r="IN189" s="123"/>
      <c r="IO189" s="123"/>
      <c r="IP189" s="123"/>
    </row>
    <row r="190" s="120" customFormat="1" ht="15" customHeight="1" spans="1:250">
      <c r="A190" s="136">
        <v>2013199</v>
      </c>
      <c r="B190" s="138" t="s">
        <v>170</v>
      </c>
      <c r="C190" s="140">
        <v>0</v>
      </c>
      <c r="D190" s="139"/>
      <c r="E190" s="134">
        <f t="shared" si="18"/>
        <v>0</v>
      </c>
      <c r="F190" s="135">
        <f t="shared" si="19"/>
        <v>0</v>
      </c>
      <c r="G190" s="139"/>
      <c r="II190" s="123"/>
      <c r="IJ190" s="123"/>
      <c r="IK190" s="123"/>
      <c r="IL190" s="123"/>
      <c r="IM190" s="123"/>
      <c r="IN190" s="123"/>
      <c r="IO190" s="123"/>
      <c r="IP190" s="123"/>
    </row>
    <row r="191" s="120" customFormat="1" ht="15" customHeight="1" spans="1:250">
      <c r="A191" s="136">
        <v>20132</v>
      </c>
      <c r="B191" s="137" t="s">
        <v>171</v>
      </c>
      <c r="C191" s="140">
        <f t="shared" ref="C191:G191" si="27">SUM(C192:C197)</f>
        <v>224</v>
      </c>
      <c r="D191" s="141">
        <f t="shared" si="27"/>
        <v>614</v>
      </c>
      <c r="E191" s="134">
        <f t="shared" si="18"/>
        <v>390</v>
      </c>
      <c r="F191" s="135">
        <f t="shared" si="19"/>
        <v>174.107142857143</v>
      </c>
      <c r="G191" s="141">
        <f t="shared" si="27"/>
        <v>614</v>
      </c>
      <c r="II191" s="123"/>
      <c r="IJ191" s="123"/>
      <c r="IK191" s="123"/>
      <c r="IL191" s="123"/>
      <c r="IM191" s="123"/>
      <c r="IN191" s="123"/>
      <c r="IO191" s="123"/>
      <c r="IP191" s="123"/>
    </row>
    <row r="192" s="120" customFormat="1" ht="15" customHeight="1" spans="1:250">
      <c r="A192" s="136">
        <v>2013201</v>
      </c>
      <c r="B192" s="138" t="s">
        <v>63</v>
      </c>
      <c r="C192" s="140">
        <v>165</v>
      </c>
      <c r="D192" s="139">
        <v>281</v>
      </c>
      <c r="E192" s="134">
        <f t="shared" si="18"/>
        <v>116</v>
      </c>
      <c r="F192" s="135">
        <f t="shared" si="19"/>
        <v>70.3030303030303</v>
      </c>
      <c r="G192" s="139">
        <v>281</v>
      </c>
      <c r="II192" s="123"/>
      <c r="IJ192" s="123"/>
      <c r="IK192" s="123"/>
      <c r="IL192" s="123"/>
      <c r="IM192" s="123"/>
      <c r="IN192" s="123"/>
      <c r="IO192" s="123"/>
      <c r="IP192" s="123"/>
    </row>
    <row r="193" s="120" customFormat="1" ht="15" customHeight="1" spans="1:250">
      <c r="A193" s="136">
        <v>2013202</v>
      </c>
      <c r="B193" s="138" t="s">
        <v>64</v>
      </c>
      <c r="C193" s="140">
        <v>59</v>
      </c>
      <c r="D193" s="139">
        <v>224</v>
      </c>
      <c r="E193" s="134">
        <f t="shared" si="18"/>
        <v>165</v>
      </c>
      <c r="F193" s="135">
        <f t="shared" si="19"/>
        <v>279.661016949153</v>
      </c>
      <c r="G193" s="139">
        <v>224</v>
      </c>
      <c r="II193" s="123"/>
      <c r="IJ193" s="123"/>
      <c r="IK193" s="123"/>
      <c r="IL193" s="123"/>
      <c r="IM193" s="123"/>
      <c r="IN193" s="123"/>
      <c r="IO193" s="123"/>
      <c r="IP193" s="123"/>
    </row>
    <row r="194" s="120" customFormat="1" ht="15" customHeight="1" spans="1:250">
      <c r="A194" s="136">
        <v>2013203</v>
      </c>
      <c r="B194" s="138" t="s">
        <v>65</v>
      </c>
      <c r="C194" s="140">
        <v>0</v>
      </c>
      <c r="D194" s="139"/>
      <c r="E194" s="134">
        <f t="shared" si="18"/>
        <v>0</v>
      </c>
      <c r="F194" s="135">
        <f t="shared" si="19"/>
        <v>0</v>
      </c>
      <c r="G194" s="139"/>
      <c r="II194" s="123"/>
      <c r="IJ194" s="123"/>
      <c r="IK194" s="123"/>
      <c r="IL194" s="123"/>
      <c r="IM194" s="123"/>
      <c r="IN194" s="123"/>
      <c r="IO194" s="123"/>
      <c r="IP194" s="123"/>
    </row>
    <row r="195" s="120" customFormat="1" ht="15" customHeight="1" spans="1:250">
      <c r="A195" s="136">
        <v>2013204</v>
      </c>
      <c r="B195" s="138" t="s">
        <v>172</v>
      </c>
      <c r="C195" s="140">
        <v>0</v>
      </c>
      <c r="D195" s="139"/>
      <c r="E195" s="134">
        <f t="shared" si="18"/>
        <v>0</v>
      </c>
      <c r="F195" s="135">
        <f t="shared" si="19"/>
        <v>0</v>
      </c>
      <c r="G195" s="139"/>
      <c r="II195" s="123"/>
      <c r="IJ195" s="123"/>
      <c r="IK195" s="123"/>
      <c r="IL195" s="123"/>
      <c r="IM195" s="123"/>
      <c r="IN195" s="123"/>
      <c r="IO195" s="123"/>
      <c r="IP195" s="123"/>
    </row>
    <row r="196" s="120" customFormat="1" ht="15" customHeight="1" spans="1:250">
      <c r="A196" s="136">
        <v>2013250</v>
      </c>
      <c r="B196" s="138" t="s">
        <v>72</v>
      </c>
      <c r="C196" s="140">
        <v>0</v>
      </c>
      <c r="D196" s="139">
        <v>67</v>
      </c>
      <c r="E196" s="134">
        <f t="shared" si="18"/>
        <v>67</v>
      </c>
      <c r="F196" s="135">
        <f t="shared" si="19"/>
        <v>0</v>
      </c>
      <c r="G196" s="139">
        <v>67</v>
      </c>
      <c r="II196" s="123"/>
      <c r="IJ196" s="123"/>
      <c r="IK196" s="123"/>
      <c r="IL196" s="123"/>
      <c r="IM196" s="123"/>
      <c r="IN196" s="123"/>
      <c r="IO196" s="123"/>
      <c r="IP196" s="123"/>
    </row>
    <row r="197" s="120" customFormat="1" ht="15" customHeight="1" spans="1:250">
      <c r="A197" s="136">
        <v>2013299</v>
      </c>
      <c r="B197" s="138" t="s">
        <v>173</v>
      </c>
      <c r="C197" s="140">
        <v>0</v>
      </c>
      <c r="D197" s="139">
        <v>42</v>
      </c>
      <c r="E197" s="134">
        <f t="shared" ref="E197:E260" si="28">D197-C197</f>
        <v>42</v>
      </c>
      <c r="F197" s="135">
        <f t="shared" ref="F197:F260" si="29">IF(C197=0,,E197/C197*100)</f>
        <v>0</v>
      </c>
      <c r="G197" s="139">
        <v>42</v>
      </c>
      <c r="II197" s="123"/>
      <c r="IJ197" s="123"/>
      <c r="IK197" s="123"/>
      <c r="IL197" s="123"/>
      <c r="IM197" s="123"/>
      <c r="IN197" s="123"/>
      <c r="IO197" s="123"/>
      <c r="IP197" s="123"/>
    </row>
    <row r="198" s="120" customFormat="1" ht="15" customHeight="1" spans="1:250">
      <c r="A198" s="136">
        <v>20133</v>
      </c>
      <c r="B198" s="137" t="s">
        <v>174</v>
      </c>
      <c r="C198" s="140">
        <f t="shared" ref="C198:G198" si="30">SUM(C199:C204)</f>
        <v>155</v>
      </c>
      <c r="D198" s="141">
        <f t="shared" si="30"/>
        <v>153</v>
      </c>
      <c r="E198" s="134">
        <f t="shared" si="28"/>
        <v>-2</v>
      </c>
      <c r="F198" s="135">
        <f t="shared" si="29"/>
        <v>-1.29032258064516</v>
      </c>
      <c r="G198" s="141">
        <f t="shared" si="30"/>
        <v>153</v>
      </c>
      <c r="II198" s="123"/>
      <c r="IJ198" s="123"/>
      <c r="IK198" s="123"/>
      <c r="IL198" s="123"/>
      <c r="IM198" s="123"/>
      <c r="IN198" s="123"/>
      <c r="IO198" s="123"/>
      <c r="IP198" s="123"/>
    </row>
    <row r="199" s="120" customFormat="1" ht="15" customHeight="1" spans="1:250">
      <c r="A199" s="136">
        <v>2013301</v>
      </c>
      <c r="B199" s="138" t="s">
        <v>63</v>
      </c>
      <c r="C199" s="140">
        <v>155</v>
      </c>
      <c r="D199" s="139">
        <v>138</v>
      </c>
      <c r="E199" s="134">
        <f t="shared" si="28"/>
        <v>-17</v>
      </c>
      <c r="F199" s="135">
        <f t="shared" si="29"/>
        <v>-10.9677419354839</v>
      </c>
      <c r="G199" s="139">
        <v>138</v>
      </c>
      <c r="II199" s="123"/>
      <c r="IJ199" s="123"/>
      <c r="IK199" s="123"/>
      <c r="IL199" s="123"/>
      <c r="IM199" s="123"/>
      <c r="IN199" s="123"/>
      <c r="IO199" s="123"/>
      <c r="IP199" s="123"/>
    </row>
    <row r="200" s="120" customFormat="1" ht="15" customHeight="1" spans="1:250">
      <c r="A200" s="136">
        <v>2013302</v>
      </c>
      <c r="B200" s="138" t="s">
        <v>64</v>
      </c>
      <c r="C200" s="140">
        <v>0</v>
      </c>
      <c r="D200" s="139"/>
      <c r="E200" s="134">
        <f t="shared" si="28"/>
        <v>0</v>
      </c>
      <c r="F200" s="135">
        <f t="shared" si="29"/>
        <v>0</v>
      </c>
      <c r="G200" s="139"/>
      <c r="II200" s="123"/>
      <c r="IJ200" s="123"/>
      <c r="IK200" s="123"/>
      <c r="IL200" s="123"/>
      <c r="IM200" s="123"/>
      <c r="IN200" s="123"/>
      <c r="IO200" s="123"/>
      <c r="IP200" s="123"/>
    </row>
    <row r="201" s="120" customFormat="1" ht="15" customHeight="1" spans="1:250">
      <c r="A201" s="136">
        <v>2013303</v>
      </c>
      <c r="B201" s="138" t="s">
        <v>65</v>
      </c>
      <c r="C201" s="140">
        <v>0</v>
      </c>
      <c r="D201" s="139"/>
      <c r="E201" s="134">
        <f t="shared" si="28"/>
        <v>0</v>
      </c>
      <c r="F201" s="135">
        <f t="shared" si="29"/>
        <v>0</v>
      </c>
      <c r="G201" s="139"/>
      <c r="II201" s="123"/>
      <c r="IJ201" s="123"/>
      <c r="IK201" s="123"/>
      <c r="IL201" s="123"/>
      <c r="IM201" s="123"/>
      <c r="IN201" s="123"/>
      <c r="IO201" s="123"/>
      <c r="IP201" s="123"/>
    </row>
    <row r="202" s="120" customFormat="1" ht="15" customHeight="1" spans="1:250">
      <c r="A202" s="136">
        <v>2013304</v>
      </c>
      <c r="B202" s="138" t="s">
        <v>175</v>
      </c>
      <c r="C202" s="140">
        <v>0</v>
      </c>
      <c r="D202" s="139"/>
      <c r="E202" s="134">
        <f t="shared" si="28"/>
        <v>0</v>
      </c>
      <c r="F202" s="135">
        <f t="shared" si="29"/>
        <v>0</v>
      </c>
      <c r="G202" s="139"/>
      <c r="II202" s="123"/>
      <c r="IJ202" s="123"/>
      <c r="IK202" s="123"/>
      <c r="IL202" s="123"/>
      <c r="IM202" s="123"/>
      <c r="IN202" s="123"/>
      <c r="IO202" s="123"/>
      <c r="IP202" s="123"/>
    </row>
    <row r="203" s="120" customFormat="1" ht="15" customHeight="1" spans="1:250">
      <c r="A203" s="136">
        <v>2013350</v>
      </c>
      <c r="B203" s="138" t="s">
        <v>72</v>
      </c>
      <c r="C203" s="140">
        <v>0</v>
      </c>
      <c r="D203" s="139"/>
      <c r="E203" s="134">
        <f t="shared" si="28"/>
        <v>0</v>
      </c>
      <c r="F203" s="135">
        <f t="shared" si="29"/>
        <v>0</v>
      </c>
      <c r="G203" s="139"/>
      <c r="II203" s="123"/>
      <c r="IJ203" s="123"/>
      <c r="IK203" s="123"/>
      <c r="IL203" s="123"/>
      <c r="IM203" s="123"/>
      <c r="IN203" s="123"/>
      <c r="IO203" s="123"/>
      <c r="IP203" s="123"/>
    </row>
    <row r="204" s="120" customFormat="1" ht="15" customHeight="1" spans="1:250">
      <c r="A204" s="136">
        <v>2013399</v>
      </c>
      <c r="B204" s="138" t="s">
        <v>176</v>
      </c>
      <c r="C204" s="140">
        <v>0</v>
      </c>
      <c r="D204" s="139">
        <v>15</v>
      </c>
      <c r="E204" s="134">
        <f t="shared" si="28"/>
        <v>15</v>
      </c>
      <c r="F204" s="135">
        <f t="shared" si="29"/>
        <v>0</v>
      </c>
      <c r="G204" s="139">
        <v>15</v>
      </c>
      <c r="II204" s="123"/>
      <c r="IJ204" s="123"/>
      <c r="IK204" s="123"/>
      <c r="IL204" s="123"/>
      <c r="IM204" s="123"/>
      <c r="IN204" s="123"/>
      <c r="IO204" s="123"/>
      <c r="IP204" s="123"/>
    </row>
    <row r="205" s="120" customFormat="1" ht="15" customHeight="1" spans="1:250">
      <c r="A205" s="136">
        <v>20134</v>
      </c>
      <c r="B205" s="137" t="s">
        <v>177</v>
      </c>
      <c r="C205" s="140">
        <f t="shared" ref="C205:G205" si="31">SUM(C206:C212)</f>
        <v>65</v>
      </c>
      <c r="D205" s="141">
        <f t="shared" si="31"/>
        <v>74</v>
      </c>
      <c r="E205" s="134">
        <f t="shared" si="28"/>
        <v>9</v>
      </c>
      <c r="F205" s="135">
        <f t="shared" si="29"/>
        <v>13.8461538461538</v>
      </c>
      <c r="G205" s="141">
        <f t="shared" si="31"/>
        <v>74</v>
      </c>
      <c r="II205" s="123"/>
      <c r="IJ205" s="123"/>
      <c r="IK205" s="123"/>
      <c r="IL205" s="123"/>
      <c r="IM205" s="123"/>
      <c r="IN205" s="123"/>
      <c r="IO205" s="123"/>
      <c r="IP205" s="123"/>
    </row>
    <row r="206" s="120" customFormat="1" ht="15" customHeight="1" spans="1:250">
      <c r="A206" s="136">
        <v>2013401</v>
      </c>
      <c r="B206" s="138" t="s">
        <v>63</v>
      </c>
      <c r="C206" s="140">
        <v>56</v>
      </c>
      <c r="D206" s="139">
        <v>66</v>
      </c>
      <c r="E206" s="134">
        <f t="shared" si="28"/>
        <v>10</v>
      </c>
      <c r="F206" s="135">
        <f t="shared" si="29"/>
        <v>17.8571428571429</v>
      </c>
      <c r="G206" s="139">
        <v>66</v>
      </c>
      <c r="II206" s="123"/>
      <c r="IJ206" s="123"/>
      <c r="IK206" s="123"/>
      <c r="IL206" s="123"/>
      <c r="IM206" s="123"/>
      <c r="IN206" s="123"/>
      <c r="IO206" s="123"/>
      <c r="IP206" s="123"/>
    </row>
    <row r="207" s="120" customFormat="1" ht="15" customHeight="1" spans="1:250">
      <c r="A207" s="136">
        <v>2013402</v>
      </c>
      <c r="B207" s="138" t="s">
        <v>64</v>
      </c>
      <c r="C207" s="140">
        <v>8</v>
      </c>
      <c r="D207" s="139">
        <v>7</v>
      </c>
      <c r="E207" s="134">
        <f t="shared" si="28"/>
        <v>-1</v>
      </c>
      <c r="F207" s="135">
        <f t="shared" si="29"/>
        <v>-12.5</v>
      </c>
      <c r="G207" s="139">
        <v>7</v>
      </c>
      <c r="II207" s="123"/>
      <c r="IJ207" s="123"/>
      <c r="IK207" s="123"/>
      <c r="IL207" s="123"/>
      <c r="IM207" s="123"/>
      <c r="IN207" s="123"/>
      <c r="IO207" s="123"/>
      <c r="IP207" s="123"/>
    </row>
    <row r="208" s="120" customFormat="1" ht="15" customHeight="1" spans="1:250">
      <c r="A208" s="136">
        <v>2013403</v>
      </c>
      <c r="B208" s="138" t="s">
        <v>65</v>
      </c>
      <c r="C208" s="140">
        <v>0</v>
      </c>
      <c r="D208" s="139"/>
      <c r="E208" s="134">
        <f t="shared" si="28"/>
        <v>0</v>
      </c>
      <c r="F208" s="135">
        <f t="shared" si="29"/>
        <v>0</v>
      </c>
      <c r="G208" s="139"/>
      <c r="II208" s="123"/>
      <c r="IJ208" s="123"/>
      <c r="IK208" s="123"/>
      <c r="IL208" s="123"/>
      <c r="IM208" s="123"/>
      <c r="IN208" s="123"/>
      <c r="IO208" s="123"/>
      <c r="IP208" s="123"/>
    </row>
    <row r="209" s="120" customFormat="1" ht="15" customHeight="1" spans="1:250">
      <c r="A209" s="136">
        <v>2013404</v>
      </c>
      <c r="B209" s="138" t="s">
        <v>178</v>
      </c>
      <c r="C209" s="140">
        <v>0</v>
      </c>
      <c r="D209" s="139"/>
      <c r="E209" s="134">
        <f t="shared" si="28"/>
        <v>0</v>
      </c>
      <c r="F209" s="135">
        <f t="shared" si="29"/>
        <v>0</v>
      </c>
      <c r="G209" s="139"/>
      <c r="II209" s="123"/>
      <c r="IJ209" s="123"/>
      <c r="IK209" s="123"/>
      <c r="IL209" s="123"/>
      <c r="IM209" s="123"/>
      <c r="IN209" s="123"/>
      <c r="IO209" s="123"/>
      <c r="IP209" s="123"/>
    </row>
    <row r="210" s="120" customFormat="1" ht="15" customHeight="1" spans="1:250">
      <c r="A210" s="136">
        <v>2013405</v>
      </c>
      <c r="B210" s="138" t="s">
        <v>179</v>
      </c>
      <c r="C210" s="140">
        <v>1</v>
      </c>
      <c r="D210" s="139">
        <v>1</v>
      </c>
      <c r="E210" s="134">
        <f t="shared" si="28"/>
        <v>0</v>
      </c>
      <c r="F210" s="135">
        <f t="shared" si="29"/>
        <v>0</v>
      </c>
      <c r="G210" s="139">
        <v>1</v>
      </c>
      <c r="II210" s="123"/>
      <c r="IJ210" s="123"/>
      <c r="IK210" s="123"/>
      <c r="IL210" s="123"/>
      <c r="IM210" s="123"/>
      <c r="IN210" s="123"/>
      <c r="IO210" s="123"/>
      <c r="IP210" s="123"/>
    </row>
    <row r="211" s="120" customFormat="1" ht="15" customHeight="1" spans="1:250">
      <c r="A211" s="136">
        <v>2013450</v>
      </c>
      <c r="B211" s="138" t="s">
        <v>72</v>
      </c>
      <c r="C211" s="140">
        <v>0</v>
      </c>
      <c r="D211" s="139"/>
      <c r="E211" s="134">
        <f t="shared" si="28"/>
        <v>0</v>
      </c>
      <c r="F211" s="135">
        <f t="shared" si="29"/>
        <v>0</v>
      </c>
      <c r="G211" s="139"/>
      <c r="II211" s="123"/>
      <c r="IJ211" s="123"/>
      <c r="IK211" s="123"/>
      <c r="IL211" s="123"/>
      <c r="IM211" s="123"/>
      <c r="IN211" s="123"/>
      <c r="IO211" s="123"/>
      <c r="IP211" s="123"/>
    </row>
    <row r="212" s="120" customFormat="1" ht="15" customHeight="1" spans="1:250">
      <c r="A212" s="136">
        <v>2013499</v>
      </c>
      <c r="B212" s="138" t="s">
        <v>180</v>
      </c>
      <c r="C212" s="140">
        <v>0</v>
      </c>
      <c r="D212" s="139"/>
      <c r="E212" s="134">
        <f t="shared" si="28"/>
        <v>0</v>
      </c>
      <c r="F212" s="135">
        <f t="shared" si="29"/>
        <v>0</v>
      </c>
      <c r="G212" s="139"/>
      <c r="II212" s="123"/>
      <c r="IJ212" s="123"/>
      <c r="IK212" s="123"/>
      <c r="IL212" s="123"/>
      <c r="IM212" s="123"/>
      <c r="IN212" s="123"/>
      <c r="IO212" s="123"/>
      <c r="IP212" s="123"/>
    </row>
    <row r="213" s="120" customFormat="1" ht="15" customHeight="1" spans="1:250">
      <c r="A213" s="136">
        <v>20135</v>
      </c>
      <c r="B213" s="137" t="s">
        <v>181</v>
      </c>
      <c r="C213" s="140">
        <f t="shared" ref="C213:G213" si="32">SUM(C214:C218)</f>
        <v>0</v>
      </c>
      <c r="D213" s="141">
        <f t="shared" si="32"/>
        <v>0</v>
      </c>
      <c r="E213" s="134">
        <f t="shared" si="28"/>
        <v>0</v>
      </c>
      <c r="F213" s="135">
        <f t="shared" si="29"/>
        <v>0</v>
      </c>
      <c r="G213" s="141">
        <f t="shared" si="32"/>
        <v>0</v>
      </c>
      <c r="II213" s="123"/>
      <c r="IJ213" s="123"/>
      <c r="IK213" s="123"/>
      <c r="IL213" s="123"/>
      <c r="IM213" s="123"/>
      <c r="IN213" s="123"/>
      <c r="IO213" s="123"/>
      <c r="IP213" s="123"/>
    </row>
    <row r="214" s="120" customFormat="1" ht="15" customHeight="1" spans="1:250">
      <c r="A214" s="136">
        <v>2013501</v>
      </c>
      <c r="B214" s="138" t="s">
        <v>63</v>
      </c>
      <c r="C214" s="140">
        <v>0</v>
      </c>
      <c r="D214" s="139"/>
      <c r="E214" s="134">
        <f t="shared" si="28"/>
        <v>0</v>
      </c>
      <c r="F214" s="135">
        <f t="shared" si="29"/>
        <v>0</v>
      </c>
      <c r="G214" s="139"/>
      <c r="II214" s="123"/>
      <c r="IJ214" s="123"/>
      <c r="IK214" s="123"/>
      <c r="IL214" s="123"/>
      <c r="IM214" s="123"/>
      <c r="IN214" s="123"/>
      <c r="IO214" s="123"/>
      <c r="IP214" s="123"/>
    </row>
    <row r="215" s="120" customFormat="1" ht="15" customHeight="1" spans="1:250">
      <c r="A215" s="136">
        <v>2013502</v>
      </c>
      <c r="B215" s="138" t="s">
        <v>64</v>
      </c>
      <c r="C215" s="140">
        <v>0</v>
      </c>
      <c r="D215" s="139"/>
      <c r="E215" s="134">
        <f t="shared" si="28"/>
        <v>0</v>
      </c>
      <c r="F215" s="135">
        <f t="shared" si="29"/>
        <v>0</v>
      </c>
      <c r="G215" s="139"/>
      <c r="II215" s="123"/>
      <c r="IJ215" s="123"/>
      <c r="IK215" s="123"/>
      <c r="IL215" s="123"/>
      <c r="IM215" s="123"/>
      <c r="IN215" s="123"/>
      <c r="IO215" s="123"/>
      <c r="IP215" s="123"/>
    </row>
    <row r="216" s="120" customFormat="1" ht="15" customHeight="1" spans="1:250">
      <c r="A216" s="136">
        <v>2013503</v>
      </c>
      <c r="B216" s="138" t="s">
        <v>65</v>
      </c>
      <c r="C216" s="140">
        <v>0</v>
      </c>
      <c r="D216" s="139"/>
      <c r="E216" s="134">
        <f t="shared" si="28"/>
        <v>0</v>
      </c>
      <c r="F216" s="135">
        <f t="shared" si="29"/>
        <v>0</v>
      </c>
      <c r="G216" s="139"/>
      <c r="II216" s="123"/>
      <c r="IJ216" s="123"/>
      <c r="IK216" s="123"/>
      <c r="IL216" s="123"/>
      <c r="IM216" s="123"/>
      <c r="IN216" s="123"/>
      <c r="IO216" s="123"/>
      <c r="IP216" s="123"/>
    </row>
    <row r="217" s="120" customFormat="1" ht="15" customHeight="1" spans="1:250">
      <c r="A217" s="136">
        <v>2013550</v>
      </c>
      <c r="B217" s="138" t="s">
        <v>72</v>
      </c>
      <c r="C217" s="140">
        <v>0</v>
      </c>
      <c r="D217" s="139"/>
      <c r="E217" s="134">
        <f t="shared" si="28"/>
        <v>0</v>
      </c>
      <c r="F217" s="135">
        <f t="shared" si="29"/>
        <v>0</v>
      </c>
      <c r="G217" s="139"/>
      <c r="II217" s="123"/>
      <c r="IJ217" s="123"/>
      <c r="IK217" s="123"/>
      <c r="IL217" s="123"/>
      <c r="IM217" s="123"/>
      <c r="IN217" s="123"/>
      <c r="IO217" s="123"/>
      <c r="IP217" s="123"/>
    </row>
    <row r="218" s="120" customFormat="1" ht="15" customHeight="1" spans="1:250">
      <c r="A218" s="136">
        <v>2013599</v>
      </c>
      <c r="B218" s="138" t="s">
        <v>182</v>
      </c>
      <c r="C218" s="140">
        <v>0</v>
      </c>
      <c r="D218" s="139"/>
      <c r="E218" s="134">
        <f t="shared" si="28"/>
        <v>0</v>
      </c>
      <c r="F218" s="135">
        <f t="shared" si="29"/>
        <v>0</v>
      </c>
      <c r="G218" s="139"/>
      <c r="II218" s="123"/>
      <c r="IJ218" s="123"/>
      <c r="IK218" s="123"/>
      <c r="IL218" s="123"/>
      <c r="IM218" s="123"/>
      <c r="IN218" s="123"/>
      <c r="IO218" s="123"/>
      <c r="IP218" s="123"/>
    </row>
    <row r="219" s="120" customFormat="1" ht="15" customHeight="1" spans="1:250">
      <c r="A219" s="136">
        <v>20136</v>
      </c>
      <c r="B219" s="137" t="s">
        <v>183</v>
      </c>
      <c r="C219" s="140">
        <f t="shared" ref="C219:G219" si="33">SUM(C220:C224)</f>
        <v>781</v>
      </c>
      <c r="D219" s="141">
        <f t="shared" si="33"/>
        <v>1020</v>
      </c>
      <c r="E219" s="134">
        <f t="shared" si="28"/>
        <v>239</v>
      </c>
      <c r="F219" s="135">
        <f t="shared" si="29"/>
        <v>30.6017925736236</v>
      </c>
      <c r="G219" s="141">
        <f t="shared" si="33"/>
        <v>1020</v>
      </c>
      <c r="II219" s="123"/>
      <c r="IJ219" s="123"/>
      <c r="IK219" s="123"/>
      <c r="IL219" s="123"/>
      <c r="IM219" s="123"/>
      <c r="IN219" s="123"/>
      <c r="IO219" s="123"/>
      <c r="IP219" s="123"/>
    </row>
    <row r="220" s="120" customFormat="1" ht="15" customHeight="1" spans="1:250">
      <c r="A220" s="136">
        <v>2013601</v>
      </c>
      <c r="B220" s="138" t="s">
        <v>63</v>
      </c>
      <c r="C220" s="140">
        <v>377</v>
      </c>
      <c r="D220" s="139">
        <v>133</v>
      </c>
      <c r="E220" s="134">
        <f t="shared" si="28"/>
        <v>-244</v>
      </c>
      <c r="F220" s="135">
        <f t="shared" si="29"/>
        <v>-64.7214854111406</v>
      </c>
      <c r="G220" s="139">
        <v>133</v>
      </c>
      <c r="II220" s="123"/>
      <c r="IJ220" s="123"/>
      <c r="IK220" s="123"/>
      <c r="IL220" s="123"/>
      <c r="IM220" s="123"/>
      <c r="IN220" s="123"/>
      <c r="IO220" s="123"/>
      <c r="IP220" s="123"/>
    </row>
    <row r="221" s="120" customFormat="1" ht="15" customHeight="1" spans="1:250">
      <c r="A221" s="136">
        <v>2013602</v>
      </c>
      <c r="B221" s="138" t="s">
        <v>64</v>
      </c>
      <c r="C221" s="140">
        <v>318</v>
      </c>
      <c r="D221" s="139">
        <v>432</v>
      </c>
      <c r="E221" s="134">
        <f t="shared" si="28"/>
        <v>114</v>
      </c>
      <c r="F221" s="135">
        <f t="shared" si="29"/>
        <v>35.8490566037736</v>
      </c>
      <c r="G221" s="139">
        <v>432</v>
      </c>
      <c r="II221" s="123"/>
      <c r="IJ221" s="123"/>
      <c r="IK221" s="123"/>
      <c r="IL221" s="123"/>
      <c r="IM221" s="123"/>
      <c r="IN221" s="123"/>
      <c r="IO221" s="123"/>
      <c r="IP221" s="123"/>
    </row>
    <row r="222" s="120" customFormat="1" ht="15" customHeight="1" spans="1:250">
      <c r="A222" s="136">
        <v>2013603</v>
      </c>
      <c r="B222" s="138" t="s">
        <v>65</v>
      </c>
      <c r="C222" s="140">
        <v>0</v>
      </c>
      <c r="D222" s="139"/>
      <c r="E222" s="134">
        <f t="shared" si="28"/>
        <v>0</v>
      </c>
      <c r="F222" s="135">
        <f t="shared" si="29"/>
        <v>0</v>
      </c>
      <c r="G222" s="139"/>
      <c r="II222" s="123"/>
      <c r="IJ222" s="123"/>
      <c r="IK222" s="123"/>
      <c r="IL222" s="123"/>
      <c r="IM222" s="123"/>
      <c r="IN222" s="123"/>
      <c r="IO222" s="123"/>
      <c r="IP222" s="123"/>
    </row>
    <row r="223" s="120" customFormat="1" ht="15" customHeight="1" spans="1:250">
      <c r="A223" s="136">
        <v>2013650</v>
      </c>
      <c r="B223" s="138" t="s">
        <v>72</v>
      </c>
      <c r="C223" s="140">
        <v>86</v>
      </c>
      <c r="D223" s="139">
        <v>422</v>
      </c>
      <c r="E223" s="134">
        <f t="shared" si="28"/>
        <v>336</v>
      </c>
      <c r="F223" s="135">
        <f t="shared" si="29"/>
        <v>390.697674418605</v>
      </c>
      <c r="G223" s="139">
        <v>422</v>
      </c>
      <c r="II223" s="123"/>
      <c r="IJ223" s="123"/>
      <c r="IK223" s="123"/>
      <c r="IL223" s="123"/>
      <c r="IM223" s="123"/>
      <c r="IN223" s="123"/>
      <c r="IO223" s="123"/>
      <c r="IP223" s="123"/>
    </row>
    <row r="224" s="120" customFormat="1" ht="15" customHeight="1" spans="1:250">
      <c r="A224" s="136">
        <v>2013699</v>
      </c>
      <c r="B224" s="138" t="s">
        <v>184</v>
      </c>
      <c r="C224" s="140">
        <v>0</v>
      </c>
      <c r="D224" s="139">
        <v>33</v>
      </c>
      <c r="E224" s="134">
        <f t="shared" si="28"/>
        <v>33</v>
      </c>
      <c r="F224" s="135">
        <f t="shared" si="29"/>
        <v>0</v>
      </c>
      <c r="G224" s="139">
        <v>33</v>
      </c>
      <c r="II224" s="123"/>
      <c r="IJ224" s="123"/>
      <c r="IK224" s="123"/>
      <c r="IL224" s="123"/>
      <c r="IM224" s="123"/>
      <c r="IN224" s="123"/>
      <c r="IO224" s="123"/>
      <c r="IP224" s="123"/>
    </row>
    <row r="225" s="120" customFormat="1" ht="15" customHeight="1" spans="1:250">
      <c r="A225" s="136">
        <v>20137</v>
      </c>
      <c r="B225" s="137" t="s">
        <v>185</v>
      </c>
      <c r="C225" s="140">
        <f t="shared" ref="C225:G225" si="34">SUM(C226:C231)</f>
        <v>0</v>
      </c>
      <c r="D225" s="139">
        <f t="shared" si="34"/>
        <v>0</v>
      </c>
      <c r="E225" s="134">
        <f t="shared" si="28"/>
        <v>0</v>
      </c>
      <c r="F225" s="135">
        <f t="shared" si="29"/>
        <v>0</v>
      </c>
      <c r="G225" s="139">
        <f t="shared" si="34"/>
        <v>0</v>
      </c>
      <c r="II225" s="123"/>
      <c r="IJ225" s="123"/>
      <c r="IK225" s="123"/>
      <c r="IL225" s="123"/>
      <c r="IM225" s="123"/>
      <c r="IN225" s="123"/>
      <c r="IO225" s="123"/>
      <c r="IP225" s="123"/>
    </row>
    <row r="226" s="120" customFormat="1" ht="15" customHeight="1" spans="1:250">
      <c r="A226" s="136">
        <v>2013701</v>
      </c>
      <c r="B226" s="138" t="s">
        <v>63</v>
      </c>
      <c r="C226" s="140">
        <v>0</v>
      </c>
      <c r="D226" s="139"/>
      <c r="E226" s="134">
        <f t="shared" si="28"/>
        <v>0</v>
      </c>
      <c r="F226" s="135">
        <f t="shared" si="29"/>
        <v>0</v>
      </c>
      <c r="G226" s="139"/>
      <c r="II226" s="123"/>
      <c r="IJ226" s="123"/>
      <c r="IK226" s="123"/>
      <c r="IL226" s="123"/>
      <c r="IM226" s="123"/>
      <c r="IN226" s="123"/>
      <c r="IO226" s="123"/>
      <c r="IP226" s="123"/>
    </row>
    <row r="227" s="120" customFormat="1" ht="15" customHeight="1" spans="1:250">
      <c r="A227" s="136">
        <v>2013702</v>
      </c>
      <c r="B227" s="138" t="s">
        <v>64</v>
      </c>
      <c r="C227" s="140">
        <v>0</v>
      </c>
      <c r="D227" s="139"/>
      <c r="E227" s="134">
        <f t="shared" si="28"/>
        <v>0</v>
      </c>
      <c r="F227" s="135">
        <f t="shared" si="29"/>
        <v>0</v>
      </c>
      <c r="G227" s="139"/>
      <c r="II227" s="123"/>
      <c r="IJ227" s="123"/>
      <c r="IK227" s="123"/>
      <c r="IL227" s="123"/>
      <c r="IM227" s="123"/>
      <c r="IN227" s="123"/>
      <c r="IO227" s="123"/>
      <c r="IP227" s="123"/>
    </row>
    <row r="228" s="120" customFormat="1" ht="15" customHeight="1" spans="1:250">
      <c r="A228" s="136">
        <v>2013703</v>
      </c>
      <c r="B228" s="138" t="s">
        <v>65</v>
      </c>
      <c r="C228" s="140">
        <v>0</v>
      </c>
      <c r="D228" s="139"/>
      <c r="E228" s="134">
        <f t="shared" si="28"/>
        <v>0</v>
      </c>
      <c r="F228" s="135">
        <f t="shared" si="29"/>
        <v>0</v>
      </c>
      <c r="G228" s="139"/>
      <c r="II228" s="123"/>
      <c r="IJ228" s="123"/>
      <c r="IK228" s="123"/>
      <c r="IL228" s="123"/>
      <c r="IM228" s="123"/>
      <c r="IN228" s="123"/>
      <c r="IO228" s="123"/>
      <c r="IP228" s="123"/>
    </row>
    <row r="229" s="120" customFormat="1" ht="15" customHeight="1" spans="1:250">
      <c r="A229" s="136">
        <v>2013704</v>
      </c>
      <c r="B229" s="138" t="s">
        <v>186</v>
      </c>
      <c r="C229" s="140">
        <v>0</v>
      </c>
      <c r="D229" s="139"/>
      <c r="E229" s="134">
        <f t="shared" si="28"/>
        <v>0</v>
      </c>
      <c r="F229" s="135">
        <f t="shared" si="29"/>
        <v>0</v>
      </c>
      <c r="G229" s="139"/>
      <c r="II229" s="123"/>
      <c r="IJ229" s="123"/>
      <c r="IK229" s="123"/>
      <c r="IL229" s="123"/>
      <c r="IM229" s="123"/>
      <c r="IN229" s="123"/>
      <c r="IO229" s="123"/>
      <c r="IP229" s="123"/>
    </row>
    <row r="230" s="120" customFormat="1" ht="15" customHeight="1" spans="1:250">
      <c r="A230" s="136">
        <v>2013750</v>
      </c>
      <c r="B230" s="138" t="s">
        <v>72</v>
      </c>
      <c r="C230" s="140">
        <v>0</v>
      </c>
      <c r="D230" s="139"/>
      <c r="E230" s="134">
        <f t="shared" si="28"/>
        <v>0</v>
      </c>
      <c r="F230" s="135">
        <f t="shared" si="29"/>
        <v>0</v>
      </c>
      <c r="G230" s="139"/>
      <c r="II230" s="123"/>
      <c r="IJ230" s="123"/>
      <c r="IK230" s="123"/>
      <c r="IL230" s="123"/>
      <c r="IM230" s="123"/>
      <c r="IN230" s="123"/>
      <c r="IO230" s="123"/>
      <c r="IP230" s="123"/>
    </row>
    <row r="231" s="120" customFormat="1" ht="15" customHeight="1" spans="1:250">
      <c r="A231" s="136">
        <v>2013799</v>
      </c>
      <c r="B231" s="138" t="s">
        <v>187</v>
      </c>
      <c r="C231" s="140">
        <v>0</v>
      </c>
      <c r="D231" s="139"/>
      <c r="E231" s="134">
        <f t="shared" si="28"/>
        <v>0</v>
      </c>
      <c r="F231" s="135">
        <f t="shared" si="29"/>
        <v>0</v>
      </c>
      <c r="G231" s="139"/>
      <c r="II231" s="123"/>
      <c r="IJ231" s="123"/>
      <c r="IK231" s="123"/>
      <c r="IL231" s="123"/>
      <c r="IM231" s="123"/>
      <c r="IN231" s="123"/>
      <c r="IO231" s="123"/>
      <c r="IP231" s="123"/>
    </row>
    <row r="232" s="120" customFormat="1" ht="15" customHeight="1" spans="1:250">
      <c r="A232" s="136">
        <v>20138</v>
      </c>
      <c r="B232" s="137" t="s">
        <v>188</v>
      </c>
      <c r="C232" s="140">
        <f t="shared" ref="C232:G232" si="35">SUM(C233:C246)</f>
        <v>1244</v>
      </c>
      <c r="D232" s="139">
        <f t="shared" si="35"/>
        <v>1386</v>
      </c>
      <c r="E232" s="134">
        <f t="shared" si="28"/>
        <v>142</v>
      </c>
      <c r="F232" s="135">
        <f t="shared" si="29"/>
        <v>11.4147909967846</v>
      </c>
      <c r="G232" s="139">
        <f t="shared" si="35"/>
        <v>1386</v>
      </c>
      <c r="II232" s="123"/>
      <c r="IJ232" s="123"/>
      <c r="IK232" s="123"/>
      <c r="IL232" s="123"/>
      <c r="IM232" s="123"/>
      <c r="IN232" s="123"/>
      <c r="IO232" s="123"/>
      <c r="IP232" s="123"/>
    </row>
    <row r="233" s="120" customFormat="1" ht="15" customHeight="1" spans="1:250">
      <c r="A233" s="136">
        <v>2013801</v>
      </c>
      <c r="B233" s="138" t="s">
        <v>63</v>
      </c>
      <c r="C233" s="140">
        <v>680</v>
      </c>
      <c r="D233" s="139">
        <v>696</v>
      </c>
      <c r="E233" s="134">
        <f t="shared" si="28"/>
        <v>16</v>
      </c>
      <c r="F233" s="135">
        <f t="shared" si="29"/>
        <v>2.35294117647059</v>
      </c>
      <c r="G233" s="139">
        <v>696</v>
      </c>
      <c r="II233" s="123"/>
      <c r="IJ233" s="123"/>
      <c r="IK233" s="123"/>
      <c r="IL233" s="123"/>
      <c r="IM233" s="123"/>
      <c r="IN233" s="123"/>
      <c r="IO233" s="123"/>
      <c r="IP233" s="123"/>
    </row>
    <row r="234" s="120" customFormat="1" ht="15" customHeight="1" spans="1:250">
      <c r="A234" s="136">
        <v>2013802</v>
      </c>
      <c r="B234" s="138" t="s">
        <v>64</v>
      </c>
      <c r="C234" s="140">
        <v>104</v>
      </c>
      <c r="D234" s="139">
        <v>70</v>
      </c>
      <c r="E234" s="134">
        <f t="shared" si="28"/>
        <v>-34</v>
      </c>
      <c r="F234" s="135">
        <f t="shared" si="29"/>
        <v>-32.6923076923077</v>
      </c>
      <c r="G234" s="139">
        <v>70</v>
      </c>
      <c r="II234" s="123"/>
      <c r="IJ234" s="123"/>
      <c r="IK234" s="123"/>
      <c r="IL234" s="123"/>
      <c r="IM234" s="123"/>
      <c r="IN234" s="123"/>
      <c r="IO234" s="123"/>
      <c r="IP234" s="123"/>
    </row>
    <row r="235" s="120" customFormat="1" ht="15" customHeight="1" spans="1:250">
      <c r="A235" s="136">
        <v>2013803</v>
      </c>
      <c r="B235" s="138" t="s">
        <v>65</v>
      </c>
      <c r="C235" s="140">
        <v>0</v>
      </c>
      <c r="D235" s="139"/>
      <c r="E235" s="134">
        <f t="shared" si="28"/>
        <v>0</v>
      </c>
      <c r="F235" s="135">
        <f t="shared" si="29"/>
        <v>0</v>
      </c>
      <c r="G235" s="139"/>
      <c r="II235" s="123"/>
      <c r="IJ235" s="123"/>
      <c r="IK235" s="123"/>
      <c r="IL235" s="123"/>
      <c r="IM235" s="123"/>
      <c r="IN235" s="123"/>
      <c r="IO235" s="123"/>
      <c r="IP235" s="123"/>
    </row>
    <row r="236" s="120" customFormat="1" ht="15" customHeight="1" spans="1:250">
      <c r="A236" s="136">
        <v>2013804</v>
      </c>
      <c r="B236" s="138" t="s">
        <v>189</v>
      </c>
      <c r="C236" s="140">
        <v>20</v>
      </c>
      <c r="D236" s="139">
        <v>33</v>
      </c>
      <c r="E236" s="134">
        <f t="shared" si="28"/>
        <v>13</v>
      </c>
      <c r="F236" s="135">
        <f t="shared" si="29"/>
        <v>65</v>
      </c>
      <c r="G236" s="139">
        <v>33</v>
      </c>
      <c r="II236" s="123"/>
      <c r="IJ236" s="123"/>
      <c r="IK236" s="123"/>
      <c r="IL236" s="123"/>
      <c r="IM236" s="123"/>
      <c r="IN236" s="123"/>
      <c r="IO236" s="123"/>
      <c r="IP236" s="123"/>
    </row>
    <row r="237" s="120" customFormat="1" ht="15" customHeight="1" spans="1:250">
      <c r="A237" s="136">
        <v>2013805</v>
      </c>
      <c r="B237" s="138" t="s">
        <v>190</v>
      </c>
      <c r="C237" s="140">
        <v>284</v>
      </c>
      <c r="D237" s="139">
        <v>18</v>
      </c>
      <c r="E237" s="134">
        <f t="shared" si="28"/>
        <v>-266</v>
      </c>
      <c r="F237" s="135">
        <f t="shared" si="29"/>
        <v>-93.6619718309859</v>
      </c>
      <c r="G237" s="139">
        <v>18</v>
      </c>
      <c r="II237" s="123"/>
      <c r="IJ237" s="123"/>
      <c r="IK237" s="123"/>
      <c r="IL237" s="123"/>
      <c r="IM237" s="123"/>
      <c r="IN237" s="123"/>
      <c r="IO237" s="123"/>
      <c r="IP237" s="123"/>
    </row>
    <row r="238" s="120" customFormat="1" ht="15" customHeight="1" spans="1:250">
      <c r="A238" s="136">
        <v>2013808</v>
      </c>
      <c r="B238" s="138" t="s">
        <v>104</v>
      </c>
      <c r="C238" s="140">
        <v>0</v>
      </c>
      <c r="D238" s="139"/>
      <c r="E238" s="134">
        <f t="shared" si="28"/>
        <v>0</v>
      </c>
      <c r="F238" s="135">
        <f t="shared" si="29"/>
        <v>0</v>
      </c>
      <c r="G238" s="139"/>
      <c r="II238" s="123"/>
      <c r="IJ238" s="123"/>
      <c r="IK238" s="123"/>
      <c r="IL238" s="123"/>
      <c r="IM238" s="123"/>
      <c r="IN238" s="123"/>
      <c r="IO238" s="123"/>
      <c r="IP238" s="123"/>
    </row>
    <row r="239" s="120" customFormat="1" ht="15" customHeight="1" spans="1:250">
      <c r="A239" s="136">
        <v>2013810</v>
      </c>
      <c r="B239" s="138" t="s">
        <v>191</v>
      </c>
      <c r="C239" s="140">
        <v>0</v>
      </c>
      <c r="D239" s="139"/>
      <c r="E239" s="134">
        <f t="shared" si="28"/>
        <v>0</v>
      </c>
      <c r="F239" s="135">
        <f t="shared" si="29"/>
        <v>0</v>
      </c>
      <c r="G239" s="139"/>
      <c r="II239" s="123"/>
      <c r="IJ239" s="123"/>
      <c r="IK239" s="123"/>
      <c r="IL239" s="123"/>
      <c r="IM239" s="123"/>
      <c r="IN239" s="123"/>
      <c r="IO239" s="123"/>
      <c r="IP239" s="123"/>
    </row>
    <row r="240" s="120" customFormat="1" ht="15" customHeight="1" spans="1:250">
      <c r="A240" s="136">
        <v>2013812</v>
      </c>
      <c r="B240" s="138" t="s">
        <v>192</v>
      </c>
      <c r="C240" s="140">
        <v>10</v>
      </c>
      <c r="D240" s="139">
        <v>9</v>
      </c>
      <c r="E240" s="134">
        <f t="shared" si="28"/>
        <v>-1</v>
      </c>
      <c r="F240" s="135">
        <f t="shared" si="29"/>
        <v>-10</v>
      </c>
      <c r="G240" s="139">
        <v>9</v>
      </c>
      <c r="II240" s="123"/>
      <c r="IJ240" s="123"/>
      <c r="IK240" s="123"/>
      <c r="IL240" s="123"/>
      <c r="IM240" s="123"/>
      <c r="IN240" s="123"/>
      <c r="IO240" s="123"/>
      <c r="IP240" s="123"/>
    </row>
    <row r="241" s="120" customFormat="1" ht="15" customHeight="1" spans="1:250">
      <c r="A241" s="136">
        <v>2013813</v>
      </c>
      <c r="B241" s="138" t="s">
        <v>193</v>
      </c>
      <c r="C241" s="140">
        <v>0</v>
      </c>
      <c r="D241" s="139"/>
      <c r="E241" s="134">
        <f t="shared" si="28"/>
        <v>0</v>
      </c>
      <c r="F241" s="135">
        <f t="shared" si="29"/>
        <v>0</v>
      </c>
      <c r="G241" s="139"/>
      <c r="II241" s="123"/>
      <c r="IJ241" s="123"/>
      <c r="IK241" s="123"/>
      <c r="IL241" s="123"/>
      <c r="IM241" s="123"/>
      <c r="IN241" s="123"/>
      <c r="IO241" s="123"/>
      <c r="IP241" s="123"/>
    </row>
    <row r="242" s="120" customFormat="1" ht="15" customHeight="1" spans="1:250">
      <c r="A242" s="136">
        <v>2013814</v>
      </c>
      <c r="B242" s="138" t="s">
        <v>194</v>
      </c>
      <c r="C242" s="140">
        <v>0</v>
      </c>
      <c r="D242" s="139"/>
      <c r="E242" s="134">
        <f t="shared" si="28"/>
        <v>0</v>
      </c>
      <c r="F242" s="135">
        <f t="shared" si="29"/>
        <v>0</v>
      </c>
      <c r="G242" s="139"/>
      <c r="II242" s="123"/>
      <c r="IJ242" s="123"/>
      <c r="IK242" s="123"/>
      <c r="IL242" s="123"/>
      <c r="IM242" s="123"/>
      <c r="IN242" s="123"/>
      <c r="IO242" s="123"/>
      <c r="IP242" s="123"/>
    </row>
    <row r="243" s="120" customFormat="1" ht="15" customHeight="1" spans="1:250">
      <c r="A243" s="136">
        <v>2013815</v>
      </c>
      <c r="B243" s="138" t="s">
        <v>195</v>
      </c>
      <c r="C243" s="140">
        <v>0</v>
      </c>
      <c r="D243" s="139">
        <v>9</v>
      </c>
      <c r="E243" s="134">
        <f t="shared" si="28"/>
        <v>9</v>
      </c>
      <c r="F243" s="135">
        <f t="shared" si="29"/>
        <v>0</v>
      </c>
      <c r="G243" s="139">
        <v>9</v>
      </c>
      <c r="II243" s="123"/>
      <c r="IJ243" s="123"/>
      <c r="IK243" s="123"/>
      <c r="IL243" s="123"/>
      <c r="IM243" s="123"/>
      <c r="IN243" s="123"/>
      <c r="IO243" s="123"/>
      <c r="IP243" s="123"/>
    </row>
    <row r="244" s="120" customFormat="1" ht="15" customHeight="1" spans="1:250">
      <c r="A244" s="136">
        <v>2013816</v>
      </c>
      <c r="B244" s="138" t="s">
        <v>196</v>
      </c>
      <c r="C244" s="140">
        <v>0</v>
      </c>
      <c r="D244" s="139">
        <v>145</v>
      </c>
      <c r="E244" s="134">
        <f t="shared" si="28"/>
        <v>145</v>
      </c>
      <c r="F244" s="135">
        <f t="shared" si="29"/>
        <v>0</v>
      </c>
      <c r="G244" s="139">
        <v>145</v>
      </c>
      <c r="II244" s="123"/>
      <c r="IJ244" s="123"/>
      <c r="IK244" s="123"/>
      <c r="IL244" s="123"/>
      <c r="IM244" s="123"/>
      <c r="IN244" s="123"/>
      <c r="IO244" s="123"/>
      <c r="IP244" s="123"/>
    </row>
    <row r="245" s="120" customFormat="1" ht="15" customHeight="1" spans="1:250">
      <c r="A245" s="136">
        <v>2013850</v>
      </c>
      <c r="B245" s="138" t="s">
        <v>72</v>
      </c>
      <c r="C245" s="140">
        <v>61</v>
      </c>
      <c r="D245" s="139">
        <v>348</v>
      </c>
      <c r="E245" s="134">
        <f t="shared" si="28"/>
        <v>287</v>
      </c>
      <c r="F245" s="135">
        <f t="shared" si="29"/>
        <v>470.491803278689</v>
      </c>
      <c r="G245" s="139">
        <v>348</v>
      </c>
      <c r="II245" s="123"/>
      <c r="IJ245" s="123"/>
      <c r="IK245" s="123"/>
      <c r="IL245" s="123"/>
      <c r="IM245" s="123"/>
      <c r="IN245" s="123"/>
      <c r="IO245" s="123"/>
      <c r="IP245" s="123"/>
    </row>
    <row r="246" s="120" customFormat="1" ht="15" customHeight="1" spans="1:250">
      <c r="A246" s="136">
        <v>2013899</v>
      </c>
      <c r="B246" s="138" t="s">
        <v>197</v>
      </c>
      <c r="C246" s="140">
        <v>85</v>
      </c>
      <c r="D246" s="139">
        <v>58</v>
      </c>
      <c r="E246" s="134">
        <f t="shared" si="28"/>
        <v>-27</v>
      </c>
      <c r="F246" s="135">
        <f t="shared" si="29"/>
        <v>-31.7647058823529</v>
      </c>
      <c r="G246" s="139">
        <v>58</v>
      </c>
      <c r="II246" s="123"/>
      <c r="IJ246" s="123"/>
      <c r="IK246" s="123"/>
      <c r="IL246" s="123"/>
      <c r="IM246" s="123"/>
      <c r="IN246" s="123"/>
      <c r="IO246" s="123"/>
      <c r="IP246" s="123"/>
    </row>
    <row r="247" s="120" customFormat="1" ht="15" customHeight="1" spans="1:250">
      <c r="A247" s="136">
        <v>20199</v>
      </c>
      <c r="B247" s="137" t="s">
        <v>198</v>
      </c>
      <c r="C247" s="140">
        <f t="shared" ref="C247:G247" si="36">SUM(C248:C249)</f>
        <v>227</v>
      </c>
      <c r="D247" s="141">
        <f t="shared" si="36"/>
        <v>298</v>
      </c>
      <c r="E247" s="134">
        <f t="shared" si="28"/>
        <v>71</v>
      </c>
      <c r="F247" s="135">
        <f t="shared" si="29"/>
        <v>31.2775330396476</v>
      </c>
      <c r="G247" s="141">
        <f t="shared" si="36"/>
        <v>298</v>
      </c>
      <c r="II247" s="123"/>
      <c r="IJ247" s="123"/>
      <c r="IK247" s="123"/>
      <c r="IL247" s="123"/>
      <c r="IM247" s="123"/>
      <c r="IN247" s="123"/>
      <c r="IO247" s="123"/>
      <c r="IP247" s="123"/>
    </row>
    <row r="248" s="120" customFormat="1" ht="15" customHeight="1" spans="1:250">
      <c r="A248" s="136">
        <v>2019901</v>
      </c>
      <c r="B248" s="138" t="s">
        <v>199</v>
      </c>
      <c r="C248" s="140">
        <v>0</v>
      </c>
      <c r="D248" s="139"/>
      <c r="E248" s="134">
        <f t="shared" si="28"/>
        <v>0</v>
      </c>
      <c r="F248" s="135">
        <f t="shared" si="29"/>
        <v>0</v>
      </c>
      <c r="G248" s="139"/>
      <c r="II248" s="123"/>
      <c r="IJ248" s="123"/>
      <c r="IK248" s="123"/>
      <c r="IL248" s="123"/>
      <c r="IM248" s="123"/>
      <c r="IN248" s="123"/>
      <c r="IO248" s="123"/>
      <c r="IP248" s="123"/>
    </row>
    <row r="249" s="120" customFormat="1" ht="15" customHeight="1" spans="1:250">
      <c r="A249" s="136">
        <v>2019999</v>
      </c>
      <c r="B249" s="138" t="s">
        <v>200</v>
      </c>
      <c r="C249" s="140">
        <v>227</v>
      </c>
      <c r="D249" s="139">
        <v>298</v>
      </c>
      <c r="E249" s="134">
        <f t="shared" si="28"/>
        <v>71</v>
      </c>
      <c r="F249" s="135">
        <f t="shared" si="29"/>
        <v>31.2775330396476</v>
      </c>
      <c r="G249" s="139">
        <v>298</v>
      </c>
      <c r="II249" s="123"/>
      <c r="IJ249" s="123"/>
      <c r="IK249" s="123"/>
      <c r="IL249" s="123"/>
      <c r="IM249" s="123"/>
      <c r="IN249" s="123"/>
      <c r="IO249" s="123"/>
      <c r="IP249" s="123"/>
    </row>
    <row r="250" s="120" customFormat="1" ht="15" customHeight="1" spans="1:250">
      <c r="A250" s="136">
        <v>202</v>
      </c>
      <c r="B250" s="137" t="s">
        <v>201</v>
      </c>
      <c r="C250" s="140">
        <f t="shared" ref="C250:G250" si="37">C251+C258+C261+C264+C270+C275+C277+C288</f>
        <v>0</v>
      </c>
      <c r="D250" s="141">
        <f t="shared" si="37"/>
        <v>0</v>
      </c>
      <c r="E250" s="134">
        <f t="shared" si="28"/>
        <v>0</v>
      </c>
      <c r="F250" s="135">
        <f t="shared" si="29"/>
        <v>0</v>
      </c>
      <c r="G250" s="141">
        <f t="shared" si="37"/>
        <v>0</v>
      </c>
      <c r="II250" s="123"/>
      <c r="IJ250" s="123"/>
      <c r="IK250" s="123"/>
      <c r="IL250" s="123"/>
      <c r="IM250" s="123"/>
      <c r="IN250" s="123"/>
      <c r="IO250" s="123"/>
      <c r="IP250" s="123"/>
    </row>
    <row r="251" s="120" customFormat="1" ht="15" customHeight="1" spans="1:250">
      <c r="A251" s="136">
        <v>20201</v>
      </c>
      <c r="B251" s="137" t="s">
        <v>202</v>
      </c>
      <c r="C251" s="140">
        <f t="shared" ref="C251:G251" si="38">SUM(C252:C257)</f>
        <v>0</v>
      </c>
      <c r="D251" s="141">
        <f t="shared" si="38"/>
        <v>0</v>
      </c>
      <c r="E251" s="134">
        <f t="shared" si="28"/>
        <v>0</v>
      </c>
      <c r="F251" s="135">
        <f t="shared" si="29"/>
        <v>0</v>
      </c>
      <c r="G251" s="141">
        <f t="shared" si="38"/>
        <v>0</v>
      </c>
      <c r="II251" s="123"/>
      <c r="IJ251" s="123"/>
      <c r="IK251" s="123"/>
      <c r="IL251" s="123"/>
      <c r="IM251" s="123"/>
      <c r="IN251" s="123"/>
      <c r="IO251" s="123"/>
      <c r="IP251" s="123"/>
    </row>
    <row r="252" s="120" customFormat="1" ht="15" customHeight="1" spans="1:250">
      <c r="A252" s="136">
        <v>2020101</v>
      </c>
      <c r="B252" s="138" t="s">
        <v>63</v>
      </c>
      <c r="C252" s="140">
        <v>0</v>
      </c>
      <c r="D252" s="139"/>
      <c r="E252" s="134">
        <f t="shared" si="28"/>
        <v>0</v>
      </c>
      <c r="F252" s="135">
        <f t="shared" si="29"/>
        <v>0</v>
      </c>
      <c r="G252" s="139"/>
      <c r="II252" s="123"/>
      <c r="IJ252" s="123"/>
      <c r="IK252" s="123"/>
      <c r="IL252" s="123"/>
      <c r="IM252" s="123"/>
      <c r="IN252" s="123"/>
      <c r="IO252" s="123"/>
      <c r="IP252" s="123"/>
    </row>
    <row r="253" s="120" customFormat="1" ht="15" customHeight="1" spans="1:250">
      <c r="A253" s="136">
        <v>2020102</v>
      </c>
      <c r="B253" s="138" t="s">
        <v>64</v>
      </c>
      <c r="C253" s="140">
        <v>0</v>
      </c>
      <c r="D253" s="139"/>
      <c r="E253" s="134">
        <f t="shared" si="28"/>
        <v>0</v>
      </c>
      <c r="F253" s="135">
        <f t="shared" si="29"/>
        <v>0</v>
      </c>
      <c r="G253" s="139"/>
      <c r="II253" s="123"/>
      <c r="IJ253" s="123"/>
      <c r="IK253" s="123"/>
      <c r="IL253" s="123"/>
      <c r="IM253" s="123"/>
      <c r="IN253" s="123"/>
      <c r="IO253" s="123"/>
      <c r="IP253" s="123"/>
    </row>
    <row r="254" s="120" customFormat="1" ht="15" customHeight="1" spans="1:250">
      <c r="A254" s="136">
        <v>2020103</v>
      </c>
      <c r="B254" s="138" t="s">
        <v>65</v>
      </c>
      <c r="C254" s="140">
        <v>0</v>
      </c>
      <c r="D254" s="139"/>
      <c r="E254" s="134">
        <f t="shared" si="28"/>
        <v>0</v>
      </c>
      <c r="F254" s="135">
        <f t="shared" si="29"/>
        <v>0</v>
      </c>
      <c r="G254" s="139"/>
      <c r="II254" s="123"/>
      <c r="IJ254" s="123"/>
      <c r="IK254" s="123"/>
      <c r="IL254" s="123"/>
      <c r="IM254" s="123"/>
      <c r="IN254" s="123"/>
      <c r="IO254" s="123"/>
      <c r="IP254" s="123"/>
    </row>
    <row r="255" s="120" customFormat="1" ht="15" customHeight="1" spans="1:250">
      <c r="A255" s="136">
        <v>2020104</v>
      </c>
      <c r="B255" s="138" t="s">
        <v>169</v>
      </c>
      <c r="C255" s="140">
        <v>0</v>
      </c>
      <c r="D255" s="139"/>
      <c r="E255" s="134">
        <f t="shared" si="28"/>
        <v>0</v>
      </c>
      <c r="F255" s="135">
        <f t="shared" si="29"/>
        <v>0</v>
      </c>
      <c r="G255" s="139"/>
      <c r="II255" s="123"/>
      <c r="IJ255" s="123"/>
      <c r="IK255" s="123"/>
      <c r="IL255" s="123"/>
      <c r="IM255" s="123"/>
      <c r="IN255" s="123"/>
      <c r="IO255" s="123"/>
      <c r="IP255" s="123"/>
    </row>
    <row r="256" s="120" customFormat="1" ht="15" customHeight="1" spans="1:250">
      <c r="A256" s="136">
        <v>2020150</v>
      </c>
      <c r="B256" s="138" t="s">
        <v>72</v>
      </c>
      <c r="C256" s="140">
        <v>0</v>
      </c>
      <c r="D256" s="139"/>
      <c r="E256" s="134">
        <f t="shared" si="28"/>
        <v>0</v>
      </c>
      <c r="F256" s="135">
        <f t="shared" si="29"/>
        <v>0</v>
      </c>
      <c r="G256" s="139"/>
      <c r="II256" s="123"/>
      <c r="IJ256" s="123"/>
      <c r="IK256" s="123"/>
      <c r="IL256" s="123"/>
      <c r="IM256" s="123"/>
      <c r="IN256" s="123"/>
      <c r="IO256" s="123"/>
      <c r="IP256" s="123"/>
    </row>
    <row r="257" s="120" customFormat="1" ht="15" customHeight="1" spans="1:250">
      <c r="A257" s="136">
        <v>2020199</v>
      </c>
      <c r="B257" s="138" t="s">
        <v>203</v>
      </c>
      <c r="C257" s="140">
        <v>0</v>
      </c>
      <c r="D257" s="139"/>
      <c r="E257" s="134">
        <f t="shared" si="28"/>
        <v>0</v>
      </c>
      <c r="F257" s="135">
        <f t="shared" si="29"/>
        <v>0</v>
      </c>
      <c r="G257" s="139"/>
      <c r="II257" s="123"/>
      <c r="IJ257" s="123"/>
      <c r="IK257" s="123"/>
      <c r="IL257" s="123"/>
      <c r="IM257" s="123"/>
      <c r="IN257" s="123"/>
      <c r="IO257" s="123"/>
      <c r="IP257" s="123"/>
    </row>
    <row r="258" s="120" customFormat="1" ht="15" customHeight="1" spans="1:250">
      <c r="A258" s="136">
        <v>20202</v>
      </c>
      <c r="B258" s="137" t="s">
        <v>204</v>
      </c>
      <c r="C258" s="140">
        <f t="shared" ref="C258:G258" si="39">SUM(C259:C260)</f>
        <v>0</v>
      </c>
      <c r="D258" s="141">
        <f t="shared" si="39"/>
        <v>0</v>
      </c>
      <c r="E258" s="134">
        <f t="shared" si="28"/>
        <v>0</v>
      </c>
      <c r="F258" s="135">
        <f t="shared" si="29"/>
        <v>0</v>
      </c>
      <c r="G258" s="141">
        <f t="shared" si="39"/>
        <v>0</v>
      </c>
      <c r="II258" s="123"/>
      <c r="IJ258" s="123"/>
      <c r="IK258" s="123"/>
      <c r="IL258" s="123"/>
      <c r="IM258" s="123"/>
      <c r="IN258" s="123"/>
      <c r="IO258" s="123"/>
      <c r="IP258" s="123"/>
    </row>
    <row r="259" s="120" customFormat="1" ht="15" customHeight="1" spans="1:250">
      <c r="A259" s="136">
        <v>2020201</v>
      </c>
      <c r="B259" s="138" t="s">
        <v>205</v>
      </c>
      <c r="C259" s="140">
        <v>0</v>
      </c>
      <c r="D259" s="139"/>
      <c r="E259" s="134">
        <f t="shared" si="28"/>
        <v>0</v>
      </c>
      <c r="F259" s="135">
        <f t="shared" si="29"/>
        <v>0</v>
      </c>
      <c r="G259" s="139"/>
      <c r="II259" s="123"/>
      <c r="IJ259" s="123"/>
      <c r="IK259" s="123"/>
      <c r="IL259" s="123"/>
      <c r="IM259" s="123"/>
      <c r="IN259" s="123"/>
      <c r="IO259" s="123"/>
      <c r="IP259" s="123"/>
    </row>
    <row r="260" s="120" customFormat="1" ht="15" customHeight="1" spans="1:250">
      <c r="A260" s="136">
        <v>2020202</v>
      </c>
      <c r="B260" s="138" t="s">
        <v>206</v>
      </c>
      <c r="C260" s="140">
        <v>0</v>
      </c>
      <c r="D260" s="139"/>
      <c r="E260" s="134">
        <f t="shared" si="28"/>
        <v>0</v>
      </c>
      <c r="F260" s="135">
        <f t="shared" si="29"/>
        <v>0</v>
      </c>
      <c r="G260" s="139"/>
      <c r="II260" s="123"/>
      <c r="IJ260" s="123"/>
      <c r="IK260" s="123"/>
      <c r="IL260" s="123"/>
      <c r="IM260" s="123"/>
      <c r="IN260" s="123"/>
      <c r="IO260" s="123"/>
      <c r="IP260" s="123"/>
    </row>
    <row r="261" s="120" customFormat="1" ht="15" customHeight="1" spans="1:250">
      <c r="A261" s="136" t="s">
        <v>207</v>
      </c>
      <c r="B261" s="137" t="s">
        <v>208</v>
      </c>
      <c r="C261" s="140">
        <f t="shared" ref="C261:G261" si="40">SUM(C262:C263)</f>
        <v>0</v>
      </c>
      <c r="D261" s="141">
        <f t="shared" si="40"/>
        <v>0</v>
      </c>
      <c r="E261" s="134">
        <f t="shared" ref="E261:E324" si="41">D261-C261</f>
        <v>0</v>
      </c>
      <c r="F261" s="135">
        <f t="shared" ref="F261:F324" si="42">IF(C261=0,,E261/C261*100)</f>
        <v>0</v>
      </c>
      <c r="G261" s="141">
        <f t="shared" si="40"/>
        <v>0</v>
      </c>
      <c r="II261" s="123"/>
      <c r="IJ261" s="123"/>
      <c r="IK261" s="123"/>
      <c r="IL261" s="123"/>
      <c r="IM261" s="123"/>
      <c r="IN261" s="123"/>
      <c r="IO261" s="123"/>
      <c r="IP261" s="123"/>
    </row>
    <row r="262" s="120" customFormat="1" ht="15" customHeight="1" spans="1:250">
      <c r="A262" s="136" t="s">
        <v>209</v>
      </c>
      <c r="B262" s="138" t="s">
        <v>210</v>
      </c>
      <c r="C262" s="140">
        <v>0</v>
      </c>
      <c r="D262" s="139"/>
      <c r="E262" s="134">
        <f t="shared" si="41"/>
        <v>0</v>
      </c>
      <c r="F262" s="135">
        <f t="shared" si="42"/>
        <v>0</v>
      </c>
      <c r="G262" s="139"/>
      <c r="II262" s="123"/>
      <c r="IJ262" s="123"/>
      <c r="IK262" s="123"/>
      <c r="IL262" s="123"/>
      <c r="IM262" s="123"/>
      <c r="IN262" s="123"/>
      <c r="IO262" s="123"/>
      <c r="IP262" s="123"/>
    </row>
    <row r="263" s="120" customFormat="1" ht="15" customHeight="1" spans="1:250">
      <c r="A263" s="136" t="s">
        <v>211</v>
      </c>
      <c r="B263" s="138" t="s">
        <v>212</v>
      </c>
      <c r="C263" s="140">
        <v>0</v>
      </c>
      <c r="D263" s="139"/>
      <c r="E263" s="134">
        <f t="shared" si="41"/>
        <v>0</v>
      </c>
      <c r="F263" s="135">
        <f t="shared" si="42"/>
        <v>0</v>
      </c>
      <c r="G263" s="139"/>
      <c r="II263" s="123"/>
      <c r="IJ263" s="123"/>
      <c r="IK263" s="123"/>
      <c r="IL263" s="123"/>
      <c r="IM263" s="123"/>
      <c r="IN263" s="123"/>
      <c r="IO263" s="123"/>
      <c r="IP263" s="123"/>
    </row>
    <row r="264" s="120" customFormat="1" ht="15" customHeight="1" spans="1:250">
      <c r="A264" s="136" t="s">
        <v>213</v>
      </c>
      <c r="B264" s="137" t="s">
        <v>214</v>
      </c>
      <c r="C264" s="140">
        <f t="shared" ref="C264:G264" si="43">SUM(C265:C269)</f>
        <v>0</v>
      </c>
      <c r="D264" s="141">
        <f t="shared" si="43"/>
        <v>0</v>
      </c>
      <c r="E264" s="134">
        <f t="shared" si="41"/>
        <v>0</v>
      </c>
      <c r="F264" s="135">
        <f t="shared" si="42"/>
        <v>0</v>
      </c>
      <c r="G264" s="141">
        <f t="shared" si="43"/>
        <v>0</v>
      </c>
      <c r="II264" s="123"/>
      <c r="IJ264" s="123"/>
      <c r="IK264" s="123"/>
      <c r="IL264" s="123"/>
      <c r="IM264" s="123"/>
      <c r="IN264" s="123"/>
      <c r="IO264" s="123"/>
      <c r="IP264" s="123"/>
    </row>
    <row r="265" s="120" customFormat="1" ht="15" customHeight="1" spans="1:250">
      <c r="A265" s="136">
        <v>2020401</v>
      </c>
      <c r="B265" s="138" t="s">
        <v>215</v>
      </c>
      <c r="C265" s="140">
        <v>0</v>
      </c>
      <c r="D265" s="139"/>
      <c r="E265" s="134">
        <f t="shared" si="41"/>
        <v>0</v>
      </c>
      <c r="F265" s="135">
        <f t="shared" si="42"/>
        <v>0</v>
      </c>
      <c r="G265" s="139"/>
      <c r="II265" s="123"/>
      <c r="IJ265" s="123"/>
      <c r="IK265" s="123"/>
      <c r="IL265" s="123"/>
      <c r="IM265" s="123"/>
      <c r="IN265" s="123"/>
      <c r="IO265" s="123"/>
      <c r="IP265" s="123"/>
    </row>
    <row r="266" s="120" customFormat="1" ht="15" customHeight="1" spans="1:250">
      <c r="A266" s="136">
        <v>2020402</v>
      </c>
      <c r="B266" s="138" t="s">
        <v>216</v>
      </c>
      <c r="C266" s="140">
        <v>0</v>
      </c>
      <c r="D266" s="139"/>
      <c r="E266" s="134">
        <f t="shared" si="41"/>
        <v>0</v>
      </c>
      <c r="F266" s="135">
        <f t="shared" si="42"/>
        <v>0</v>
      </c>
      <c r="G266" s="139"/>
      <c r="II266" s="123"/>
      <c r="IJ266" s="123"/>
      <c r="IK266" s="123"/>
      <c r="IL266" s="123"/>
      <c r="IM266" s="123"/>
      <c r="IN266" s="123"/>
      <c r="IO266" s="123"/>
      <c r="IP266" s="123"/>
    </row>
    <row r="267" s="120" customFormat="1" ht="15" customHeight="1" spans="1:250">
      <c r="A267" s="136">
        <v>2020403</v>
      </c>
      <c r="B267" s="138" t="s">
        <v>217</v>
      </c>
      <c r="C267" s="140">
        <v>0</v>
      </c>
      <c r="D267" s="139"/>
      <c r="E267" s="134">
        <f t="shared" si="41"/>
        <v>0</v>
      </c>
      <c r="F267" s="135">
        <f t="shared" si="42"/>
        <v>0</v>
      </c>
      <c r="G267" s="139"/>
      <c r="II267" s="123"/>
      <c r="IJ267" s="123"/>
      <c r="IK267" s="123"/>
      <c r="IL267" s="123"/>
      <c r="IM267" s="123"/>
      <c r="IN267" s="123"/>
      <c r="IO267" s="123"/>
      <c r="IP267" s="123"/>
    </row>
    <row r="268" s="120" customFormat="1" ht="15" customHeight="1" spans="1:250">
      <c r="A268" s="136">
        <v>2020404</v>
      </c>
      <c r="B268" s="138" t="s">
        <v>218</v>
      </c>
      <c r="C268" s="140">
        <v>0</v>
      </c>
      <c r="D268" s="139"/>
      <c r="E268" s="134">
        <f t="shared" si="41"/>
        <v>0</v>
      </c>
      <c r="F268" s="135">
        <f t="shared" si="42"/>
        <v>0</v>
      </c>
      <c r="G268" s="139"/>
      <c r="II268" s="123"/>
      <c r="IJ268" s="123"/>
      <c r="IK268" s="123"/>
      <c r="IL268" s="123"/>
      <c r="IM268" s="123"/>
      <c r="IN268" s="123"/>
      <c r="IO268" s="123"/>
      <c r="IP268" s="123"/>
    </row>
    <row r="269" s="120" customFormat="1" ht="15" customHeight="1" spans="1:250">
      <c r="A269" s="136">
        <v>2020499</v>
      </c>
      <c r="B269" s="138" t="s">
        <v>219</v>
      </c>
      <c r="C269" s="140">
        <v>0</v>
      </c>
      <c r="D269" s="139"/>
      <c r="E269" s="134">
        <f t="shared" si="41"/>
        <v>0</v>
      </c>
      <c r="F269" s="135">
        <f t="shared" si="42"/>
        <v>0</v>
      </c>
      <c r="G269" s="139"/>
      <c r="II269" s="123"/>
      <c r="IJ269" s="123"/>
      <c r="IK269" s="123"/>
      <c r="IL269" s="123"/>
      <c r="IM269" s="123"/>
      <c r="IN269" s="123"/>
      <c r="IO269" s="123"/>
      <c r="IP269" s="123"/>
    </row>
    <row r="270" s="120" customFormat="1" ht="15" customHeight="1" spans="1:250">
      <c r="A270" s="136">
        <v>20205</v>
      </c>
      <c r="B270" s="137" t="s">
        <v>220</v>
      </c>
      <c r="C270" s="140">
        <f t="shared" ref="C270:G270" si="44">SUM(C271:C274)</f>
        <v>0</v>
      </c>
      <c r="D270" s="141">
        <f t="shared" si="44"/>
        <v>0</v>
      </c>
      <c r="E270" s="134">
        <f t="shared" si="41"/>
        <v>0</v>
      </c>
      <c r="F270" s="135">
        <f t="shared" si="42"/>
        <v>0</v>
      </c>
      <c r="G270" s="141">
        <f t="shared" si="44"/>
        <v>0</v>
      </c>
      <c r="II270" s="123"/>
      <c r="IJ270" s="123"/>
      <c r="IK270" s="123"/>
      <c r="IL270" s="123"/>
      <c r="IM270" s="123"/>
      <c r="IN270" s="123"/>
      <c r="IO270" s="123"/>
      <c r="IP270" s="123"/>
    </row>
    <row r="271" s="120" customFormat="1" ht="15" customHeight="1" spans="1:250">
      <c r="A271" s="136">
        <v>2020503</v>
      </c>
      <c r="B271" s="138" t="s">
        <v>221</v>
      </c>
      <c r="C271" s="140">
        <v>0</v>
      </c>
      <c r="D271" s="139"/>
      <c r="E271" s="134">
        <f t="shared" si="41"/>
        <v>0</v>
      </c>
      <c r="F271" s="135">
        <f t="shared" si="42"/>
        <v>0</v>
      </c>
      <c r="G271" s="139"/>
      <c r="II271" s="123"/>
      <c r="IJ271" s="123"/>
      <c r="IK271" s="123"/>
      <c r="IL271" s="123"/>
      <c r="IM271" s="123"/>
      <c r="IN271" s="123"/>
      <c r="IO271" s="123"/>
      <c r="IP271" s="123"/>
    </row>
    <row r="272" s="120" customFormat="1" ht="15" customHeight="1" spans="1:250">
      <c r="A272" s="136">
        <v>2020504</v>
      </c>
      <c r="B272" s="138" t="s">
        <v>222</v>
      </c>
      <c r="C272" s="140">
        <v>0</v>
      </c>
      <c r="D272" s="139"/>
      <c r="E272" s="134">
        <f t="shared" si="41"/>
        <v>0</v>
      </c>
      <c r="F272" s="135">
        <f t="shared" si="42"/>
        <v>0</v>
      </c>
      <c r="G272" s="139"/>
      <c r="II272" s="123"/>
      <c r="IJ272" s="123"/>
      <c r="IK272" s="123"/>
      <c r="IL272" s="123"/>
      <c r="IM272" s="123"/>
      <c r="IN272" s="123"/>
      <c r="IO272" s="123"/>
      <c r="IP272" s="123"/>
    </row>
    <row r="273" s="120" customFormat="1" ht="15" customHeight="1" spans="1:250">
      <c r="A273" s="136">
        <v>2020505</v>
      </c>
      <c r="B273" s="138" t="s">
        <v>223</v>
      </c>
      <c r="C273" s="140">
        <v>0</v>
      </c>
      <c r="D273" s="139"/>
      <c r="E273" s="134">
        <f t="shared" si="41"/>
        <v>0</v>
      </c>
      <c r="F273" s="135">
        <f t="shared" si="42"/>
        <v>0</v>
      </c>
      <c r="G273" s="139"/>
      <c r="II273" s="123"/>
      <c r="IJ273" s="123"/>
      <c r="IK273" s="123"/>
      <c r="IL273" s="123"/>
      <c r="IM273" s="123"/>
      <c r="IN273" s="123"/>
      <c r="IO273" s="123"/>
      <c r="IP273" s="123"/>
    </row>
    <row r="274" s="120" customFormat="1" ht="15" customHeight="1" spans="1:250">
      <c r="A274" s="136">
        <v>2020599</v>
      </c>
      <c r="B274" s="138" t="s">
        <v>224</v>
      </c>
      <c r="C274" s="140">
        <v>0</v>
      </c>
      <c r="D274" s="139"/>
      <c r="E274" s="134">
        <f t="shared" si="41"/>
        <v>0</v>
      </c>
      <c r="F274" s="135">
        <f t="shared" si="42"/>
        <v>0</v>
      </c>
      <c r="G274" s="139"/>
      <c r="II274" s="123"/>
      <c r="IJ274" s="123"/>
      <c r="IK274" s="123"/>
      <c r="IL274" s="123"/>
      <c r="IM274" s="123"/>
      <c r="IN274" s="123"/>
      <c r="IO274" s="123"/>
      <c r="IP274" s="123"/>
    </row>
    <row r="275" s="120" customFormat="1" ht="15" customHeight="1" spans="1:250">
      <c r="A275" s="136">
        <v>20206</v>
      </c>
      <c r="B275" s="137" t="s">
        <v>225</v>
      </c>
      <c r="C275" s="140">
        <f t="shared" ref="C275:G275" si="45">SUM(C276)</f>
        <v>0</v>
      </c>
      <c r="D275" s="141">
        <f t="shared" si="45"/>
        <v>0</v>
      </c>
      <c r="E275" s="134">
        <f t="shared" si="41"/>
        <v>0</v>
      </c>
      <c r="F275" s="135">
        <f t="shared" si="42"/>
        <v>0</v>
      </c>
      <c r="G275" s="141">
        <f t="shared" si="45"/>
        <v>0</v>
      </c>
      <c r="II275" s="123"/>
      <c r="IJ275" s="123"/>
      <c r="IK275" s="123"/>
      <c r="IL275" s="123"/>
      <c r="IM275" s="123"/>
      <c r="IN275" s="123"/>
      <c r="IO275" s="123"/>
      <c r="IP275" s="123"/>
    </row>
    <row r="276" s="120" customFormat="1" ht="15" customHeight="1" spans="1:250">
      <c r="A276" s="136">
        <v>2020601</v>
      </c>
      <c r="B276" s="138" t="s">
        <v>226</v>
      </c>
      <c r="C276" s="140">
        <v>0</v>
      </c>
      <c r="D276" s="139"/>
      <c r="E276" s="134">
        <f t="shared" si="41"/>
        <v>0</v>
      </c>
      <c r="F276" s="135">
        <f t="shared" si="42"/>
        <v>0</v>
      </c>
      <c r="G276" s="139"/>
      <c r="II276" s="123"/>
      <c r="IJ276" s="123"/>
      <c r="IK276" s="123"/>
      <c r="IL276" s="123"/>
      <c r="IM276" s="123"/>
      <c r="IN276" s="123"/>
      <c r="IO276" s="123"/>
      <c r="IP276" s="123"/>
    </row>
    <row r="277" s="120" customFormat="1" ht="15" customHeight="1" spans="1:250">
      <c r="A277" s="136">
        <v>20207</v>
      </c>
      <c r="B277" s="137" t="s">
        <v>227</v>
      </c>
      <c r="C277" s="140">
        <f t="shared" ref="C277:G277" si="46">SUM(C278:C281)</f>
        <v>0</v>
      </c>
      <c r="D277" s="141">
        <f t="shared" si="46"/>
        <v>0</v>
      </c>
      <c r="E277" s="134">
        <f t="shared" si="41"/>
        <v>0</v>
      </c>
      <c r="F277" s="135">
        <f t="shared" si="42"/>
        <v>0</v>
      </c>
      <c r="G277" s="141">
        <f t="shared" si="46"/>
        <v>0</v>
      </c>
      <c r="II277" s="123"/>
      <c r="IJ277" s="123"/>
      <c r="IK277" s="123"/>
      <c r="IL277" s="123"/>
      <c r="IM277" s="123"/>
      <c r="IN277" s="123"/>
      <c r="IO277" s="123"/>
      <c r="IP277" s="123"/>
    </row>
    <row r="278" s="120" customFormat="1" ht="15" customHeight="1" spans="1:250">
      <c r="A278" s="136">
        <v>2020701</v>
      </c>
      <c r="B278" s="138" t="s">
        <v>228</v>
      </c>
      <c r="C278" s="140">
        <v>0</v>
      </c>
      <c r="D278" s="139"/>
      <c r="E278" s="134">
        <f t="shared" si="41"/>
        <v>0</v>
      </c>
      <c r="F278" s="135">
        <f t="shared" si="42"/>
        <v>0</v>
      </c>
      <c r="G278" s="139"/>
      <c r="II278" s="123"/>
      <c r="IJ278" s="123"/>
      <c r="IK278" s="123"/>
      <c r="IL278" s="123"/>
      <c r="IM278" s="123"/>
      <c r="IN278" s="123"/>
      <c r="IO278" s="123"/>
      <c r="IP278" s="123"/>
    </row>
    <row r="279" s="120" customFormat="1" ht="15" customHeight="1" spans="1:250">
      <c r="A279" s="136">
        <v>2020702</v>
      </c>
      <c r="B279" s="138" t="s">
        <v>229</v>
      </c>
      <c r="C279" s="140">
        <v>0</v>
      </c>
      <c r="D279" s="139"/>
      <c r="E279" s="134">
        <f t="shared" si="41"/>
        <v>0</v>
      </c>
      <c r="F279" s="135">
        <f t="shared" si="42"/>
        <v>0</v>
      </c>
      <c r="G279" s="139"/>
      <c r="II279" s="123"/>
      <c r="IJ279" s="123"/>
      <c r="IK279" s="123"/>
      <c r="IL279" s="123"/>
      <c r="IM279" s="123"/>
      <c r="IN279" s="123"/>
      <c r="IO279" s="123"/>
      <c r="IP279" s="123"/>
    </row>
    <row r="280" s="120" customFormat="1" ht="15" customHeight="1" spans="1:250">
      <c r="A280" s="136">
        <v>2020703</v>
      </c>
      <c r="B280" s="138" t="s">
        <v>230</v>
      </c>
      <c r="C280" s="140">
        <v>0</v>
      </c>
      <c r="D280" s="139"/>
      <c r="E280" s="134">
        <f t="shared" si="41"/>
        <v>0</v>
      </c>
      <c r="F280" s="135">
        <f t="shared" si="42"/>
        <v>0</v>
      </c>
      <c r="G280" s="139"/>
      <c r="II280" s="123"/>
      <c r="IJ280" s="123"/>
      <c r="IK280" s="123"/>
      <c r="IL280" s="123"/>
      <c r="IM280" s="123"/>
      <c r="IN280" s="123"/>
      <c r="IO280" s="123"/>
      <c r="IP280" s="123"/>
    </row>
    <row r="281" s="120" customFormat="1" ht="15" customHeight="1" spans="1:250">
      <c r="A281" s="136">
        <v>2020799</v>
      </c>
      <c r="B281" s="138" t="s">
        <v>231</v>
      </c>
      <c r="C281" s="140">
        <v>0</v>
      </c>
      <c r="D281" s="139"/>
      <c r="E281" s="134">
        <f t="shared" si="41"/>
        <v>0</v>
      </c>
      <c r="F281" s="135">
        <f t="shared" si="42"/>
        <v>0</v>
      </c>
      <c r="G281" s="139"/>
      <c r="II281" s="123"/>
      <c r="IJ281" s="123"/>
      <c r="IK281" s="123"/>
      <c r="IL281" s="123"/>
      <c r="IM281" s="123"/>
      <c r="IN281" s="123"/>
      <c r="IO281" s="123"/>
      <c r="IP281" s="123"/>
    </row>
    <row r="282" s="120" customFormat="1" ht="15" customHeight="1" spans="1:250">
      <c r="A282" s="136">
        <v>20208</v>
      </c>
      <c r="B282" s="137" t="s">
        <v>232</v>
      </c>
      <c r="C282" s="140">
        <f>IF(ISERROR(VLOOKUP(#REF!,#REF!,2,FALSE)),0,VLOOKUP(#REF!,#REF!,2,FALSE))</f>
        <v>0</v>
      </c>
      <c r="D282" s="139">
        <f>IF(ISERROR(VLOOKUP(#REF!,#REF!,2,FALSE)),0,VLOOKUP(#REF!,#REF!,2,FALSE))</f>
        <v>0</v>
      </c>
      <c r="E282" s="134">
        <f t="shared" si="41"/>
        <v>0</v>
      </c>
      <c r="F282" s="135">
        <f t="shared" si="42"/>
        <v>0</v>
      </c>
      <c r="G282" s="139">
        <f>IF(ISERROR(VLOOKUP(#REF!,#REF!,2,FALSE)),0,VLOOKUP(#REF!,#REF!,2,FALSE))</f>
        <v>0</v>
      </c>
      <c r="II282" s="123"/>
      <c r="IJ282" s="123"/>
      <c r="IK282" s="123"/>
      <c r="IL282" s="123"/>
      <c r="IM282" s="123"/>
      <c r="IN282" s="123"/>
      <c r="IO282" s="123"/>
      <c r="IP282" s="123"/>
    </row>
    <row r="283" s="120" customFormat="1" ht="15" customHeight="1" spans="1:250">
      <c r="A283" s="136">
        <v>2020801</v>
      </c>
      <c r="B283" s="138" t="s">
        <v>63</v>
      </c>
      <c r="C283" s="140">
        <v>0</v>
      </c>
      <c r="D283" s="139"/>
      <c r="E283" s="134">
        <f t="shared" si="41"/>
        <v>0</v>
      </c>
      <c r="F283" s="135">
        <f t="shared" si="42"/>
        <v>0</v>
      </c>
      <c r="G283" s="139"/>
      <c r="II283" s="123"/>
      <c r="IJ283" s="123"/>
      <c r="IK283" s="123"/>
      <c r="IL283" s="123"/>
      <c r="IM283" s="123"/>
      <c r="IN283" s="123"/>
      <c r="IO283" s="123"/>
      <c r="IP283" s="123"/>
    </row>
    <row r="284" s="120" customFormat="1" ht="15" customHeight="1" spans="1:250">
      <c r="A284" s="136">
        <v>2020802</v>
      </c>
      <c r="B284" s="138" t="s">
        <v>64</v>
      </c>
      <c r="C284" s="140">
        <v>0</v>
      </c>
      <c r="D284" s="139"/>
      <c r="E284" s="134">
        <f t="shared" si="41"/>
        <v>0</v>
      </c>
      <c r="F284" s="135">
        <f t="shared" si="42"/>
        <v>0</v>
      </c>
      <c r="G284" s="139"/>
      <c r="II284" s="123"/>
      <c r="IJ284" s="123"/>
      <c r="IK284" s="123"/>
      <c r="IL284" s="123"/>
      <c r="IM284" s="123"/>
      <c r="IN284" s="123"/>
      <c r="IO284" s="123"/>
      <c r="IP284" s="123"/>
    </row>
    <row r="285" s="120" customFormat="1" ht="15" customHeight="1" spans="1:250">
      <c r="A285" s="136">
        <v>2020803</v>
      </c>
      <c r="B285" s="138" t="s">
        <v>65</v>
      </c>
      <c r="C285" s="140">
        <v>0</v>
      </c>
      <c r="D285" s="139"/>
      <c r="E285" s="134">
        <f t="shared" si="41"/>
        <v>0</v>
      </c>
      <c r="F285" s="135">
        <f t="shared" si="42"/>
        <v>0</v>
      </c>
      <c r="G285" s="139"/>
      <c r="II285" s="123"/>
      <c r="IJ285" s="123"/>
      <c r="IK285" s="123"/>
      <c r="IL285" s="123"/>
      <c r="IM285" s="123"/>
      <c r="IN285" s="123"/>
      <c r="IO285" s="123"/>
      <c r="IP285" s="123"/>
    </row>
    <row r="286" s="120" customFormat="1" ht="15" customHeight="1" spans="1:250">
      <c r="A286" s="136">
        <v>2020850</v>
      </c>
      <c r="B286" s="138" t="s">
        <v>72</v>
      </c>
      <c r="C286" s="140">
        <v>0</v>
      </c>
      <c r="D286" s="139"/>
      <c r="E286" s="134">
        <f t="shared" si="41"/>
        <v>0</v>
      </c>
      <c r="F286" s="135">
        <f t="shared" si="42"/>
        <v>0</v>
      </c>
      <c r="G286" s="139"/>
      <c r="II286" s="123"/>
      <c r="IJ286" s="123"/>
      <c r="IK286" s="123"/>
      <c r="IL286" s="123"/>
      <c r="IM286" s="123"/>
      <c r="IN286" s="123"/>
      <c r="IO286" s="123"/>
      <c r="IP286" s="123"/>
    </row>
    <row r="287" s="120" customFormat="1" ht="15" customHeight="1" spans="1:250">
      <c r="A287" s="136">
        <v>2020899</v>
      </c>
      <c r="B287" s="138" t="s">
        <v>233</v>
      </c>
      <c r="C287" s="140">
        <v>0</v>
      </c>
      <c r="D287" s="139"/>
      <c r="E287" s="134">
        <f t="shared" si="41"/>
        <v>0</v>
      </c>
      <c r="F287" s="135">
        <f t="shared" si="42"/>
        <v>0</v>
      </c>
      <c r="G287" s="139"/>
      <c r="II287" s="123"/>
      <c r="IJ287" s="123"/>
      <c r="IK287" s="123"/>
      <c r="IL287" s="123"/>
      <c r="IM287" s="123"/>
      <c r="IN287" s="123"/>
      <c r="IO287" s="123"/>
      <c r="IP287" s="123"/>
    </row>
    <row r="288" s="120" customFormat="1" ht="15" customHeight="1" spans="1:250">
      <c r="A288" s="136">
        <v>20299</v>
      </c>
      <c r="B288" s="137" t="s">
        <v>234</v>
      </c>
      <c r="C288" s="140">
        <f t="shared" ref="C288:G288" si="47">SUM(C289)</f>
        <v>0</v>
      </c>
      <c r="D288" s="141">
        <f t="shared" si="47"/>
        <v>0</v>
      </c>
      <c r="E288" s="134">
        <f t="shared" si="41"/>
        <v>0</v>
      </c>
      <c r="F288" s="135">
        <f t="shared" si="42"/>
        <v>0</v>
      </c>
      <c r="G288" s="141">
        <f t="shared" si="47"/>
        <v>0</v>
      </c>
      <c r="II288" s="123"/>
      <c r="IJ288" s="123"/>
      <c r="IK288" s="123"/>
      <c r="IL288" s="123"/>
      <c r="IM288" s="123"/>
      <c r="IN288" s="123"/>
      <c r="IO288" s="123"/>
      <c r="IP288" s="123"/>
    </row>
    <row r="289" s="120" customFormat="1" ht="15" customHeight="1" spans="1:250">
      <c r="A289" s="136">
        <v>2029901</v>
      </c>
      <c r="B289" s="138" t="s">
        <v>235</v>
      </c>
      <c r="C289" s="140">
        <v>0</v>
      </c>
      <c r="D289" s="139"/>
      <c r="E289" s="134">
        <f t="shared" si="41"/>
        <v>0</v>
      </c>
      <c r="F289" s="135">
        <f t="shared" si="42"/>
        <v>0</v>
      </c>
      <c r="G289" s="139"/>
      <c r="II289" s="123"/>
      <c r="IJ289" s="123"/>
      <c r="IK289" s="123"/>
      <c r="IL289" s="123"/>
      <c r="IM289" s="123"/>
      <c r="IN289" s="123"/>
      <c r="IO289" s="123"/>
      <c r="IP289" s="123"/>
    </row>
    <row r="290" s="120" customFormat="1" ht="15" customHeight="1" spans="1:250">
      <c r="A290" s="136">
        <v>203</v>
      </c>
      <c r="B290" s="137" t="s">
        <v>236</v>
      </c>
      <c r="C290" s="140">
        <f t="shared" ref="C290:G290" si="48">C291+C293+C295+C297+C307</f>
        <v>0</v>
      </c>
      <c r="D290" s="141">
        <f t="shared" si="48"/>
        <v>0</v>
      </c>
      <c r="E290" s="134">
        <f t="shared" si="41"/>
        <v>0</v>
      </c>
      <c r="F290" s="135">
        <f t="shared" si="42"/>
        <v>0</v>
      </c>
      <c r="G290" s="141">
        <f t="shared" si="48"/>
        <v>0</v>
      </c>
      <c r="II290" s="123"/>
      <c r="IJ290" s="123"/>
      <c r="IK290" s="123"/>
      <c r="IL290" s="123"/>
      <c r="IM290" s="123"/>
      <c r="IN290" s="123"/>
      <c r="IO290" s="123"/>
      <c r="IP290" s="123"/>
    </row>
    <row r="291" s="120" customFormat="1" ht="15" customHeight="1" spans="1:250">
      <c r="A291" s="136">
        <v>20301</v>
      </c>
      <c r="B291" s="137" t="s">
        <v>237</v>
      </c>
      <c r="C291" s="140">
        <f t="shared" ref="C291:G291" si="49">C292</f>
        <v>0</v>
      </c>
      <c r="D291" s="141">
        <f t="shared" si="49"/>
        <v>0</v>
      </c>
      <c r="E291" s="134">
        <f t="shared" si="41"/>
        <v>0</v>
      </c>
      <c r="F291" s="135">
        <f t="shared" si="42"/>
        <v>0</v>
      </c>
      <c r="G291" s="141">
        <f t="shared" si="49"/>
        <v>0</v>
      </c>
      <c r="II291" s="123"/>
      <c r="IJ291" s="123"/>
      <c r="IK291" s="123"/>
      <c r="IL291" s="123"/>
      <c r="IM291" s="123"/>
      <c r="IN291" s="123"/>
      <c r="IO291" s="123"/>
      <c r="IP291" s="123"/>
    </row>
    <row r="292" s="120" customFormat="1" ht="15" customHeight="1" spans="1:250">
      <c r="A292" s="136">
        <v>2030101</v>
      </c>
      <c r="B292" s="138" t="s">
        <v>238</v>
      </c>
      <c r="C292" s="140">
        <v>0</v>
      </c>
      <c r="D292" s="139"/>
      <c r="E292" s="134">
        <f t="shared" si="41"/>
        <v>0</v>
      </c>
      <c r="F292" s="135">
        <f t="shared" si="42"/>
        <v>0</v>
      </c>
      <c r="G292" s="139"/>
      <c r="II292" s="123"/>
      <c r="IJ292" s="123"/>
      <c r="IK292" s="123"/>
      <c r="IL292" s="123"/>
      <c r="IM292" s="123"/>
      <c r="IN292" s="123"/>
      <c r="IO292" s="123"/>
      <c r="IP292" s="123"/>
    </row>
    <row r="293" s="120" customFormat="1" ht="15" customHeight="1" spans="1:250">
      <c r="A293" s="136">
        <v>20304</v>
      </c>
      <c r="B293" s="137" t="s">
        <v>239</v>
      </c>
      <c r="C293" s="140">
        <f t="shared" ref="C293:G293" si="50">C294</f>
        <v>0</v>
      </c>
      <c r="D293" s="141">
        <f t="shared" si="50"/>
        <v>0</v>
      </c>
      <c r="E293" s="134">
        <f t="shared" si="41"/>
        <v>0</v>
      </c>
      <c r="F293" s="135">
        <f t="shared" si="42"/>
        <v>0</v>
      </c>
      <c r="G293" s="141">
        <f t="shared" si="50"/>
        <v>0</v>
      </c>
      <c r="II293" s="123"/>
      <c r="IJ293" s="123"/>
      <c r="IK293" s="123"/>
      <c r="IL293" s="123"/>
      <c r="IM293" s="123"/>
      <c r="IN293" s="123"/>
      <c r="IO293" s="123"/>
      <c r="IP293" s="123"/>
    </row>
    <row r="294" s="120" customFormat="1" ht="15" customHeight="1" spans="1:250">
      <c r="A294" s="136">
        <v>2030401</v>
      </c>
      <c r="B294" s="138" t="s">
        <v>240</v>
      </c>
      <c r="C294" s="140">
        <v>0</v>
      </c>
      <c r="D294" s="139"/>
      <c r="E294" s="134">
        <f t="shared" si="41"/>
        <v>0</v>
      </c>
      <c r="F294" s="135">
        <f t="shared" si="42"/>
        <v>0</v>
      </c>
      <c r="G294" s="139"/>
      <c r="II294" s="123"/>
      <c r="IJ294" s="123"/>
      <c r="IK294" s="123"/>
      <c r="IL294" s="123"/>
      <c r="IM294" s="123"/>
      <c r="IN294" s="123"/>
      <c r="IO294" s="123"/>
      <c r="IP294" s="123"/>
    </row>
    <row r="295" s="120" customFormat="1" ht="15" customHeight="1" spans="1:250">
      <c r="A295" s="136">
        <v>20305</v>
      </c>
      <c r="B295" s="137" t="s">
        <v>241</v>
      </c>
      <c r="C295" s="140">
        <f t="shared" ref="C295:G295" si="51">C296</f>
        <v>0</v>
      </c>
      <c r="D295" s="141">
        <f t="shared" si="51"/>
        <v>0</v>
      </c>
      <c r="E295" s="134">
        <f t="shared" si="41"/>
        <v>0</v>
      </c>
      <c r="F295" s="135">
        <f t="shared" si="42"/>
        <v>0</v>
      </c>
      <c r="G295" s="141">
        <f t="shared" si="51"/>
        <v>0</v>
      </c>
      <c r="II295" s="123"/>
      <c r="IJ295" s="123"/>
      <c r="IK295" s="123"/>
      <c r="IL295" s="123"/>
      <c r="IM295" s="123"/>
      <c r="IN295" s="123"/>
      <c r="IO295" s="123"/>
      <c r="IP295" s="123"/>
    </row>
    <row r="296" s="120" customFormat="1" ht="15" customHeight="1" spans="1:250">
      <c r="A296" s="136">
        <v>2030501</v>
      </c>
      <c r="B296" s="138" t="s">
        <v>242</v>
      </c>
      <c r="C296" s="140">
        <v>0</v>
      </c>
      <c r="D296" s="139"/>
      <c r="E296" s="134">
        <f t="shared" si="41"/>
        <v>0</v>
      </c>
      <c r="F296" s="135">
        <f t="shared" si="42"/>
        <v>0</v>
      </c>
      <c r="G296" s="139"/>
      <c r="II296" s="123"/>
      <c r="IJ296" s="123"/>
      <c r="IK296" s="123"/>
      <c r="IL296" s="123"/>
      <c r="IM296" s="123"/>
      <c r="IN296" s="123"/>
      <c r="IO296" s="123"/>
      <c r="IP296" s="123"/>
    </row>
    <row r="297" s="120" customFormat="1" ht="15" customHeight="1" spans="1:250">
      <c r="A297" s="136">
        <v>20306</v>
      </c>
      <c r="B297" s="137" t="s">
        <v>243</v>
      </c>
      <c r="C297" s="140">
        <f t="shared" ref="C297:G297" si="52">SUM(C298:C306)</f>
        <v>0</v>
      </c>
      <c r="D297" s="141">
        <f t="shared" si="52"/>
        <v>0</v>
      </c>
      <c r="E297" s="134">
        <f t="shared" si="41"/>
        <v>0</v>
      </c>
      <c r="F297" s="135">
        <f t="shared" si="42"/>
        <v>0</v>
      </c>
      <c r="G297" s="141">
        <f t="shared" si="52"/>
        <v>0</v>
      </c>
      <c r="II297" s="123"/>
      <c r="IJ297" s="123"/>
      <c r="IK297" s="123"/>
      <c r="IL297" s="123"/>
      <c r="IM297" s="123"/>
      <c r="IN297" s="123"/>
      <c r="IO297" s="123"/>
      <c r="IP297" s="123"/>
    </row>
    <row r="298" s="120" customFormat="1" ht="15" customHeight="1" spans="1:250">
      <c r="A298" s="136">
        <v>2030601</v>
      </c>
      <c r="B298" s="138" t="s">
        <v>244</v>
      </c>
      <c r="C298" s="140">
        <v>0</v>
      </c>
      <c r="D298" s="139"/>
      <c r="E298" s="134">
        <f t="shared" si="41"/>
        <v>0</v>
      </c>
      <c r="F298" s="135">
        <f t="shared" si="42"/>
        <v>0</v>
      </c>
      <c r="G298" s="139"/>
      <c r="II298" s="123"/>
      <c r="IJ298" s="123"/>
      <c r="IK298" s="123"/>
      <c r="IL298" s="123"/>
      <c r="IM298" s="123"/>
      <c r="IN298" s="123"/>
      <c r="IO298" s="123"/>
      <c r="IP298" s="123"/>
    </row>
    <row r="299" s="120" customFormat="1" ht="15" customHeight="1" spans="1:250">
      <c r="A299" s="136">
        <v>2030602</v>
      </c>
      <c r="B299" s="138" t="s">
        <v>245</v>
      </c>
      <c r="C299" s="140">
        <v>0</v>
      </c>
      <c r="D299" s="139"/>
      <c r="E299" s="134">
        <f t="shared" si="41"/>
        <v>0</v>
      </c>
      <c r="F299" s="135">
        <f t="shared" si="42"/>
        <v>0</v>
      </c>
      <c r="G299" s="139"/>
      <c r="II299" s="123"/>
      <c r="IJ299" s="123"/>
      <c r="IK299" s="123"/>
      <c r="IL299" s="123"/>
      <c r="IM299" s="123"/>
      <c r="IN299" s="123"/>
      <c r="IO299" s="123"/>
      <c r="IP299" s="123"/>
    </row>
    <row r="300" s="120" customFormat="1" ht="15" customHeight="1" spans="1:250">
      <c r="A300" s="136">
        <v>2030603</v>
      </c>
      <c r="B300" s="138" t="s">
        <v>246</v>
      </c>
      <c r="C300" s="140">
        <v>0</v>
      </c>
      <c r="D300" s="139"/>
      <c r="E300" s="134">
        <f t="shared" si="41"/>
        <v>0</v>
      </c>
      <c r="F300" s="135">
        <f t="shared" si="42"/>
        <v>0</v>
      </c>
      <c r="G300" s="139"/>
      <c r="II300" s="123"/>
      <c r="IJ300" s="123"/>
      <c r="IK300" s="123"/>
      <c r="IL300" s="123"/>
      <c r="IM300" s="123"/>
      <c r="IN300" s="123"/>
      <c r="IO300" s="123"/>
      <c r="IP300" s="123"/>
    </row>
    <row r="301" s="120" customFormat="1" ht="15" customHeight="1" spans="1:250">
      <c r="A301" s="136">
        <v>2030604</v>
      </c>
      <c r="B301" s="138" t="s">
        <v>247</v>
      </c>
      <c r="C301" s="140">
        <v>0</v>
      </c>
      <c r="D301" s="139"/>
      <c r="E301" s="134">
        <f t="shared" si="41"/>
        <v>0</v>
      </c>
      <c r="F301" s="135">
        <f t="shared" si="42"/>
        <v>0</v>
      </c>
      <c r="G301" s="139"/>
      <c r="II301" s="123"/>
      <c r="IJ301" s="123"/>
      <c r="IK301" s="123"/>
      <c r="IL301" s="123"/>
      <c r="IM301" s="123"/>
      <c r="IN301" s="123"/>
      <c r="IO301" s="123"/>
      <c r="IP301" s="123"/>
    </row>
    <row r="302" s="120" customFormat="1" ht="15" customHeight="1" spans="1:250">
      <c r="A302" s="136">
        <v>2030605</v>
      </c>
      <c r="B302" s="138" t="s">
        <v>248</v>
      </c>
      <c r="C302" s="140">
        <v>0</v>
      </c>
      <c r="D302" s="139"/>
      <c r="E302" s="134">
        <f t="shared" si="41"/>
        <v>0</v>
      </c>
      <c r="F302" s="135">
        <f t="shared" si="42"/>
        <v>0</v>
      </c>
      <c r="G302" s="139"/>
      <c r="II302" s="123"/>
      <c r="IJ302" s="123"/>
      <c r="IK302" s="123"/>
      <c r="IL302" s="123"/>
      <c r="IM302" s="123"/>
      <c r="IN302" s="123"/>
      <c r="IO302" s="123"/>
      <c r="IP302" s="123"/>
    </row>
    <row r="303" s="120" customFormat="1" ht="15" customHeight="1" spans="1:250">
      <c r="A303" s="136">
        <v>2030606</v>
      </c>
      <c r="B303" s="138" t="s">
        <v>249</v>
      </c>
      <c r="C303" s="140">
        <v>0</v>
      </c>
      <c r="D303" s="139"/>
      <c r="E303" s="134">
        <f t="shared" si="41"/>
        <v>0</v>
      </c>
      <c r="F303" s="135">
        <f t="shared" si="42"/>
        <v>0</v>
      </c>
      <c r="G303" s="139"/>
      <c r="II303" s="123"/>
      <c r="IJ303" s="123"/>
      <c r="IK303" s="123"/>
      <c r="IL303" s="123"/>
      <c r="IM303" s="123"/>
      <c r="IN303" s="123"/>
      <c r="IO303" s="123"/>
      <c r="IP303" s="123"/>
    </row>
    <row r="304" s="120" customFormat="1" ht="15" customHeight="1" spans="1:250">
      <c r="A304" s="136" t="s">
        <v>250</v>
      </c>
      <c r="B304" s="138" t="s">
        <v>251</v>
      </c>
      <c r="C304" s="140">
        <v>0</v>
      </c>
      <c r="D304" s="139"/>
      <c r="E304" s="134">
        <f t="shared" si="41"/>
        <v>0</v>
      </c>
      <c r="F304" s="135">
        <f t="shared" si="42"/>
        <v>0</v>
      </c>
      <c r="G304" s="139"/>
      <c r="II304" s="123"/>
      <c r="IJ304" s="123"/>
      <c r="IK304" s="123"/>
      <c r="IL304" s="123"/>
      <c r="IM304" s="123"/>
      <c r="IN304" s="123"/>
      <c r="IO304" s="123"/>
      <c r="IP304" s="123"/>
    </row>
    <row r="305" s="120" customFormat="1" ht="15" customHeight="1" spans="1:250">
      <c r="A305" s="136" t="s">
        <v>252</v>
      </c>
      <c r="B305" s="143" t="s">
        <v>253</v>
      </c>
      <c r="C305" s="140">
        <v>0</v>
      </c>
      <c r="D305" s="139"/>
      <c r="E305" s="134">
        <f t="shared" si="41"/>
        <v>0</v>
      </c>
      <c r="F305" s="135">
        <f t="shared" si="42"/>
        <v>0</v>
      </c>
      <c r="G305" s="139"/>
      <c r="II305" s="123"/>
      <c r="IJ305" s="123"/>
      <c r="IK305" s="123"/>
      <c r="IL305" s="123"/>
      <c r="IM305" s="123"/>
      <c r="IN305" s="123"/>
      <c r="IO305" s="123"/>
      <c r="IP305" s="123"/>
    </row>
    <row r="306" s="120" customFormat="1" ht="15" customHeight="1" spans="1:250">
      <c r="A306" s="136">
        <v>2030699</v>
      </c>
      <c r="B306" s="138" t="s">
        <v>254</v>
      </c>
      <c r="C306" s="140">
        <v>0</v>
      </c>
      <c r="D306" s="139"/>
      <c r="E306" s="134">
        <f t="shared" si="41"/>
        <v>0</v>
      </c>
      <c r="F306" s="135">
        <f t="shared" si="42"/>
        <v>0</v>
      </c>
      <c r="G306" s="139"/>
      <c r="II306" s="123"/>
      <c r="IJ306" s="123"/>
      <c r="IK306" s="123"/>
      <c r="IL306" s="123"/>
      <c r="IM306" s="123"/>
      <c r="IN306" s="123"/>
      <c r="IO306" s="123"/>
      <c r="IP306" s="123"/>
    </row>
    <row r="307" s="120" customFormat="1" ht="15" customHeight="1" spans="1:250">
      <c r="A307" s="136" t="s">
        <v>255</v>
      </c>
      <c r="B307" s="137" t="s">
        <v>256</v>
      </c>
      <c r="C307" s="140">
        <f t="shared" ref="C307:G307" si="53">C308</f>
        <v>0</v>
      </c>
      <c r="D307" s="141">
        <f t="shared" si="53"/>
        <v>0</v>
      </c>
      <c r="E307" s="134">
        <f t="shared" si="41"/>
        <v>0</v>
      </c>
      <c r="F307" s="135">
        <f t="shared" si="42"/>
        <v>0</v>
      </c>
      <c r="G307" s="141">
        <f t="shared" si="53"/>
        <v>0</v>
      </c>
      <c r="II307" s="123"/>
      <c r="IJ307" s="123"/>
      <c r="IK307" s="123"/>
      <c r="IL307" s="123"/>
      <c r="IM307" s="123"/>
      <c r="IN307" s="123"/>
      <c r="IO307" s="123"/>
      <c r="IP307" s="123"/>
    </row>
    <row r="308" s="120" customFormat="1" ht="15" customHeight="1" spans="1:250">
      <c r="A308" s="136">
        <v>2039901</v>
      </c>
      <c r="B308" s="138" t="s">
        <v>257</v>
      </c>
      <c r="C308" s="140">
        <v>0</v>
      </c>
      <c r="D308" s="139"/>
      <c r="E308" s="134">
        <f t="shared" si="41"/>
        <v>0</v>
      </c>
      <c r="F308" s="135">
        <f t="shared" si="42"/>
        <v>0</v>
      </c>
      <c r="G308" s="139"/>
      <c r="II308" s="123"/>
      <c r="IJ308" s="123"/>
      <c r="IK308" s="123"/>
      <c r="IL308" s="123"/>
      <c r="IM308" s="123"/>
      <c r="IN308" s="123"/>
      <c r="IO308" s="123"/>
      <c r="IP308" s="123"/>
    </row>
    <row r="309" s="120" customFormat="1" ht="15" customHeight="1" spans="1:250">
      <c r="A309" s="136" t="s">
        <v>258</v>
      </c>
      <c r="B309" s="137" t="s">
        <v>259</v>
      </c>
      <c r="C309" s="140">
        <f t="shared" ref="C309:G309" si="54">C310+C313++C324+C331+C339+C348+C364+C374+C384+C392+C398</f>
        <v>5586</v>
      </c>
      <c r="D309" s="141">
        <f t="shared" si="54"/>
        <v>5572</v>
      </c>
      <c r="E309" s="134">
        <f t="shared" si="41"/>
        <v>-14</v>
      </c>
      <c r="F309" s="135">
        <f t="shared" si="42"/>
        <v>-0.25062656641604</v>
      </c>
      <c r="G309" s="141">
        <f t="shared" si="54"/>
        <v>5572</v>
      </c>
      <c r="II309" s="123"/>
      <c r="IJ309" s="123"/>
      <c r="IK309" s="123"/>
      <c r="IL309" s="123"/>
      <c r="IM309" s="123"/>
      <c r="IN309" s="123"/>
      <c r="IO309" s="123"/>
      <c r="IP309" s="123"/>
    </row>
    <row r="310" s="120" customFormat="1" ht="15" customHeight="1" spans="1:250">
      <c r="A310" s="136">
        <v>20401</v>
      </c>
      <c r="B310" s="137" t="s">
        <v>260</v>
      </c>
      <c r="C310" s="140">
        <f t="shared" ref="C310:G310" si="55">SUM(C311:C312)</f>
        <v>15</v>
      </c>
      <c r="D310" s="141">
        <f t="shared" si="55"/>
        <v>12</v>
      </c>
      <c r="E310" s="134">
        <f t="shared" si="41"/>
        <v>-3</v>
      </c>
      <c r="F310" s="135">
        <f t="shared" si="42"/>
        <v>-20</v>
      </c>
      <c r="G310" s="141">
        <f t="shared" si="55"/>
        <v>12</v>
      </c>
      <c r="II310" s="123"/>
      <c r="IJ310" s="123"/>
      <c r="IK310" s="123"/>
      <c r="IL310" s="123"/>
      <c r="IM310" s="123"/>
      <c r="IN310" s="123"/>
      <c r="IO310" s="123"/>
      <c r="IP310" s="123"/>
    </row>
    <row r="311" s="120" customFormat="1" ht="15" customHeight="1" spans="1:250">
      <c r="A311" s="136">
        <v>2040101</v>
      </c>
      <c r="B311" s="144" t="s">
        <v>261</v>
      </c>
      <c r="C311" s="140">
        <v>0</v>
      </c>
      <c r="D311" s="139"/>
      <c r="E311" s="134">
        <f t="shared" si="41"/>
        <v>0</v>
      </c>
      <c r="F311" s="135">
        <f t="shared" si="42"/>
        <v>0</v>
      </c>
      <c r="G311" s="139"/>
      <c r="II311" s="123"/>
      <c r="IJ311" s="123"/>
      <c r="IK311" s="123"/>
      <c r="IL311" s="123"/>
      <c r="IM311" s="123"/>
      <c r="IN311" s="123"/>
      <c r="IO311" s="123"/>
      <c r="IP311" s="123"/>
    </row>
    <row r="312" s="120" customFormat="1" ht="15" customHeight="1" spans="1:250">
      <c r="A312" s="136">
        <v>2040199</v>
      </c>
      <c r="B312" s="144" t="s">
        <v>262</v>
      </c>
      <c r="C312" s="140">
        <v>15</v>
      </c>
      <c r="D312" s="139">
        <v>12</v>
      </c>
      <c r="E312" s="134">
        <f t="shared" si="41"/>
        <v>-3</v>
      </c>
      <c r="F312" s="135">
        <f t="shared" si="42"/>
        <v>-20</v>
      </c>
      <c r="G312" s="139">
        <v>12</v>
      </c>
      <c r="II312" s="123"/>
      <c r="IJ312" s="123"/>
      <c r="IK312" s="123"/>
      <c r="IL312" s="123"/>
      <c r="IM312" s="123"/>
      <c r="IN312" s="123"/>
      <c r="IO312" s="123"/>
      <c r="IP312" s="123"/>
    </row>
    <row r="313" s="120" customFormat="1" ht="15" customHeight="1" spans="1:250">
      <c r="A313" s="136">
        <v>20402</v>
      </c>
      <c r="B313" s="137" t="s">
        <v>263</v>
      </c>
      <c r="C313" s="140">
        <f t="shared" ref="C313:G313" si="56">SUM(C314:C323)</f>
        <v>5119</v>
      </c>
      <c r="D313" s="141">
        <f t="shared" si="56"/>
        <v>5107</v>
      </c>
      <c r="E313" s="134">
        <f t="shared" si="41"/>
        <v>-12</v>
      </c>
      <c r="F313" s="135">
        <f t="shared" si="42"/>
        <v>-0.234420785309631</v>
      </c>
      <c r="G313" s="141">
        <f t="shared" si="56"/>
        <v>5107</v>
      </c>
      <c r="II313" s="123"/>
      <c r="IJ313" s="123"/>
      <c r="IK313" s="123"/>
      <c r="IL313" s="123"/>
      <c r="IM313" s="123"/>
      <c r="IN313" s="123"/>
      <c r="IO313" s="123"/>
      <c r="IP313" s="123"/>
    </row>
    <row r="314" s="120" customFormat="1" ht="15" customHeight="1" spans="1:250">
      <c r="A314" s="136">
        <v>2040201</v>
      </c>
      <c r="B314" s="138" t="s">
        <v>63</v>
      </c>
      <c r="C314" s="140">
        <v>4440</v>
      </c>
      <c r="D314" s="139">
        <v>4006</v>
      </c>
      <c r="E314" s="134">
        <f t="shared" si="41"/>
        <v>-434</v>
      </c>
      <c r="F314" s="135">
        <f t="shared" si="42"/>
        <v>-9.77477477477477</v>
      </c>
      <c r="G314" s="139">
        <v>4006</v>
      </c>
      <c r="II314" s="123"/>
      <c r="IJ314" s="123"/>
      <c r="IK314" s="123"/>
      <c r="IL314" s="123"/>
      <c r="IM314" s="123"/>
      <c r="IN314" s="123"/>
      <c r="IO314" s="123"/>
      <c r="IP314" s="123"/>
    </row>
    <row r="315" s="120" customFormat="1" ht="15" customHeight="1" spans="1:250">
      <c r="A315" s="136">
        <v>2040202</v>
      </c>
      <c r="B315" s="138" t="s">
        <v>64</v>
      </c>
      <c r="C315" s="140">
        <v>331</v>
      </c>
      <c r="D315" s="139">
        <v>885</v>
      </c>
      <c r="E315" s="134">
        <f t="shared" si="41"/>
        <v>554</v>
      </c>
      <c r="F315" s="135">
        <f t="shared" si="42"/>
        <v>167.371601208459</v>
      </c>
      <c r="G315" s="139">
        <v>885</v>
      </c>
      <c r="II315" s="123"/>
      <c r="IJ315" s="123"/>
      <c r="IK315" s="123"/>
      <c r="IL315" s="123"/>
      <c r="IM315" s="123"/>
      <c r="IN315" s="123"/>
      <c r="IO315" s="123"/>
      <c r="IP315" s="123"/>
    </row>
    <row r="316" s="120" customFormat="1" ht="15" customHeight="1" spans="1:250">
      <c r="A316" s="136">
        <v>2040203</v>
      </c>
      <c r="B316" s="138" t="s">
        <v>65</v>
      </c>
      <c r="C316" s="140">
        <v>0</v>
      </c>
      <c r="D316" s="139"/>
      <c r="E316" s="134">
        <f t="shared" si="41"/>
        <v>0</v>
      </c>
      <c r="F316" s="135">
        <f t="shared" si="42"/>
        <v>0</v>
      </c>
      <c r="G316" s="139"/>
      <c r="II316" s="123"/>
      <c r="IJ316" s="123"/>
      <c r="IK316" s="123"/>
      <c r="IL316" s="123"/>
      <c r="IM316" s="123"/>
      <c r="IN316" s="123"/>
      <c r="IO316" s="123"/>
      <c r="IP316" s="123"/>
    </row>
    <row r="317" s="120" customFormat="1" ht="15" customHeight="1" spans="1:250">
      <c r="A317" s="136">
        <v>2040219</v>
      </c>
      <c r="B317" s="138" t="s">
        <v>104</v>
      </c>
      <c r="C317" s="140">
        <v>110</v>
      </c>
      <c r="D317" s="139">
        <v>110</v>
      </c>
      <c r="E317" s="134">
        <f t="shared" si="41"/>
        <v>0</v>
      </c>
      <c r="F317" s="135">
        <f t="shared" si="42"/>
        <v>0</v>
      </c>
      <c r="G317" s="139">
        <v>110</v>
      </c>
      <c r="II317" s="123"/>
      <c r="IJ317" s="123"/>
      <c r="IK317" s="123"/>
      <c r="IL317" s="123"/>
      <c r="IM317" s="123"/>
      <c r="IN317" s="123"/>
      <c r="IO317" s="123"/>
      <c r="IP317" s="123"/>
    </row>
    <row r="318" s="120" customFormat="1" ht="15" customHeight="1" spans="1:250">
      <c r="A318" s="136">
        <v>2040220</v>
      </c>
      <c r="B318" s="138" t="s">
        <v>264</v>
      </c>
      <c r="C318" s="140">
        <v>238</v>
      </c>
      <c r="D318" s="139">
        <v>106</v>
      </c>
      <c r="E318" s="134">
        <f t="shared" si="41"/>
        <v>-132</v>
      </c>
      <c r="F318" s="135">
        <f t="shared" si="42"/>
        <v>-55.4621848739496</v>
      </c>
      <c r="G318" s="139">
        <v>106</v>
      </c>
      <c r="II318" s="123"/>
      <c r="IJ318" s="123"/>
      <c r="IK318" s="123"/>
      <c r="IL318" s="123"/>
      <c r="IM318" s="123"/>
      <c r="IN318" s="123"/>
      <c r="IO318" s="123"/>
      <c r="IP318" s="123"/>
    </row>
    <row r="319" s="120" customFormat="1" ht="15" customHeight="1" spans="1:250">
      <c r="A319" s="136">
        <v>2040221</v>
      </c>
      <c r="B319" s="138" t="s">
        <v>265</v>
      </c>
      <c r="C319" s="140">
        <v>0</v>
      </c>
      <c r="D319" s="139"/>
      <c r="E319" s="134">
        <f t="shared" si="41"/>
        <v>0</v>
      </c>
      <c r="F319" s="135">
        <f t="shared" si="42"/>
        <v>0</v>
      </c>
      <c r="G319" s="139"/>
      <c r="II319" s="123"/>
      <c r="IJ319" s="123"/>
      <c r="IK319" s="123"/>
      <c r="IL319" s="123"/>
      <c r="IM319" s="123"/>
      <c r="IN319" s="123"/>
      <c r="IO319" s="123"/>
      <c r="IP319" s="123"/>
    </row>
    <row r="320" s="120" customFormat="1" ht="15" customHeight="1" spans="1:250">
      <c r="A320" s="136">
        <v>2040222</v>
      </c>
      <c r="B320" s="138" t="s">
        <v>266</v>
      </c>
      <c r="C320" s="140">
        <v>0</v>
      </c>
      <c r="D320" s="139"/>
      <c r="E320" s="134">
        <f t="shared" si="41"/>
        <v>0</v>
      </c>
      <c r="F320" s="135">
        <f t="shared" si="42"/>
        <v>0</v>
      </c>
      <c r="G320" s="139"/>
      <c r="II320" s="123"/>
      <c r="IJ320" s="123"/>
      <c r="IK320" s="123"/>
      <c r="IL320" s="123"/>
      <c r="IM320" s="123"/>
      <c r="IN320" s="123"/>
      <c r="IO320" s="123"/>
      <c r="IP320" s="123"/>
    </row>
    <row r="321" s="120" customFormat="1" ht="15" customHeight="1" spans="1:250">
      <c r="A321" s="136">
        <v>2040223</v>
      </c>
      <c r="B321" s="138" t="s">
        <v>267</v>
      </c>
      <c r="C321" s="140">
        <v>0</v>
      </c>
      <c r="D321" s="139"/>
      <c r="E321" s="134">
        <f t="shared" si="41"/>
        <v>0</v>
      </c>
      <c r="F321" s="135">
        <f t="shared" si="42"/>
        <v>0</v>
      </c>
      <c r="G321" s="139"/>
      <c r="II321" s="123"/>
      <c r="IJ321" s="123"/>
      <c r="IK321" s="123"/>
      <c r="IL321" s="123"/>
      <c r="IM321" s="123"/>
      <c r="IN321" s="123"/>
      <c r="IO321" s="123"/>
      <c r="IP321" s="123"/>
    </row>
    <row r="322" s="120" customFormat="1" ht="15" customHeight="1" spans="1:250">
      <c r="A322" s="136">
        <v>2040250</v>
      </c>
      <c r="B322" s="138" t="s">
        <v>72</v>
      </c>
      <c r="C322" s="140">
        <v>0</v>
      </c>
      <c r="D322" s="139"/>
      <c r="E322" s="134">
        <f t="shared" si="41"/>
        <v>0</v>
      </c>
      <c r="F322" s="135">
        <f t="shared" si="42"/>
        <v>0</v>
      </c>
      <c r="G322" s="139"/>
      <c r="II322" s="123"/>
      <c r="IJ322" s="123"/>
      <c r="IK322" s="123"/>
      <c r="IL322" s="123"/>
      <c r="IM322" s="123"/>
      <c r="IN322" s="123"/>
      <c r="IO322" s="123"/>
      <c r="IP322" s="123"/>
    </row>
    <row r="323" s="120" customFormat="1" ht="15" customHeight="1" spans="1:250">
      <c r="A323" s="136">
        <v>2040299</v>
      </c>
      <c r="B323" s="138" t="s">
        <v>268</v>
      </c>
      <c r="C323" s="140">
        <v>0</v>
      </c>
      <c r="D323" s="139"/>
      <c r="E323" s="134">
        <f t="shared" si="41"/>
        <v>0</v>
      </c>
      <c r="F323" s="135">
        <f t="shared" si="42"/>
        <v>0</v>
      </c>
      <c r="G323" s="139"/>
      <c r="II323" s="123"/>
      <c r="IJ323" s="123"/>
      <c r="IK323" s="123"/>
      <c r="IL323" s="123"/>
      <c r="IM323" s="123"/>
      <c r="IN323" s="123"/>
      <c r="IO323" s="123"/>
      <c r="IP323" s="123"/>
    </row>
    <row r="324" s="120" customFormat="1" ht="15" customHeight="1" spans="1:250">
      <c r="A324" s="136">
        <v>20403</v>
      </c>
      <c r="B324" s="137" t="s">
        <v>269</v>
      </c>
      <c r="C324" s="140">
        <f t="shared" ref="C324:G324" si="57">SUM(C325:C330)</f>
        <v>0</v>
      </c>
      <c r="D324" s="141">
        <f t="shared" si="57"/>
        <v>0</v>
      </c>
      <c r="E324" s="134">
        <f t="shared" si="41"/>
        <v>0</v>
      </c>
      <c r="F324" s="135">
        <f t="shared" si="42"/>
        <v>0</v>
      </c>
      <c r="G324" s="141">
        <f t="shared" si="57"/>
        <v>0</v>
      </c>
      <c r="II324" s="123"/>
      <c r="IJ324" s="123"/>
      <c r="IK324" s="123"/>
      <c r="IL324" s="123"/>
      <c r="IM324" s="123"/>
      <c r="IN324" s="123"/>
      <c r="IO324" s="123"/>
      <c r="IP324" s="123"/>
    </row>
    <row r="325" s="120" customFormat="1" ht="15" customHeight="1" spans="1:250">
      <c r="A325" s="136">
        <v>2040301</v>
      </c>
      <c r="B325" s="138" t="s">
        <v>63</v>
      </c>
      <c r="C325" s="140">
        <v>0</v>
      </c>
      <c r="D325" s="139"/>
      <c r="E325" s="134">
        <f t="shared" ref="E325:E388" si="58">D325-C325</f>
        <v>0</v>
      </c>
      <c r="F325" s="135">
        <f t="shared" ref="F325:F388" si="59">IF(C325=0,,E325/C325*100)</f>
        <v>0</v>
      </c>
      <c r="G325" s="139"/>
      <c r="II325" s="123"/>
      <c r="IJ325" s="123"/>
      <c r="IK325" s="123"/>
      <c r="IL325" s="123"/>
      <c r="IM325" s="123"/>
      <c r="IN325" s="123"/>
      <c r="IO325" s="123"/>
      <c r="IP325" s="123"/>
    </row>
    <row r="326" s="120" customFormat="1" ht="15" customHeight="1" spans="1:250">
      <c r="A326" s="136">
        <v>2040302</v>
      </c>
      <c r="B326" s="138" t="s">
        <v>64</v>
      </c>
      <c r="C326" s="140">
        <v>0</v>
      </c>
      <c r="D326" s="139"/>
      <c r="E326" s="134">
        <f t="shared" si="58"/>
        <v>0</v>
      </c>
      <c r="F326" s="135">
        <f t="shared" si="59"/>
        <v>0</v>
      </c>
      <c r="G326" s="139"/>
      <c r="II326" s="123"/>
      <c r="IJ326" s="123"/>
      <c r="IK326" s="123"/>
      <c r="IL326" s="123"/>
      <c r="IM326" s="123"/>
      <c r="IN326" s="123"/>
      <c r="IO326" s="123"/>
      <c r="IP326" s="123"/>
    </row>
    <row r="327" s="120" customFormat="1" ht="15" customHeight="1" spans="1:250">
      <c r="A327" s="136">
        <v>2040303</v>
      </c>
      <c r="B327" s="138" t="s">
        <v>65</v>
      </c>
      <c r="C327" s="140">
        <v>0</v>
      </c>
      <c r="D327" s="139"/>
      <c r="E327" s="134">
        <f t="shared" si="58"/>
        <v>0</v>
      </c>
      <c r="F327" s="135">
        <f t="shared" si="59"/>
        <v>0</v>
      </c>
      <c r="G327" s="139"/>
      <c r="II327" s="123"/>
      <c r="IJ327" s="123"/>
      <c r="IK327" s="123"/>
      <c r="IL327" s="123"/>
      <c r="IM327" s="123"/>
      <c r="IN327" s="123"/>
      <c r="IO327" s="123"/>
      <c r="IP327" s="123"/>
    </row>
    <row r="328" s="120" customFormat="1" ht="15" customHeight="1" spans="1:250">
      <c r="A328" s="136">
        <v>2040304</v>
      </c>
      <c r="B328" s="138" t="s">
        <v>270</v>
      </c>
      <c r="C328" s="140">
        <v>0</v>
      </c>
      <c r="D328" s="139"/>
      <c r="E328" s="134">
        <f t="shared" si="58"/>
        <v>0</v>
      </c>
      <c r="F328" s="135">
        <f t="shared" si="59"/>
        <v>0</v>
      </c>
      <c r="G328" s="139"/>
      <c r="II328" s="123"/>
      <c r="IJ328" s="123"/>
      <c r="IK328" s="123"/>
      <c r="IL328" s="123"/>
      <c r="IM328" s="123"/>
      <c r="IN328" s="123"/>
      <c r="IO328" s="123"/>
      <c r="IP328" s="123"/>
    </row>
    <row r="329" s="120" customFormat="1" ht="15" customHeight="1" spans="1:250">
      <c r="A329" s="136">
        <v>2040350</v>
      </c>
      <c r="B329" s="138" t="s">
        <v>72</v>
      </c>
      <c r="C329" s="140">
        <v>0</v>
      </c>
      <c r="D329" s="139"/>
      <c r="E329" s="134">
        <f t="shared" si="58"/>
        <v>0</v>
      </c>
      <c r="F329" s="135">
        <f t="shared" si="59"/>
        <v>0</v>
      </c>
      <c r="G329" s="139"/>
      <c r="II329" s="123"/>
      <c r="IJ329" s="123"/>
      <c r="IK329" s="123"/>
      <c r="IL329" s="123"/>
      <c r="IM329" s="123"/>
      <c r="IN329" s="123"/>
      <c r="IO329" s="123"/>
      <c r="IP329" s="123"/>
    </row>
    <row r="330" s="120" customFormat="1" ht="15" customHeight="1" spans="1:250">
      <c r="A330" s="136">
        <v>2040399</v>
      </c>
      <c r="B330" s="138" t="s">
        <v>271</v>
      </c>
      <c r="C330" s="140">
        <v>0</v>
      </c>
      <c r="D330" s="139"/>
      <c r="E330" s="134">
        <f t="shared" si="58"/>
        <v>0</v>
      </c>
      <c r="F330" s="135">
        <f t="shared" si="59"/>
        <v>0</v>
      </c>
      <c r="G330" s="139"/>
      <c r="II330" s="123"/>
      <c r="IJ330" s="123"/>
      <c r="IK330" s="123"/>
      <c r="IL330" s="123"/>
      <c r="IM330" s="123"/>
      <c r="IN330" s="123"/>
      <c r="IO330" s="123"/>
      <c r="IP330" s="123"/>
    </row>
    <row r="331" s="120" customFormat="1" ht="15" customHeight="1" spans="1:250">
      <c r="A331" s="136">
        <v>20404</v>
      </c>
      <c r="B331" s="137" t="s">
        <v>272</v>
      </c>
      <c r="C331" s="140">
        <f t="shared" ref="C331:G331" si="60">SUM(C332:C338)</f>
        <v>0</v>
      </c>
      <c r="D331" s="141">
        <f t="shared" si="60"/>
        <v>0</v>
      </c>
      <c r="E331" s="134">
        <f t="shared" si="58"/>
        <v>0</v>
      </c>
      <c r="F331" s="135">
        <f t="shared" si="59"/>
        <v>0</v>
      </c>
      <c r="G331" s="141">
        <f t="shared" si="60"/>
        <v>0</v>
      </c>
      <c r="II331" s="123"/>
      <c r="IJ331" s="123"/>
      <c r="IK331" s="123"/>
      <c r="IL331" s="123"/>
      <c r="IM331" s="123"/>
      <c r="IN331" s="123"/>
      <c r="IO331" s="123"/>
      <c r="IP331" s="123"/>
    </row>
    <row r="332" s="120" customFormat="1" ht="15" customHeight="1" spans="1:250">
      <c r="A332" s="136">
        <v>2040401</v>
      </c>
      <c r="B332" s="138" t="s">
        <v>63</v>
      </c>
      <c r="C332" s="140">
        <v>0</v>
      </c>
      <c r="D332" s="139"/>
      <c r="E332" s="134">
        <f t="shared" si="58"/>
        <v>0</v>
      </c>
      <c r="F332" s="135">
        <f t="shared" si="59"/>
        <v>0</v>
      </c>
      <c r="G332" s="139"/>
      <c r="II332" s="123"/>
      <c r="IJ332" s="123"/>
      <c r="IK332" s="123"/>
      <c r="IL332" s="123"/>
      <c r="IM332" s="123"/>
      <c r="IN332" s="123"/>
      <c r="IO332" s="123"/>
      <c r="IP332" s="123"/>
    </row>
    <row r="333" s="120" customFormat="1" ht="15" customHeight="1" spans="1:250">
      <c r="A333" s="136">
        <v>2040402</v>
      </c>
      <c r="B333" s="138" t="s">
        <v>64</v>
      </c>
      <c r="C333" s="140">
        <v>0</v>
      </c>
      <c r="D333" s="139"/>
      <c r="E333" s="134">
        <f t="shared" si="58"/>
        <v>0</v>
      </c>
      <c r="F333" s="135">
        <f t="shared" si="59"/>
        <v>0</v>
      </c>
      <c r="G333" s="139"/>
      <c r="II333" s="123"/>
      <c r="IJ333" s="123"/>
      <c r="IK333" s="123"/>
      <c r="IL333" s="123"/>
      <c r="IM333" s="123"/>
      <c r="IN333" s="123"/>
      <c r="IO333" s="123"/>
      <c r="IP333" s="123"/>
    </row>
    <row r="334" s="120" customFormat="1" ht="15" customHeight="1" spans="1:250">
      <c r="A334" s="136">
        <v>2040403</v>
      </c>
      <c r="B334" s="138" t="s">
        <v>65</v>
      </c>
      <c r="C334" s="140">
        <v>0</v>
      </c>
      <c r="D334" s="139"/>
      <c r="E334" s="134">
        <f t="shared" si="58"/>
        <v>0</v>
      </c>
      <c r="F334" s="135">
        <f t="shared" si="59"/>
        <v>0</v>
      </c>
      <c r="G334" s="139"/>
      <c r="II334" s="123"/>
      <c r="IJ334" s="123"/>
      <c r="IK334" s="123"/>
      <c r="IL334" s="123"/>
      <c r="IM334" s="123"/>
      <c r="IN334" s="123"/>
      <c r="IO334" s="123"/>
      <c r="IP334" s="123"/>
    </row>
    <row r="335" s="120" customFormat="1" ht="15" customHeight="1" spans="1:250">
      <c r="A335" s="136">
        <v>2040409</v>
      </c>
      <c r="B335" s="138" t="s">
        <v>273</v>
      </c>
      <c r="C335" s="140">
        <v>0</v>
      </c>
      <c r="D335" s="139"/>
      <c r="E335" s="134">
        <f t="shared" si="58"/>
        <v>0</v>
      </c>
      <c r="F335" s="135">
        <f t="shared" si="59"/>
        <v>0</v>
      </c>
      <c r="G335" s="139"/>
      <c r="II335" s="123"/>
      <c r="IJ335" s="123"/>
      <c r="IK335" s="123"/>
      <c r="IL335" s="123"/>
      <c r="IM335" s="123"/>
      <c r="IN335" s="123"/>
      <c r="IO335" s="123"/>
      <c r="IP335" s="123"/>
    </row>
    <row r="336" s="120" customFormat="1" ht="15" customHeight="1" spans="1:250">
      <c r="A336" s="136">
        <v>2040410</v>
      </c>
      <c r="B336" s="138" t="s">
        <v>274</v>
      </c>
      <c r="C336" s="140">
        <v>0</v>
      </c>
      <c r="D336" s="139"/>
      <c r="E336" s="134">
        <f t="shared" si="58"/>
        <v>0</v>
      </c>
      <c r="F336" s="135">
        <f t="shared" si="59"/>
        <v>0</v>
      </c>
      <c r="G336" s="139"/>
      <c r="II336" s="123"/>
      <c r="IJ336" s="123"/>
      <c r="IK336" s="123"/>
      <c r="IL336" s="123"/>
      <c r="IM336" s="123"/>
      <c r="IN336" s="123"/>
      <c r="IO336" s="123"/>
      <c r="IP336" s="123"/>
    </row>
    <row r="337" s="120" customFormat="1" ht="15" customHeight="1" spans="1:250">
      <c r="A337" s="136">
        <v>2040450</v>
      </c>
      <c r="B337" s="138" t="s">
        <v>72</v>
      </c>
      <c r="C337" s="140">
        <v>0</v>
      </c>
      <c r="D337" s="139"/>
      <c r="E337" s="134">
        <f t="shared" si="58"/>
        <v>0</v>
      </c>
      <c r="F337" s="135">
        <f t="shared" si="59"/>
        <v>0</v>
      </c>
      <c r="G337" s="139"/>
      <c r="II337" s="123"/>
      <c r="IJ337" s="123"/>
      <c r="IK337" s="123"/>
      <c r="IL337" s="123"/>
      <c r="IM337" s="123"/>
      <c r="IN337" s="123"/>
      <c r="IO337" s="123"/>
      <c r="IP337" s="123"/>
    </row>
    <row r="338" s="120" customFormat="1" ht="15" customHeight="1" spans="1:250">
      <c r="A338" s="136">
        <v>2040499</v>
      </c>
      <c r="B338" s="138" t="s">
        <v>275</v>
      </c>
      <c r="C338" s="140">
        <v>0</v>
      </c>
      <c r="D338" s="139"/>
      <c r="E338" s="134">
        <f t="shared" si="58"/>
        <v>0</v>
      </c>
      <c r="F338" s="135">
        <f t="shared" si="59"/>
        <v>0</v>
      </c>
      <c r="G338" s="139"/>
      <c r="II338" s="123"/>
      <c r="IJ338" s="123"/>
      <c r="IK338" s="123"/>
      <c r="IL338" s="123"/>
      <c r="IM338" s="123"/>
      <c r="IN338" s="123"/>
      <c r="IO338" s="123"/>
      <c r="IP338" s="123"/>
    </row>
    <row r="339" s="120" customFormat="1" ht="15" customHeight="1" spans="1:250">
      <c r="A339" s="136">
        <v>20405</v>
      </c>
      <c r="B339" s="137" t="s">
        <v>276</v>
      </c>
      <c r="C339" s="140">
        <f t="shared" ref="C339:G339" si="61">SUM(C340:C347)</f>
        <v>0</v>
      </c>
      <c r="D339" s="141">
        <f t="shared" si="61"/>
        <v>0</v>
      </c>
      <c r="E339" s="134">
        <f t="shared" si="58"/>
        <v>0</v>
      </c>
      <c r="F339" s="135">
        <f t="shared" si="59"/>
        <v>0</v>
      </c>
      <c r="G339" s="141">
        <f t="shared" si="61"/>
        <v>0</v>
      </c>
      <c r="II339" s="123"/>
      <c r="IJ339" s="123"/>
      <c r="IK339" s="123"/>
      <c r="IL339" s="123"/>
      <c r="IM339" s="123"/>
      <c r="IN339" s="123"/>
      <c r="IO339" s="123"/>
      <c r="IP339" s="123"/>
    </row>
    <row r="340" s="120" customFormat="1" ht="15" customHeight="1" spans="1:250">
      <c r="A340" s="136">
        <v>2040501</v>
      </c>
      <c r="B340" s="138" t="s">
        <v>63</v>
      </c>
      <c r="C340" s="140">
        <v>0</v>
      </c>
      <c r="D340" s="139"/>
      <c r="E340" s="134">
        <f t="shared" si="58"/>
        <v>0</v>
      </c>
      <c r="F340" s="135">
        <f t="shared" si="59"/>
        <v>0</v>
      </c>
      <c r="G340" s="139"/>
      <c r="II340" s="123"/>
      <c r="IJ340" s="123"/>
      <c r="IK340" s="123"/>
      <c r="IL340" s="123"/>
      <c r="IM340" s="123"/>
      <c r="IN340" s="123"/>
      <c r="IO340" s="123"/>
      <c r="IP340" s="123"/>
    </row>
    <row r="341" s="120" customFormat="1" ht="15" customHeight="1" spans="1:250">
      <c r="A341" s="136">
        <v>2040502</v>
      </c>
      <c r="B341" s="138" t="s">
        <v>64</v>
      </c>
      <c r="C341" s="140">
        <v>0</v>
      </c>
      <c r="D341" s="139"/>
      <c r="E341" s="134">
        <f t="shared" si="58"/>
        <v>0</v>
      </c>
      <c r="F341" s="135">
        <f t="shared" si="59"/>
        <v>0</v>
      </c>
      <c r="G341" s="139"/>
      <c r="II341" s="123"/>
      <c r="IJ341" s="123"/>
      <c r="IK341" s="123"/>
      <c r="IL341" s="123"/>
      <c r="IM341" s="123"/>
      <c r="IN341" s="123"/>
      <c r="IO341" s="123"/>
      <c r="IP341" s="123"/>
    </row>
    <row r="342" s="120" customFormat="1" ht="15" customHeight="1" spans="1:250">
      <c r="A342" s="136">
        <v>2040503</v>
      </c>
      <c r="B342" s="138" t="s">
        <v>65</v>
      </c>
      <c r="C342" s="140">
        <v>0</v>
      </c>
      <c r="D342" s="139"/>
      <c r="E342" s="134">
        <f t="shared" si="58"/>
        <v>0</v>
      </c>
      <c r="F342" s="135">
        <f t="shared" si="59"/>
        <v>0</v>
      </c>
      <c r="G342" s="139"/>
      <c r="II342" s="123"/>
      <c r="IJ342" s="123"/>
      <c r="IK342" s="123"/>
      <c r="IL342" s="123"/>
      <c r="IM342" s="123"/>
      <c r="IN342" s="123"/>
      <c r="IO342" s="123"/>
      <c r="IP342" s="123"/>
    </row>
    <row r="343" s="120" customFormat="1" ht="15" customHeight="1" spans="1:250">
      <c r="A343" s="136">
        <v>2040504</v>
      </c>
      <c r="B343" s="138" t="s">
        <v>277</v>
      </c>
      <c r="C343" s="140">
        <v>0</v>
      </c>
      <c r="D343" s="139"/>
      <c r="E343" s="134">
        <f t="shared" si="58"/>
        <v>0</v>
      </c>
      <c r="F343" s="135">
        <f t="shared" si="59"/>
        <v>0</v>
      </c>
      <c r="G343" s="139"/>
      <c r="II343" s="123"/>
      <c r="IJ343" s="123"/>
      <c r="IK343" s="123"/>
      <c r="IL343" s="123"/>
      <c r="IM343" s="123"/>
      <c r="IN343" s="123"/>
      <c r="IO343" s="123"/>
      <c r="IP343" s="123"/>
    </row>
    <row r="344" s="120" customFormat="1" ht="15" customHeight="1" spans="1:250">
      <c r="A344" s="136">
        <v>2040505</v>
      </c>
      <c r="B344" s="138" t="s">
        <v>278</v>
      </c>
      <c r="C344" s="140">
        <v>0</v>
      </c>
      <c r="D344" s="139"/>
      <c r="E344" s="134">
        <f t="shared" si="58"/>
        <v>0</v>
      </c>
      <c r="F344" s="135">
        <f t="shared" si="59"/>
        <v>0</v>
      </c>
      <c r="G344" s="139"/>
      <c r="II344" s="123"/>
      <c r="IJ344" s="123"/>
      <c r="IK344" s="123"/>
      <c r="IL344" s="123"/>
      <c r="IM344" s="123"/>
      <c r="IN344" s="123"/>
      <c r="IO344" s="123"/>
      <c r="IP344" s="123"/>
    </row>
    <row r="345" s="120" customFormat="1" ht="15" customHeight="1" spans="1:250">
      <c r="A345" s="136">
        <v>2040506</v>
      </c>
      <c r="B345" s="138" t="s">
        <v>279</v>
      </c>
      <c r="C345" s="140">
        <v>0</v>
      </c>
      <c r="D345" s="139"/>
      <c r="E345" s="134">
        <f t="shared" si="58"/>
        <v>0</v>
      </c>
      <c r="F345" s="135">
        <f t="shared" si="59"/>
        <v>0</v>
      </c>
      <c r="G345" s="139"/>
      <c r="II345" s="123"/>
      <c r="IJ345" s="123"/>
      <c r="IK345" s="123"/>
      <c r="IL345" s="123"/>
      <c r="IM345" s="123"/>
      <c r="IN345" s="123"/>
      <c r="IO345" s="123"/>
      <c r="IP345" s="123"/>
    </row>
    <row r="346" s="120" customFormat="1" ht="15" customHeight="1" spans="1:250">
      <c r="A346" s="136">
        <v>2040550</v>
      </c>
      <c r="B346" s="138" t="s">
        <v>72</v>
      </c>
      <c r="C346" s="140">
        <v>0</v>
      </c>
      <c r="D346" s="139"/>
      <c r="E346" s="134">
        <f t="shared" si="58"/>
        <v>0</v>
      </c>
      <c r="F346" s="135">
        <f t="shared" si="59"/>
        <v>0</v>
      </c>
      <c r="G346" s="139"/>
      <c r="II346" s="123"/>
      <c r="IJ346" s="123"/>
      <c r="IK346" s="123"/>
      <c r="IL346" s="123"/>
      <c r="IM346" s="123"/>
      <c r="IN346" s="123"/>
      <c r="IO346" s="123"/>
      <c r="IP346" s="123"/>
    </row>
    <row r="347" s="120" customFormat="1" ht="15" customHeight="1" spans="1:250">
      <c r="A347" s="136">
        <v>2040599</v>
      </c>
      <c r="B347" s="138" t="s">
        <v>280</v>
      </c>
      <c r="C347" s="140">
        <v>0</v>
      </c>
      <c r="D347" s="139"/>
      <c r="E347" s="134">
        <f t="shared" si="58"/>
        <v>0</v>
      </c>
      <c r="F347" s="135">
        <f t="shared" si="59"/>
        <v>0</v>
      </c>
      <c r="G347" s="139"/>
      <c r="II347" s="123"/>
      <c r="IJ347" s="123"/>
      <c r="IK347" s="123"/>
      <c r="IL347" s="123"/>
      <c r="IM347" s="123"/>
      <c r="IN347" s="123"/>
      <c r="IO347" s="123"/>
      <c r="IP347" s="123"/>
    </row>
    <row r="348" s="120" customFormat="1" ht="15" customHeight="1" spans="1:250">
      <c r="A348" s="136">
        <v>20406</v>
      </c>
      <c r="B348" s="137" t="s">
        <v>281</v>
      </c>
      <c r="C348" s="140">
        <f t="shared" ref="C348:G348" si="62">SUM(C349:C363)</f>
        <v>452</v>
      </c>
      <c r="D348" s="141">
        <f t="shared" si="62"/>
        <v>453</v>
      </c>
      <c r="E348" s="134">
        <f t="shared" si="58"/>
        <v>1</v>
      </c>
      <c r="F348" s="135">
        <f t="shared" si="59"/>
        <v>0.221238938053097</v>
      </c>
      <c r="G348" s="141">
        <f t="shared" si="62"/>
        <v>453</v>
      </c>
      <c r="II348" s="123"/>
      <c r="IJ348" s="123"/>
      <c r="IK348" s="123"/>
      <c r="IL348" s="123"/>
      <c r="IM348" s="123"/>
      <c r="IN348" s="123"/>
      <c r="IO348" s="123"/>
      <c r="IP348" s="123"/>
    </row>
    <row r="349" s="120" customFormat="1" ht="15" customHeight="1" spans="1:250">
      <c r="A349" s="136">
        <v>2040601</v>
      </c>
      <c r="B349" s="138" t="s">
        <v>63</v>
      </c>
      <c r="C349" s="140">
        <v>338</v>
      </c>
      <c r="D349" s="139">
        <v>331</v>
      </c>
      <c r="E349" s="134">
        <f t="shared" si="58"/>
        <v>-7</v>
      </c>
      <c r="F349" s="135">
        <f t="shared" si="59"/>
        <v>-2.07100591715976</v>
      </c>
      <c r="G349" s="139">
        <v>331</v>
      </c>
      <c r="II349" s="123"/>
      <c r="IJ349" s="123"/>
      <c r="IK349" s="123"/>
      <c r="IL349" s="123"/>
      <c r="IM349" s="123"/>
      <c r="IN349" s="123"/>
      <c r="IO349" s="123"/>
      <c r="IP349" s="123"/>
    </row>
    <row r="350" s="120" customFormat="1" ht="15" customHeight="1" spans="1:250">
      <c r="A350" s="136">
        <v>2040602</v>
      </c>
      <c r="B350" s="138" t="s">
        <v>64</v>
      </c>
      <c r="C350" s="140">
        <v>0</v>
      </c>
      <c r="D350" s="139">
        <v>2</v>
      </c>
      <c r="E350" s="134">
        <f t="shared" si="58"/>
        <v>2</v>
      </c>
      <c r="F350" s="135">
        <f t="shared" si="59"/>
        <v>0</v>
      </c>
      <c r="G350" s="139">
        <v>2</v>
      </c>
      <c r="II350" s="123"/>
      <c r="IJ350" s="123"/>
      <c r="IK350" s="123"/>
      <c r="IL350" s="123"/>
      <c r="IM350" s="123"/>
      <c r="IN350" s="123"/>
      <c r="IO350" s="123"/>
      <c r="IP350" s="123"/>
    </row>
    <row r="351" s="120" customFormat="1" ht="15" customHeight="1" spans="1:250">
      <c r="A351" s="136">
        <v>2040603</v>
      </c>
      <c r="B351" s="138" t="s">
        <v>65</v>
      </c>
      <c r="C351" s="140">
        <v>0</v>
      </c>
      <c r="D351" s="139"/>
      <c r="E351" s="134">
        <f t="shared" si="58"/>
        <v>0</v>
      </c>
      <c r="F351" s="135">
        <f t="shared" si="59"/>
        <v>0</v>
      </c>
      <c r="G351" s="139"/>
      <c r="II351" s="123"/>
      <c r="IJ351" s="123"/>
      <c r="IK351" s="123"/>
      <c r="IL351" s="123"/>
      <c r="IM351" s="123"/>
      <c r="IN351" s="123"/>
      <c r="IO351" s="123"/>
      <c r="IP351" s="123"/>
    </row>
    <row r="352" s="120" customFormat="1" ht="15" customHeight="1" spans="1:250">
      <c r="A352" s="136">
        <v>2040604</v>
      </c>
      <c r="B352" s="138" t="s">
        <v>282</v>
      </c>
      <c r="C352" s="140">
        <v>24</v>
      </c>
      <c r="D352" s="139">
        <v>21</v>
      </c>
      <c r="E352" s="134">
        <f t="shared" si="58"/>
        <v>-3</v>
      </c>
      <c r="F352" s="135">
        <f t="shared" si="59"/>
        <v>-12.5</v>
      </c>
      <c r="G352" s="139">
        <v>21</v>
      </c>
      <c r="II352" s="123"/>
      <c r="IJ352" s="123"/>
      <c r="IK352" s="123"/>
      <c r="IL352" s="123"/>
      <c r="IM352" s="123"/>
      <c r="IN352" s="123"/>
      <c r="IO352" s="123"/>
      <c r="IP352" s="123"/>
    </row>
    <row r="353" s="120" customFormat="1" ht="15" customHeight="1" spans="1:250">
      <c r="A353" s="136">
        <v>2040605</v>
      </c>
      <c r="B353" s="138" t="s">
        <v>283</v>
      </c>
      <c r="C353" s="140">
        <v>9</v>
      </c>
      <c r="D353" s="139">
        <v>7</v>
      </c>
      <c r="E353" s="134">
        <f t="shared" si="58"/>
        <v>-2</v>
      </c>
      <c r="F353" s="135">
        <f t="shared" si="59"/>
        <v>-22.2222222222222</v>
      </c>
      <c r="G353" s="139">
        <v>7</v>
      </c>
      <c r="II353" s="123"/>
      <c r="IJ353" s="123"/>
      <c r="IK353" s="123"/>
      <c r="IL353" s="123"/>
      <c r="IM353" s="123"/>
      <c r="IN353" s="123"/>
      <c r="IO353" s="123"/>
      <c r="IP353" s="123"/>
    </row>
    <row r="354" s="120" customFormat="1" ht="15" customHeight="1" spans="1:250">
      <c r="A354" s="136">
        <v>2040606</v>
      </c>
      <c r="B354" s="138" t="s">
        <v>284</v>
      </c>
      <c r="C354" s="140">
        <v>18</v>
      </c>
      <c r="D354" s="139">
        <v>75</v>
      </c>
      <c r="E354" s="134">
        <f t="shared" si="58"/>
        <v>57</v>
      </c>
      <c r="F354" s="135">
        <f t="shared" si="59"/>
        <v>316.666666666667</v>
      </c>
      <c r="G354" s="139">
        <v>75</v>
      </c>
      <c r="II354" s="123"/>
      <c r="IJ354" s="123"/>
      <c r="IK354" s="123"/>
      <c r="IL354" s="123"/>
      <c r="IM354" s="123"/>
      <c r="IN354" s="123"/>
      <c r="IO354" s="123"/>
      <c r="IP354" s="123"/>
    </row>
    <row r="355" s="120" customFormat="1" ht="15" customHeight="1" spans="1:250">
      <c r="A355" s="136">
        <v>2040607</v>
      </c>
      <c r="B355" s="138" t="s">
        <v>285</v>
      </c>
      <c r="C355" s="140">
        <v>4</v>
      </c>
      <c r="D355" s="139">
        <v>1</v>
      </c>
      <c r="E355" s="134">
        <f t="shared" si="58"/>
        <v>-3</v>
      </c>
      <c r="F355" s="135">
        <f t="shared" si="59"/>
        <v>-75</v>
      </c>
      <c r="G355" s="139">
        <v>1</v>
      </c>
      <c r="II355" s="123"/>
      <c r="IJ355" s="123"/>
      <c r="IK355" s="123"/>
      <c r="IL355" s="123"/>
      <c r="IM355" s="123"/>
      <c r="IN355" s="123"/>
      <c r="IO355" s="123"/>
      <c r="IP355" s="123"/>
    </row>
    <row r="356" s="120" customFormat="1" ht="15" customHeight="1" spans="1:250">
      <c r="A356" s="136">
        <v>2040608</v>
      </c>
      <c r="B356" s="138" t="s">
        <v>286</v>
      </c>
      <c r="C356" s="140">
        <v>0</v>
      </c>
      <c r="D356" s="139"/>
      <c r="E356" s="134">
        <f t="shared" si="58"/>
        <v>0</v>
      </c>
      <c r="F356" s="135">
        <f t="shared" si="59"/>
        <v>0</v>
      </c>
      <c r="G356" s="139"/>
      <c r="II356" s="123"/>
      <c r="IJ356" s="123"/>
      <c r="IK356" s="123"/>
      <c r="IL356" s="123"/>
      <c r="IM356" s="123"/>
      <c r="IN356" s="123"/>
      <c r="IO356" s="123"/>
      <c r="IP356" s="123"/>
    </row>
    <row r="357" s="120" customFormat="1" ht="15" customHeight="1" spans="1:250">
      <c r="A357" s="136">
        <v>2040609</v>
      </c>
      <c r="B357" s="138" t="s">
        <v>287</v>
      </c>
      <c r="C357" s="140">
        <v>0</v>
      </c>
      <c r="D357" s="139"/>
      <c r="E357" s="134">
        <f t="shared" si="58"/>
        <v>0</v>
      </c>
      <c r="F357" s="135">
        <f t="shared" si="59"/>
        <v>0</v>
      </c>
      <c r="G357" s="139"/>
      <c r="II357" s="123"/>
      <c r="IJ357" s="123"/>
      <c r="IK357" s="123"/>
      <c r="IL357" s="123"/>
      <c r="IM357" s="123"/>
      <c r="IN357" s="123"/>
      <c r="IO357" s="123"/>
      <c r="IP357" s="123"/>
    </row>
    <row r="358" s="120" customFormat="1" ht="15" customHeight="1" spans="1:250">
      <c r="A358" s="136">
        <v>2040610</v>
      </c>
      <c r="B358" s="138" t="s">
        <v>288</v>
      </c>
      <c r="C358" s="140">
        <v>11</v>
      </c>
      <c r="D358" s="139">
        <v>10</v>
      </c>
      <c r="E358" s="134">
        <f t="shared" si="58"/>
        <v>-1</v>
      </c>
      <c r="F358" s="135">
        <f t="shared" si="59"/>
        <v>-9.09090909090909</v>
      </c>
      <c r="G358" s="139">
        <v>10</v>
      </c>
      <c r="II358" s="123"/>
      <c r="IJ358" s="123"/>
      <c r="IK358" s="123"/>
      <c r="IL358" s="123"/>
      <c r="IM358" s="123"/>
      <c r="IN358" s="123"/>
      <c r="IO358" s="123"/>
      <c r="IP358" s="123"/>
    </row>
    <row r="359" s="120" customFormat="1" ht="15" customHeight="1" spans="1:250">
      <c r="A359" s="136">
        <v>2040611</v>
      </c>
      <c r="B359" s="138" t="s">
        <v>289</v>
      </c>
      <c r="C359" s="140">
        <v>48</v>
      </c>
      <c r="D359" s="139"/>
      <c r="E359" s="134">
        <f t="shared" si="58"/>
        <v>-48</v>
      </c>
      <c r="F359" s="135">
        <f t="shared" si="59"/>
        <v>-100</v>
      </c>
      <c r="G359" s="139"/>
      <c r="II359" s="123"/>
      <c r="IJ359" s="123"/>
      <c r="IK359" s="123"/>
      <c r="IL359" s="123"/>
      <c r="IM359" s="123"/>
      <c r="IN359" s="123"/>
      <c r="IO359" s="123"/>
      <c r="IP359" s="123"/>
    </row>
    <row r="360" s="120" customFormat="1" ht="15" customHeight="1" spans="1:250">
      <c r="A360" s="136">
        <v>2040612</v>
      </c>
      <c r="B360" s="138" t="s">
        <v>290</v>
      </c>
      <c r="C360" s="140">
        <v>0</v>
      </c>
      <c r="D360" s="139">
        <v>6</v>
      </c>
      <c r="E360" s="134">
        <f t="shared" si="58"/>
        <v>6</v>
      </c>
      <c r="F360" s="135">
        <f t="shared" si="59"/>
        <v>0</v>
      </c>
      <c r="G360" s="139">
        <v>6</v>
      </c>
      <c r="II360" s="123"/>
      <c r="IJ360" s="123"/>
      <c r="IK360" s="123"/>
      <c r="IL360" s="123"/>
      <c r="IM360" s="123"/>
      <c r="IN360" s="123"/>
      <c r="IO360" s="123"/>
      <c r="IP360" s="123"/>
    </row>
    <row r="361" s="120" customFormat="1" ht="15" customHeight="1" spans="1:250">
      <c r="A361" s="136">
        <v>2040613</v>
      </c>
      <c r="B361" s="138" t="s">
        <v>104</v>
      </c>
      <c r="C361" s="140">
        <v>0</v>
      </c>
      <c r="D361" s="139"/>
      <c r="E361" s="134">
        <f t="shared" si="58"/>
        <v>0</v>
      </c>
      <c r="F361" s="135">
        <f t="shared" si="59"/>
        <v>0</v>
      </c>
      <c r="G361" s="139"/>
      <c r="II361" s="123"/>
      <c r="IJ361" s="123"/>
      <c r="IK361" s="123"/>
      <c r="IL361" s="123"/>
      <c r="IM361" s="123"/>
      <c r="IN361" s="123"/>
      <c r="IO361" s="123"/>
      <c r="IP361" s="123"/>
    </row>
    <row r="362" s="120" customFormat="1" ht="15" customHeight="1" spans="1:250">
      <c r="A362" s="136">
        <v>2040650</v>
      </c>
      <c r="B362" s="138" t="s">
        <v>72</v>
      </c>
      <c r="C362" s="140">
        <v>0</v>
      </c>
      <c r="D362" s="139"/>
      <c r="E362" s="134">
        <f t="shared" si="58"/>
        <v>0</v>
      </c>
      <c r="F362" s="135">
        <f t="shared" si="59"/>
        <v>0</v>
      </c>
      <c r="G362" s="139"/>
      <c r="II362" s="123"/>
      <c r="IJ362" s="123"/>
      <c r="IK362" s="123"/>
      <c r="IL362" s="123"/>
      <c r="IM362" s="123"/>
      <c r="IN362" s="123"/>
      <c r="IO362" s="123"/>
      <c r="IP362" s="123"/>
    </row>
    <row r="363" s="120" customFormat="1" ht="15" customHeight="1" spans="1:250">
      <c r="A363" s="136">
        <v>2040699</v>
      </c>
      <c r="B363" s="138" t="s">
        <v>291</v>
      </c>
      <c r="C363" s="140">
        <v>0</v>
      </c>
      <c r="D363" s="139"/>
      <c r="E363" s="134">
        <f t="shared" si="58"/>
        <v>0</v>
      </c>
      <c r="F363" s="135">
        <f t="shared" si="59"/>
        <v>0</v>
      </c>
      <c r="G363" s="139"/>
      <c r="II363" s="123"/>
      <c r="IJ363" s="123"/>
      <c r="IK363" s="123"/>
      <c r="IL363" s="123"/>
      <c r="IM363" s="123"/>
      <c r="IN363" s="123"/>
      <c r="IO363" s="123"/>
      <c r="IP363" s="123"/>
    </row>
    <row r="364" s="120" customFormat="1" ht="15" customHeight="1" spans="1:250">
      <c r="A364" s="136">
        <v>20407</v>
      </c>
      <c r="B364" s="137" t="s">
        <v>292</v>
      </c>
      <c r="C364" s="140">
        <f t="shared" ref="C364:G364" si="63">SUM(C365:C373)</f>
        <v>0</v>
      </c>
      <c r="D364" s="141">
        <f t="shared" si="63"/>
        <v>0</v>
      </c>
      <c r="E364" s="134">
        <f t="shared" si="58"/>
        <v>0</v>
      </c>
      <c r="F364" s="135">
        <f t="shared" si="59"/>
        <v>0</v>
      </c>
      <c r="G364" s="141">
        <f t="shared" si="63"/>
        <v>0</v>
      </c>
      <c r="II364" s="123"/>
      <c r="IJ364" s="123"/>
      <c r="IK364" s="123"/>
      <c r="IL364" s="123"/>
      <c r="IM364" s="123"/>
      <c r="IN364" s="123"/>
      <c r="IO364" s="123"/>
      <c r="IP364" s="123"/>
    </row>
    <row r="365" s="120" customFormat="1" ht="15" customHeight="1" spans="1:250">
      <c r="A365" s="136">
        <v>2040701</v>
      </c>
      <c r="B365" s="138" t="s">
        <v>63</v>
      </c>
      <c r="C365" s="140">
        <v>0</v>
      </c>
      <c r="D365" s="139"/>
      <c r="E365" s="134">
        <f t="shared" si="58"/>
        <v>0</v>
      </c>
      <c r="F365" s="135">
        <f t="shared" si="59"/>
        <v>0</v>
      </c>
      <c r="G365" s="139"/>
      <c r="II365" s="123"/>
      <c r="IJ365" s="123"/>
      <c r="IK365" s="123"/>
      <c r="IL365" s="123"/>
      <c r="IM365" s="123"/>
      <c r="IN365" s="123"/>
      <c r="IO365" s="123"/>
      <c r="IP365" s="123"/>
    </row>
    <row r="366" s="120" customFormat="1" ht="15" customHeight="1" spans="1:250">
      <c r="A366" s="136">
        <v>2040702</v>
      </c>
      <c r="B366" s="138" t="s">
        <v>64</v>
      </c>
      <c r="C366" s="140">
        <v>0</v>
      </c>
      <c r="D366" s="139"/>
      <c r="E366" s="134">
        <f t="shared" si="58"/>
        <v>0</v>
      </c>
      <c r="F366" s="135">
        <f t="shared" si="59"/>
        <v>0</v>
      </c>
      <c r="G366" s="139"/>
      <c r="II366" s="123"/>
      <c r="IJ366" s="123"/>
      <c r="IK366" s="123"/>
      <c r="IL366" s="123"/>
      <c r="IM366" s="123"/>
      <c r="IN366" s="123"/>
      <c r="IO366" s="123"/>
      <c r="IP366" s="123"/>
    </row>
    <row r="367" s="120" customFormat="1" ht="15" customHeight="1" spans="1:250">
      <c r="A367" s="136">
        <v>2040703</v>
      </c>
      <c r="B367" s="138" t="s">
        <v>65</v>
      </c>
      <c r="C367" s="140">
        <v>0</v>
      </c>
      <c r="D367" s="139"/>
      <c r="E367" s="134">
        <f t="shared" si="58"/>
        <v>0</v>
      </c>
      <c r="F367" s="135">
        <f t="shared" si="59"/>
        <v>0</v>
      </c>
      <c r="G367" s="139"/>
      <c r="II367" s="123"/>
      <c r="IJ367" s="123"/>
      <c r="IK367" s="123"/>
      <c r="IL367" s="123"/>
      <c r="IM367" s="123"/>
      <c r="IN367" s="123"/>
      <c r="IO367" s="123"/>
      <c r="IP367" s="123"/>
    </row>
    <row r="368" s="120" customFormat="1" ht="15" customHeight="1" spans="1:250">
      <c r="A368" s="136">
        <v>2040704</v>
      </c>
      <c r="B368" s="138" t="s">
        <v>293</v>
      </c>
      <c r="C368" s="140">
        <v>0</v>
      </c>
      <c r="D368" s="139"/>
      <c r="E368" s="134">
        <f t="shared" si="58"/>
        <v>0</v>
      </c>
      <c r="F368" s="135">
        <f t="shared" si="59"/>
        <v>0</v>
      </c>
      <c r="G368" s="139"/>
      <c r="II368" s="123"/>
      <c r="IJ368" s="123"/>
      <c r="IK368" s="123"/>
      <c r="IL368" s="123"/>
      <c r="IM368" s="123"/>
      <c r="IN368" s="123"/>
      <c r="IO368" s="123"/>
      <c r="IP368" s="123"/>
    </row>
    <row r="369" s="120" customFormat="1" ht="15" customHeight="1" spans="1:250">
      <c r="A369" s="136">
        <v>2040705</v>
      </c>
      <c r="B369" s="138" t="s">
        <v>294</v>
      </c>
      <c r="C369" s="140">
        <v>0</v>
      </c>
      <c r="D369" s="139"/>
      <c r="E369" s="134">
        <f t="shared" si="58"/>
        <v>0</v>
      </c>
      <c r="F369" s="135">
        <f t="shared" si="59"/>
        <v>0</v>
      </c>
      <c r="G369" s="139"/>
      <c r="II369" s="123"/>
      <c r="IJ369" s="123"/>
      <c r="IK369" s="123"/>
      <c r="IL369" s="123"/>
      <c r="IM369" s="123"/>
      <c r="IN369" s="123"/>
      <c r="IO369" s="123"/>
      <c r="IP369" s="123"/>
    </row>
    <row r="370" s="120" customFormat="1" ht="15" customHeight="1" spans="1:250">
      <c r="A370" s="136">
        <v>2040706</v>
      </c>
      <c r="B370" s="138" t="s">
        <v>295</v>
      </c>
      <c r="C370" s="140">
        <v>0</v>
      </c>
      <c r="D370" s="139"/>
      <c r="E370" s="134">
        <f t="shared" si="58"/>
        <v>0</v>
      </c>
      <c r="F370" s="135">
        <f t="shared" si="59"/>
        <v>0</v>
      </c>
      <c r="G370" s="139"/>
      <c r="II370" s="123"/>
      <c r="IJ370" s="123"/>
      <c r="IK370" s="123"/>
      <c r="IL370" s="123"/>
      <c r="IM370" s="123"/>
      <c r="IN370" s="123"/>
      <c r="IO370" s="123"/>
      <c r="IP370" s="123"/>
    </row>
    <row r="371" s="120" customFormat="1" ht="15" customHeight="1" spans="1:250">
      <c r="A371" s="136">
        <v>2040707</v>
      </c>
      <c r="B371" s="138" t="s">
        <v>296</v>
      </c>
      <c r="C371" s="140">
        <v>0</v>
      </c>
      <c r="D371" s="139"/>
      <c r="E371" s="134">
        <f t="shared" si="58"/>
        <v>0</v>
      </c>
      <c r="F371" s="135">
        <f t="shared" si="59"/>
        <v>0</v>
      </c>
      <c r="G371" s="139"/>
      <c r="II371" s="123"/>
      <c r="IJ371" s="123"/>
      <c r="IK371" s="123"/>
      <c r="IL371" s="123"/>
      <c r="IM371" s="123"/>
      <c r="IN371" s="123"/>
      <c r="IO371" s="123"/>
      <c r="IP371" s="123"/>
    </row>
    <row r="372" s="120" customFormat="1" ht="15" customHeight="1" spans="1:250">
      <c r="A372" s="136">
        <v>2040750</v>
      </c>
      <c r="B372" s="138" t="s">
        <v>72</v>
      </c>
      <c r="C372" s="140">
        <v>0</v>
      </c>
      <c r="D372" s="139"/>
      <c r="E372" s="134">
        <f t="shared" si="58"/>
        <v>0</v>
      </c>
      <c r="F372" s="135">
        <f t="shared" si="59"/>
        <v>0</v>
      </c>
      <c r="G372" s="139"/>
      <c r="II372" s="123"/>
      <c r="IJ372" s="123"/>
      <c r="IK372" s="123"/>
      <c r="IL372" s="123"/>
      <c r="IM372" s="123"/>
      <c r="IN372" s="123"/>
      <c r="IO372" s="123"/>
      <c r="IP372" s="123"/>
    </row>
    <row r="373" s="120" customFormat="1" ht="15" customHeight="1" spans="1:250">
      <c r="A373" s="136">
        <v>2040799</v>
      </c>
      <c r="B373" s="138" t="s">
        <v>297</v>
      </c>
      <c r="C373" s="140">
        <v>0</v>
      </c>
      <c r="D373" s="139"/>
      <c r="E373" s="134">
        <f t="shared" si="58"/>
        <v>0</v>
      </c>
      <c r="F373" s="135">
        <f t="shared" si="59"/>
        <v>0</v>
      </c>
      <c r="G373" s="139"/>
      <c r="II373" s="123"/>
      <c r="IJ373" s="123"/>
      <c r="IK373" s="123"/>
      <c r="IL373" s="123"/>
      <c r="IM373" s="123"/>
      <c r="IN373" s="123"/>
      <c r="IO373" s="123"/>
      <c r="IP373" s="123"/>
    </row>
    <row r="374" s="120" customFormat="1" ht="15" customHeight="1" spans="1:250">
      <c r="A374" s="136">
        <v>20408</v>
      </c>
      <c r="B374" s="137" t="s">
        <v>298</v>
      </c>
      <c r="C374" s="140">
        <f t="shared" ref="C374:G374" si="64">SUM(C375:C383)</f>
        <v>0</v>
      </c>
      <c r="D374" s="141">
        <f t="shared" si="64"/>
        <v>0</v>
      </c>
      <c r="E374" s="134">
        <f t="shared" si="58"/>
        <v>0</v>
      </c>
      <c r="F374" s="135">
        <f t="shared" si="59"/>
        <v>0</v>
      </c>
      <c r="G374" s="141">
        <f t="shared" si="64"/>
        <v>0</v>
      </c>
      <c r="II374" s="123"/>
      <c r="IJ374" s="123"/>
      <c r="IK374" s="123"/>
      <c r="IL374" s="123"/>
      <c r="IM374" s="123"/>
      <c r="IN374" s="123"/>
      <c r="IO374" s="123"/>
      <c r="IP374" s="123"/>
    </row>
    <row r="375" s="120" customFormat="1" ht="15" customHeight="1" spans="1:250">
      <c r="A375" s="136">
        <v>2040801</v>
      </c>
      <c r="B375" s="138" t="s">
        <v>63</v>
      </c>
      <c r="C375" s="140">
        <v>0</v>
      </c>
      <c r="D375" s="139"/>
      <c r="E375" s="134">
        <f t="shared" si="58"/>
        <v>0</v>
      </c>
      <c r="F375" s="135">
        <f t="shared" si="59"/>
        <v>0</v>
      </c>
      <c r="G375" s="139"/>
      <c r="II375" s="123"/>
      <c r="IJ375" s="123"/>
      <c r="IK375" s="123"/>
      <c r="IL375" s="123"/>
      <c r="IM375" s="123"/>
      <c r="IN375" s="123"/>
      <c r="IO375" s="123"/>
      <c r="IP375" s="123"/>
    </row>
    <row r="376" s="120" customFormat="1" ht="15" customHeight="1" spans="1:250">
      <c r="A376" s="136">
        <v>2040802</v>
      </c>
      <c r="B376" s="138" t="s">
        <v>64</v>
      </c>
      <c r="C376" s="140">
        <v>0</v>
      </c>
      <c r="D376" s="139"/>
      <c r="E376" s="134">
        <f t="shared" si="58"/>
        <v>0</v>
      </c>
      <c r="F376" s="135">
        <f t="shared" si="59"/>
        <v>0</v>
      </c>
      <c r="G376" s="139"/>
      <c r="II376" s="123"/>
      <c r="IJ376" s="123"/>
      <c r="IK376" s="123"/>
      <c r="IL376" s="123"/>
      <c r="IM376" s="123"/>
      <c r="IN376" s="123"/>
      <c r="IO376" s="123"/>
      <c r="IP376" s="123"/>
    </row>
    <row r="377" s="120" customFormat="1" ht="15" customHeight="1" spans="1:250">
      <c r="A377" s="136">
        <v>2040803</v>
      </c>
      <c r="B377" s="138" t="s">
        <v>65</v>
      </c>
      <c r="C377" s="140">
        <v>0</v>
      </c>
      <c r="D377" s="139"/>
      <c r="E377" s="134">
        <f t="shared" si="58"/>
        <v>0</v>
      </c>
      <c r="F377" s="135">
        <f t="shared" si="59"/>
        <v>0</v>
      </c>
      <c r="G377" s="139"/>
      <c r="II377" s="123"/>
      <c r="IJ377" s="123"/>
      <c r="IK377" s="123"/>
      <c r="IL377" s="123"/>
      <c r="IM377" s="123"/>
      <c r="IN377" s="123"/>
      <c r="IO377" s="123"/>
      <c r="IP377" s="123"/>
    </row>
    <row r="378" s="120" customFormat="1" ht="15" customHeight="1" spans="1:250">
      <c r="A378" s="136">
        <v>2040804</v>
      </c>
      <c r="B378" s="138" t="s">
        <v>299</v>
      </c>
      <c r="C378" s="140">
        <v>0</v>
      </c>
      <c r="D378" s="139"/>
      <c r="E378" s="134">
        <f t="shared" si="58"/>
        <v>0</v>
      </c>
      <c r="F378" s="135">
        <f t="shared" si="59"/>
        <v>0</v>
      </c>
      <c r="G378" s="139"/>
      <c r="II378" s="123"/>
      <c r="IJ378" s="123"/>
      <c r="IK378" s="123"/>
      <c r="IL378" s="123"/>
      <c r="IM378" s="123"/>
      <c r="IN378" s="123"/>
      <c r="IO378" s="123"/>
      <c r="IP378" s="123"/>
    </row>
    <row r="379" s="120" customFormat="1" ht="15" customHeight="1" spans="1:250">
      <c r="A379" s="136">
        <v>2040805</v>
      </c>
      <c r="B379" s="138" t="s">
        <v>300</v>
      </c>
      <c r="C379" s="140">
        <v>0</v>
      </c>
      <c r="D379" s="139"/>
      <c r="E379" s="134">
        <f t="shared" si="58"/>
        <v>0</v>
      </c>
      <c r="F379" s="135">
        <f t="shared" si="59"/>
        <v>0</v>
      </c>
      <c r="G379" s="139"/>
      <c r="II379" s="123"/>
      <c r="IJ379" s="123"/>
      <c r="IK379" s="123"/>
      <c r="IL379" s="123"/>
      <c r="IM379" s="123"/>
      <c r="IN379" s="123"/>
      <c r="IO379" s="123"/>
      <c r="IP379" s="123"/>
    </row>
    <row r="380" s="120" customFormat="1" ht="15" customHeight="1" spans="1:250">
      <c r="A380" s="136">
        <v>2040806</v>
      </c>
      <c r="B380" s="138" t="s">
        <v>301</v>
      </c>
      <c r="C380" s="140">
        <v>0</v>
      </c>
      <c r="D380" s="139"/>
      <c r="E380" s="134">
        <f t="shared" si="58"/>
        <v>0</v>
      </c>
      <c r="F380" s="135">
        <f t="shared" si="59"/>
        <v>0</v>
      </c>
      <c r="G380" s="139"/>
      <c r="II380" s="123"/>
      <c r="IJ380" s="123"/>
      <c r="IK380" s="123"/>
      <c r="IL380" s="123"/>
      <c r="IM380" s="123"/>
      <c r="IN380" s="123"/>
      <c r="IO380" s="123"/>
      <c r="IP380" s="123"/>
    </row>
    <row r="381" s="120" customFormat="1" ht="15" customHeight="1" spans="1:250">
      <c r="A381" s="136">
        <v>2040807</v>
      </c>
      <c r="B381" s="138" t="s">
        <v>104</v>
      </c>
      <c r="C381" s="140">
        <v>0</v>
      </c>
      <c r="D381" s="139"/>
      <c r="E381" s="134">
        <f t="shared" si="58"/>
        <v>0</v>
      </c>
      <c r="F381" s="135">
        <f t="shared" si="59"/>
        <v>0</v>
      </c>
      <c r="G381" s="139"/>
      <c r="II381" s="123"/>
      <c r="IJ381" s="123"/>
      <c r="IK381" s="123"/>
      <c r="IL381" s="123"/>
      <c r="IM381" s="123"/>
      <c r="IN381" s="123"/>
      <c r="IO381" s="123"/>
      <c r="IP381" s="123"/>
    </row>
    <row r="382" s="120" customFormat="1" ht="15" customHeight="1" spans="1:250">
      <c r="A382" s="136">
        <v>2040850</v>
      </c>
      <c r="B382" s="138" t="s">
        <v>72</v>
      </c>
      <c r="C382" s="140">
        <v>0</v>
      </c>
      <c r="D382" s="139"/>
      <c r="E382" s="134">
        <f t="shared" si="58"/>
        <v>0</v>
      </c>
      <c r="F382" s="135">
        <f t="shared" si="59"/>
        <v>0</v>
      </c>
      <c r="G382" s="139"/>
      <c r="II382" s="123"/>
      <c r="IJ382" s="123"/>
      <c r="IK382" s="123"/>
      <c r="IL382" s="123"/>
      <c r="IM382" s="123"/>
      <c r="IN382" s="123"/>
      <c r="IO382" s="123"/>
      <c r="IP382" s="123"/>
    </row>
    <row r="383" s="120" customFormat="1" ht="15" customHeight="1" spans="1:250">
      <c r="A383" s="136">
        <v>2040899</v>
      </c>
      <c r="B383" s="138" t="s">
        <v>302</v>
      </c>
      <c r="C383" s="140">
        <v>0</v>
      </c>
      <c r="D383" s="139"/>
      <c r="E383" s="134">
        <f t="shared" si="58"/>
        <v>0</v>
      </c>
      <c r="F383" s="135">
        <f t="shared" si="59"/>
        <v>0</v>
      </c>
      <c r="G383" s="139"/>
      <c r="II383" s="123"/>
      <c r="IJ383" s="123"/>
      <c r="IK383" s="123"/>
      <c r="IL383" s="123"/>
      <c r="IM383" s="123"/>
      <c r="IN383" s="123"/>
      <c r="IO383" s="123"/>
      <c r="IP383" s="123"/>
    </row>
    <row r="384" s="120" customFormat="1" ht="15" customHeight="1" spans="1:250">
      <c r="A384" s="136">
        <v>20409</v>
      </c>
      <c r="B384" s="137" t="s">
        <v>303</v>
      </c>
      <c r="C384" s="140">
        <f t="shared" ref="C384:G384" si="65">SUM(C385:C391)</f>
        <v>0</v>
      </c>
      <c r="D384" s="141">
        <f t="shared" si="65"/>
        <v>0</v>
      </c>
      <c r="E384" s="134">
        <f t="shared" si="58"/>
        <v>0</v>
      </c>
      <c r="F384" s="135">
        <f t="shared" si="59"/>
        <v>0</v>
      </c>
      <c r="G384" s="141">
        <f t="shared" si="65"/>
        <v>0</v>
      </c>
      <c r="II384" s="123"/>
      <c r="IJ384" s="123"/>
      <c r="IK384" s="123"/>
      <c r="IL384" s="123"/>
      <c r="IM384" s="123"/>
      <c r="IN384" s="123"/>
      <c r="IO384" s="123"/>
      <c r="IP384" s="123"/>
    </row>
    <row r="385" s="120" customFormat="1" ht="15" customHeight="1" spans="1:250">
      <c r="A385" s="136">
        <v>2040901</v>
      </c>
      <c r="B385" s="138" t="s">
        <v>63</v>
      </c>
      <c r="C385" s="140">
        <v>0</v>
      </c>
      <c r="D385" s="139"/>
      <c r="E385" s="134">
        <f t="shared" si="58"/>
        <v>0</v>
      </c>
      <c r="F385" s="135">
        <f t="shared" si="59"/>
        <v>0</v>
      </c>
      <c r="G385" s="139"/>
      <c r="II385" s="123"/>
      <c r="IJ385" s="123"/>
      <c r="IK385" s="123"/>
      <c r="IL385" s="123"/>
      <c r="IM385" s="123"/>
      <c r="IN385" s="123"/>
      <c r="IO385" s="123"/>
      <c r="IP385" s="123"/>
    </row>
    <row r="386" s="120" customFormat="1" ht="15" customHeight="1" spans="1:250">
      <c r="A386" s="136">
        <v>2040902</v>
      </c>
      <c r="B386" s="138" t="s">
        <v>64</v>
      </c>
      <c r="C386" s="140">
        <v>0</v>
      </c>
      <c r="D386" s="139"/>
      <c r="E386" s="134">
        <f t="shared" si="58"/>
        <v>0</v>
      </c>
      <c r="F386" s="135">
        <f t="shared" si="59"/>
        <v>0</v>
      </c>
      <c r="G386" s="139"/>
      <c r="II386" s="123"/>
      <c r="IJ386" s="123"/>
      <c r="IK386" s="123"/>
      <c r="IL386" s="123"/>
      <c r="IM386" s="123"/>
      <c r="IN386" s="123"/>
      <c r="IO386" s="123"/>
      <c r="IP386" s="123"/>
    </row>
    <row r="387" s="120" customFormat="1" ht="15" customHeight="1" spans="1:250">
      <c r="A387" s="136">
        <v>2040903</v>
      </c>
      <c r="B387" s="138" t="s">
        <v>65</v>
      </c>
      <c r="C387" s="140">
        <v>0</v>
      </c>
      <c r="D387" s="139"/>
      <c r="E387" s="134">
        <f t="shared" si="58"/>
        <v>0</v>
      </c>
      <c r="F387" s="135">
        <f t="shared" si="59"/>
        <v>0</v>
      </c>
      <c r="G387" s="139"/>
      <c r="II387" s="123"/>
      <c r="IJ387" s="123"/>
      <c r="IK387" s="123"/>
      <c r="IL387" s="123"/>
      <c r="IM387" s="123"/>
      <c r="IN387" s="123"/>
      <c r="IO387" s="123"/>
      <c r="IP387" s="123"/>
    </row>
    <row r="388" s="120" customFormat="1" ht="15" customHeight="1" spans="1:250">
      <c r="A388" s="136">
        <v>2040904</v>
      </c>
      <c r="B388" s="138" t="s">
        <v>304</v>
      </c>
      <c r="C388" s="140">
        <v>0</v>
      </c>
      <c r="D388" s="139"/>
      <c r="E388" s="134">
        <f t="shared" si="58"/>
        <v>0</v>
      </c>
      <c r="F388" s="135">
        <f t="shared" si="59"/>
        <v>0</v>
      </c>
      <c r="G388" s="139"/>
      <c r="II388" s="123"/>
      <c r="IJ388" s="123"/>
      <c r="IK388" s="123"/>
      <c r="IL388" s="123"/>
      <c r="IM388" s="123"/>
      <c r="IN388" s="123"/>
      <c r="IO388" s="123"/>
      <c r="IP388" s="123"/>
    </row>
    <row r="389" s="120" customFormat="1" ht="15" customHeight="1" spans="1:250">
      <c r="A389" s="136">
        <v>2040905</v>
      </c>
      <c r="B389" s="138" t="s">
        <v>305</v>
      </c>
      <c r="C389" s="140">
        <v>0</v>
      </c>
      <c r="D389" s="139"/>
      <c r="E389" s="134">
        <f t="shared" ref="E389:E452" si="66">D389-C389</f>
        <v>0</v>
      </c>
      <c r="F389" s="135">
        <f t="shared" ref="F389:F452" si="67">IF(C389=0,,E389/C389*100)</f>
        <v>0</v>
      </c>
      <c r="G389" s="139"/>
      <c r="II389" s="123"/>
      <c r="IJ389" s="123"/>
      <c r="IK389" s="123"/>
      <c r="IL389" s="123"/>
      <c r="IM389" s="123"/>
      <c r="IN389" s="123"/>
      <c r="IO389" s="123"/>
      <c r="IP389" s="123"/>
    </row>
    <row r="390" s="120" customFormat="1" ht="15" customHeight="1" spans="1:250">
      <c r="A390" s="136">
        <v>2040950</v>
      </c>
      <c r="B390" s="138" t="s">
        <v>72</v>
      </c>
      <c r="C390" s="140">
        <v>0</v>
      </c>
      <c r="D390" s="139"/>
      <c r="E390" s="134">
        <f t="shared" si="66"/>
        <v>0</v>
      </c>
      <c r="F390" s="135">
        <f t="shared" si="67"/>
        <v>0</v>
      </c>
      <c r="G390" s="139"/>
      <c r="II390" s="123"/>
      <c r="IJ390" s="123"/>
      <c r="IK390" s="123"/>
      <c r="IL390" s="123"/>
      <c r="IM390" s="123"/>
      <c r="IN390" s="123"/>
      <c r="IO390" s="123"/>
      <c r="IP390" s="123"/>
    </row>
    <row r="391" s="120" customFormat="1" ht="15" customHeight="1" spans="1:250">
      <c r="A391" s="136">
        <v>2040999</v>
      </c>
      <c r="B391" s="138" t="s">
        <v>306</v>
      </c>
      <c r="C391" s="140">
        <v>0</v>
      </c>
      <c r="D391" s="139"/>
      <c r="E391" s="134">
        <f t="shared" si="66"/>
        <v>0</v>
      </c>
      <c r="F391" s="135">
        <f t="shared" si="67"/>
        <v>0</v>
      </c>
      <c r="G391" s="139"/>
      <c r="II391" s="123"/>
      <c r="IJ391" s="123"/>
      <c r="IK391" s="123"/>
      <c r="IL391" s="123"/>
      <c r="IM391" s="123"/>
      <c r="IN391" s="123"/>
      <c r="IO391" s="123"/>
      <c r="IP391" s="123"/>
    </row>
    <row r="392" s="120" customFormat="1" ht="15" customHeight="1" spans="1:250">
      <c r="A392" s="136">
        <v>20410</v>
      </c>
      <c r="B392" s="137" t="s">
        <v>307</v>
      </c>
      <c r="C392" s="140">
        <f t="shared" ref="C392:G392" si="68">SUM(C393:C397)</f>
        <v>0</v>
      </c>
      <c r="D392" s="141">
        <f t="shared" si="68"/>
        <v>0</v>
      </c>
      <c r="E392" s="134">
        <f t="shared" si="66"/>
        <v>0</v>
      </c>
      <c r="F392" s="135">
        <f t="shared" si="67"/>
        <v>0</v>
      </c>
      <c r="G392" s="141">
        <f t="shared" si="68"/>
        <v>0</v>
      </c>
      <c r="II392" s="123"/>
      <c r="IJ392" s="123"/>
      <c r="IK392" s="123"/>
      <c r="IL392" s="123"/>
      <c r="IM392" s="123"/>
      <c r="IN392" s="123"/>
      <c r="IO392" s="123"/>
      <c r="IP392" s="123"/>
    </row>
    <row r="393" s="120" customFormat="1" ht="15" customHeight="1" spans="1:250">
      <c r="A393" s="136">
        <v>2041001</v>
      </c>
      <c r="B393" s="138" t="s">
        <v>63</v>
      </c>
      <c r="C393" s="140">
        <v>0</v>
      </c>
      <c r="D393" s="139"/>
      <c r="E393" s="134">
        <f t="shared" si="66"/>
        <v>0</v>
      </c>
      <c r="F393" s="135">
        <f t="shared" si="67"/>
        <v>0</v>
      </c>
      <c r="G393" s="139"/>
      <c r="II393" s="123"/>
      <c r="IJ393" s="123"/>
      <c r="IK393" s="123"/>
      <c r="IL393" s="123"/>
      <c r="IM393" s="123"/>
      <c r="IN393" s="123"/>
      <c r="IO393" s="123"/>
      <c r="IP393" s="123"/>
    </row>
    <row r="394" s="120" customFormat="1" ht="15" customHeight="1" spans="1:250">
      <c r="A394" s="136">
        <v>2041002</v>
      </c>
      <c r="B394" s="138" t="s">
        <v>64</v>
      </c>
      <c r="C394" s="140">
        <v>0</v>
      </c>
      <c r="D394" s="139"/>
      <c r="E394" s="134">
        <f t="shared" si="66"/>
        <v>0</v>
      </c>
      <c r="F394" s="135">
        <f t="shared" si="67"/>
        <v>0</v>
      </c>
      <c r="G394" s="139"/>
      <c r="II394" s="123"/>
      <c r="IJ394" s="123"/>
      <c r="IK394" s="123"/>
      <c r="IL394" s="123"/>
      <c r="IM394" s="123"/>
      <c r="IN394" s="123"/>
      <c r="IO394" s="123"/>
      <c r="IP394" s="123"/>
    </row>
    <row r="395" s="120" customFormat="1" ht="15" customHeight="1" spans="1:250">
      <c r="A395" s="136">
        <v>2041006</v>
      </c>
      <c r="B395" s="138" t="s">
        <v>308</v>
      </c>
      <c r="C395" s="140">
        <v>0</v>
      </c>
      <c r="D395" s="139"/>
      <c r="E395" s="134">
        <f t="shared" si="66"/>
        <v>0</v>
      </c>
      <c r="F395" s="135">
        <f t="shared" si="67"/>
        <v>0</v>
      </c>
      <c r="G395" s="139"/>
      <c r="II395" s="123"/>
      <c r="IJ395" s="123"/>
      <c r="IK395" s="123"/>
      <c r="IL395" s="123"/>
      <c r="IM395" s="123"/>
      <c r="IN395" s="123"/>
      <c r="IO395" s="123"/>
      <c r="IP395" s="123"/>
    </row>
    <row r="396" s="120" customFormat="1" ht="15" customHeight="1" spans="1:250">
      <c r="A396" s="136">
        <v>2041007</v>
      </c>
      <c r="B396" s="138" t="s">
        <v>309</v>
      </c>
      <c r="C396" s="140">
        <v>0</v>
      </c>
      <c r="D396" s="139"/>
      <c r="E396" s="134">
        <f t="shared" si="66"/>
        <v>0</v>
      </c>
      <c r="F396" s="135">
        <f t="shared" si="67"/>
        <v>0</v>
      </c>
      <c r="G396" s="139"/>
      <c r="II396" s="123"/>
      <c r="IJ396" s="123"/>
      <c r="IK396" s="123"/>
      <c r="IL396" s="123"/>
      <c r="IM396" s="123"/>
      <c r="IN396" s="123"/>
      <c r="IO396" s="123"/>
      <c r="IP396" s="123"/>
    </row>
    <row r="397" s="120" customFormat="1" ht="15" customHeight="1" spans="1:250">
      <c r="A397" s="136">
        <v>2041099</v>
      </c>
      <c r="B397" s="138" t="s">
        <v>310</v>
      </c>
      <c r="C397" s="140">
        <v>0</v>
      </c>
      <c r="D397" s="139"/>
      <c r="E397" s="134">
        <f t="shared" si="66"/>
        <v>0</v>
      </c>
      <c r="F397" s="135">
        <f t="shared" si="67"/>
        <v>0</v>
      </c>
      <c r="G397" s="139"/>
      <c r="II397" s="123"/>
      <c r="IJ397" s="123"/>
      <c r="IK397" s="123"/>
      <c r="IL397" s="123"/>
      <c r="IM397" s="123"/>
      <c r="IN397" s="123"/>
      <c r="IO397" s="123"/>
      <c r="IP397" s="123"/>
    </row>
    <row r="398" s="120" customFormat="1" ht="15" customHeight="1" spans="1:250">
      <c r="A398" s="136">
        <v>20499</v>
      </c>
      <c r="B398" s="137" t="s">
        <v>311</v>
      </c>
      <c r="C398" s="140">
        <f t="shared" ref="C398:G398" si="69">SUM(C399:C399)</f>
        <v>0</v>
      </c>
      <c r="D398" s="141">
        <f t="shared" si="69"/>
        <v>0</v>
      </c>
      <c r="E398" s="134">
        <f t="shared" si="66"/>
        <v>0</v>
      </c>
      <c r="F398" s="135">
        <f t="shared" si="67"/>
        <v>0</v>
      </c>
      <c r="G398" s="141">
        <f t="shared" si="69"/>
        <v>0</v>
      </c>
      <c r="II398" s="123"/>
      <c r="IJ398" s="123"/>
      <c r="IK398" s="123"/>
      <c r="IL398" s="123"/>
      <c r="IM398" s="123"/>
      <c r="IN398" s="123"/>
      <c r="IO398" s="123"/>
      <c r="IP398" s="123"/>
    </row>
    <row r="399" s="120" customFormat="1" ht="15" customHeight="1" spans="1:250">
      <c r="A399" s="136">
        <v>2049901</v>
      </c>
      <c r="B399" s="138" t="s">
        <v>312</v>
      </c>
      <c r="C399" s="140">
        <v>0</v>
      </c>
      <c r="D399" s="139"/>
      <c r="E399" s="134">
        <f t="shared" si="66"/>
        <v>0</v>
      </c>
      <c r="F399" s="135">
        <f t="shared" si="67"/>
        <v>0</v>
      </c>
      <c r="G399" s="139"/>
      <c r="II399" s="123"/>
      <c r="IJ399" s="123"/>
      <c r="IK399" s="123"/>
      <c r="IL399" s="123"/>
      <c r="IM399" s="123"/>
      <c r="IN399" s="123"/>
      <c r="IO399" s="123"/>
      <c r="IP399" s="123"/>
    </row>
    <row r="400" s="120" customFormat="1" ht="15" customHeight="1" spans="1:250">
      <c r="A400" s="136">
        <v>205</v>
      </c>
      <c r="B400" s="137" t="s">
        <v>313</v>
      </c>
      <c r="C400" s="140">
        <f t="shared" ref="C400:G400" si="70">C401+C406+C415+C421+C427+C431+C435+C439+C445+C452</f>
        <v>21583</v>
      </c>
      <c r="D400" s="141">
        <f t="shared" si="70"/>
        <v>24151</v>
      </c>
      <c r="E400" s="134">
        <f t="shared" si="66"/>
        <v>2568</v>
      </c>
      <c r="F400" s="135">
        <f t="shared" si="67"/>
        <v>11.8982532548765</v>
      </c>
      <c r="G400" s="141">
        <f t="shared" si="70"/>
        <v>24151</v>
      </c>
      <c r="II400" s="123"/>
      <c r="IJ400" s="123"/>
      <c r="IK400" s="123"/>
      <c r="IL400" s="123"/>
      <c r="IM400" s="123"/>
      <c r="IN400" s="123"/>
      <c r="IO400" s="123"/>
      <c r="IP400" s="123"/>
    </row>
    <row r="401" s="120" customFormat="1" ht="15" customHeight="1" spans="1:250">
      <c r="A401" s="136">
        <v>20501</v>
      </c>
      <c r="B401" s="137" t="s">
        <v>314</v>
      </c>
      <c r="C401" s="140">
        <f t="shared" ref="C401:G401" si="71">SUM(C402:C405)</f>
        <v>563</v>
      </c>
      <c r="D401" s="141">
        <f t="shared" si="71"/>
        <v>533</v>
      </c>
      <c r="E401" s="134">
        <f t="shared" si="66"/>
        <v>-30</v>
      </c>
      <c r="F401" s="135">
        <f t="shared" si="67"/>
        <v>-5.32859680284192</v>
      </c>
      <c r="G401" s="141">
        <f t="shared" si="71"/>
        <v>533</v>
      </c>
      <c r="II401" s="123"/>
      <c r="IJ401" s="123"/>
      <c r="IK401" s="123"/>
      <c r="IL401" s="123"/>
      <c r="IM401" s="123"/>
      <c r="IN401" s="123"/>
      <c r="IO401" s="123"/>
      <c r="IP401" s="123"/>
    </row>
    <row r="402" s="120" customFormat="1" ht="15" customHeight="1" spans="1:250">
      <c r="A402" s="136">
        <v>2050101</v>
      </c>
      <c r="B402" s="138" t="s">
        <v>63</v>
      </c>
      <c r="C402" s="140">
        <v>128</v>
      </c>
      <c r="D402" s="139">
        <v>109</v>
      </c>
      <c r="E402" s="134">
        <f t="shared" si="66"/>
        <v>-19</v>
      </c>
      <c r="F402" s="135">
        <f t="shared" si="67"/>
        <v>-14.84375</v>
      </c>
      <c r="G402" s="139">
        <v>109</v>
      </c>
      <c r="II402" s="123"/>
      <c r="IJ402" s="123"/>
      <c r="IK402" s="123"/>
      <c r="IL402" s="123"/>
      <c r="IM402" s="123"/>
      <c r="IN402" s="123"/>
      <c r="IO402" s="123"/>
      <c r="IP402" s="123"/>
    </row>
    <row r="403" s="120" customFormat="1" ht="15" customHeight="1" spans="1:250">
      <c r="A403" s="136">
        <v>2050102</v>
      </c>
      <c r="B403" s="138" t="s">
        <v>64</v>
      </c>
      <c r="C403" s="140">
        <v>279</v>
      </c>
      <c r="D403" s="139">
        <v>131</v>
      </c>
      <c r="E403" s="134">
        <f t="shared" si="66"/>
        <v>-148</v>
      </c>
      <c r="F403" s="135">
        <f t="shared" si="67"/>
        <v>-53.0465949820789</v>
      </c>
      <c r="G403" s="139">
        <v>131</v>
      </c>
      <c r="II403" s="123"/>
      <c r="IJ403" s="123"/>
      <c r="IK403" s="123"/>
      <c r="IL403" s="123"/>
      <c r="IM403" s="123"/>
      <c r="IN403" s="123"/>
      <c r="IO403" s="123"/>
      <c r="IP403" s="123"/>
    </row>
    <row r="404" s="120" customFormat="1" ht="15" customHeight="1" spans="1:250">
      <c r="A404" s="136">
        <v>2050103</v>
      </c>
      <c r="B404" s="138" t="s">
        <v>65</v>
      </c>
      <c r="C404" s="140">
        <v>0</v>
      </c>
      <c r="D404" s="139"/>
      <c r="E404" s="134">
        <f t="shared" si="66"/>
        <v>0</v>
      </c>
      <c r="F404" s="135">
        <f t="shared" si="67"/>
        <v>0</v>
      </c>
      <c r="G404" s="139"/>
      <c r="II404" s="123"/>
      <c r="IJ404" s="123"/>
      <c r="IK404" s="123"/>
      <c r="IL404" s="123"/>
      <c r="IM404" s="123"/>
      <c r="IN404" s="123"/>
      <c r="IO404" s="123"/>
      <c r="IP404" s="123"/>
    </row>
    <row r="405" s="120" customFormat="1" ht="15" customHeight="1" spans="1:250">
      <c r="A405" s="136">
        <v>2050199</v>
      </c>
      <c r="B405" s="138" t="s">
        <v>315</v>
      </c>
      <c r="C405" s="140">
        <v>156</v>
      </c>
      <c r="D405" s="139">
        <v>293</v>
      </c>
      <c r="E405" s="134">
        <f t="shared" si="66"/>
        <v>137</v>
      </c>
      <c r="F405" s="135">
        <f t="shared" si="67"/>
        <v>87.8205128205128</v>
      </c>
      <c r="G405" s="139">
        <v>293</v>
      </c>
      <c r="II405" s="123"/>
      <c r="IJ405" s="123"/>
      <c r="IK405" s="123"/>
      <c r="IL405" s="123"/>
      <c r="IM405" s="123"/>
      <c r="IN405" s="123"/>
      <c r="IO405" s="123"/>
      <c r="IP405" s="123"/>
    </row>
    <row r="406" s="120" customFormat="1" ht="15" customHeight="1" spans="1:250">
      <c r="A406" s="136">
        <v>20502</v>
      </c>
      <c r="B406" s="137" t="s">
        <v>316</v>
      </c>
      <c r="C406" s="140">
        <f t="shared" ref="C406:G406" si="72">SUM(C407:C414)</f>
        <v>19211</v>
      </c>
      <c r="D406" s="141">
        <f t="shared" si="72"/>
        <v>22200</v>
      </c>
      <c r="E406" s="134">
        <f t="shared" si="66"/>
        <v>2989</v>
      </c>
      <c r="F406" s="135">
        <f t="shared" si="67"/>
        <v>15.558794440685</v>
      </c>
      <c r="G406" s="141">
        <f t="shared" si="72"/>
        <v>22200</v>
      </c>
      <c r="II406" s="123"/>
      <c r="IJ406" s="123"/>
      <c r="IK406" s="123"/>
      <c r="IL406" s="123"/>
      <c r="IM406" s="123"/>
      <c r="IN406" s="123"/>
      <c r="IO406" s="123"/>
      <c r="IP406" s="123"/>
    </row>
    <row r="407" s="120" customFormat="1" ht="15" customHeight="1" spans="1:250">
      <c r="A407" s="136">
        <v>2050201</v>
      </c>
      <c r="B407" s="138" t="s">
        <v>317</v>
      </c>
      <c r="C407" s="140">
        <v>128</v>
      </c>
      <c r="D407" s="139">
        <v>175</v>
      </c>
      <c r="E407" s="134">
        <f t="shared" si="66"/>
        <v>47</v>
      </c>
      <c r="F407" s="135">
        <f t="shared" si="67"/>
        <v>36.71875</v>
      </c>
      <c r="G407" s="139">
        <v>175</v>
      </c>
      <c r="II407" s="123"/>
      <c r="IJ407" s="123"/>
      <c r="IK407" s="123"/>
      <c r="IL407" s="123"/>
      <c r="IM407" s="123"/>
      <c r="IN407" s="123"/>
      <c r="IO407" s="123"/>
      <c r="IP407" s="123"/>
    </row>
    <row r="408" s="120" customFormat="1" ht="15" customHeight="1" spans="1:250">
      <c r="A408" s="136">
        <v>2050202</v>
      </c>
      <c r="B408" s="138" t="s">
        <v>318</v>
      </c>
      <c r="C408" s="140">
        <v>8323</v>
      </c>
      <c r="D408" s="139">
        <v>9405</v>
      </c>
      <c r="E408" s="134">
        <f t="shared" si="66"/>
        <v>1082</v>
      </c>
      <c r="F408" s="135">
        <f t="shared" si="67"/>
        <v>13.0001201489847</v>
      </c>
      <c r="G408" s="139">
        <v>9405</v>
      </c>
      <c r="II408" s="123"/>
      <c r="IJ408" s="123"/>
      <c r="IK408" s="123"/>
      <c r="IL408" s="123"/>
      <c r="IM408" s="123"/>
      <c r="IN408" s="123"/>
      <c r="IO408" s="123"/>
      <c r="IP408" s="123"/>
    </row>
    <row r="409" s="120" customFormat="1" ht="15" customHeight="1" spans="1:250">
      <c r="A409" s="136">
        <v>2050203</v>
      </c>
      <c r="B409" s="138" t="s">
        <v>319</v>
      </c>
      <c r="C409" s="140">
        <v>7623</v>
      </c>
      <c r="D409" s="139">
        <v>5835</v>
      </c>
      <c r="E409" s="134">
        <f t="shared" si="66"/>
        <v>-1788</v>
      </c>
      <c r="F409" s="135">
        <f t="shared" si="67"/>
        <v>-23.4553325462416</v>
      </c>
      <c r="G409" s="139">
        <v>5835</v>
      </c>
      <c r="II409" s="123"/>
      <c r="IJ409" s="123"/>
      <c r="IK409" s="123"/>
      <c r="IL409" s="123"/>
      <c r="IM409" s="123"/>
      <c r="IN409" s="123"/>
      <c r="IO409" s="123"/>
      <c r="IP409" s="123"/>
    </row>
    <row r="410" s="120" customFormat="1" ht="15" customHeight="1" spans="1:250">
      <c r="A410" s="136">
        <v>2050204</v>
      </c>
      <c r="B410" s="138" t="s">
        <v>320</v>
      </c>
      <c r="C410" s="140">
        <v>3038</v>
      </c>
      <c r="D410" s="139">
        <v>3480</v>
      </c>
      <c r="E410" s="134">
        <f t="shared" si="66"/>
        <v>442</v>
      </c>
      <c r="F410" s="135">
        <f t="shared" si="67"/>
        <v>14.5490454246215</v>
      </c>
      <c r="G410" s="139">
        <v>3480</v>
      </c>
      <c r="II410" s="123"/>
      <c r="IJ410" s="123"/>
      <c r="IK410" s="123"/>
      <c r="IL410" s="123"/>
      <c r="IM410" s="123"/>
      <c r="IN410" s="123"/>
      <c r="IO410" s="123"/>
      <c r="IP410" s="123"/>
    </row>
    <row r="411" s="120" customFormat="1" ht="15" customHeight="1" spans="1:250">
      <c r="A411" s="136">
        <v>2050205</v>
      </c>
      <c r="B411" s="138" t="s">
        <v>321</v>
      </c>
      <c r="C411" s="140">
        <v>0</v>
      </c>
      <c r="D411" s="139"/>
      <c r="E411" s="134">
        <f t="shared" si="66"/>
        <v>0</v>
      </c>
      <c r="F411" s="135">
        <f t="shared" si="67"/>
        <v>0</v>
      </c>
      <c r="G411" s="139"/>
      <c r="II411" s="123"/>
      <c r="IJ411" s="123"/>
      <c r="IK411" s="123"/>
      <c r="IL411" s="123"/>
      <c r="IM411" s="123"/>
      <c r="IN411" s="123"/>
      <c r="IO411" s="123"/>
      <c r="IP411" s="123"/>
    </row>
    <row r="412" s="120" customFormat="1" ht="15" customHeight="1" spans="1:250">
      <c r="A412" s="136">
        <v>2050206</v>
      </c>
      <c r="B412" s="138" t="s">
        <v>322</v>
      </c>
      <c r="C412" s="140">
        <v>0</v>
      </c>
      <c r="D412" s="139"/>
      <c r="E412" s="134">
        <f t="shared" si="66"/>
        <v>0</v>
      </c>
      <c r="F412" s="135">
        <f t="shared" si="67"/>
        <v>0</v>
      </c>
      <c r="G412" s="139"/>
      <c r="II412" s="123"/>
      <c r="IJ412" s="123"/>
      <c r="IK412" s="123"/>
      <c r="IL412" s="123"/>
      <c r="IM412" s="123"/>
      <c r="IN412" s="123"/>
      <c r="IO412" s="123"/>
      <c r="IP412" s="123"/>
    </row>
    <row r="413" s="120" customFormat="1" ht="15" customHeight="1" spans="1:250">
      <c r="A413" s="136">
        <v>2050207</v>
      </c>
      <c r="B413" s="138" t="s">
        <v>323</v>
      </c>
      <c r="C413" s="140">
        <v>0</v>
      </c>
      <c r="D413" s="139"/>
      <c r="E413" s="134">
        <f t="shared" si="66"/>
        <v>0</v>
      </c>
      <c r="F413" s="135">
        <f t="shared" si="67"/>
        <v>0</v>
      </c>
      <c r="G413" s="139"/>
      <c r="II413" s="123"/>
      <c r="IJ413" s="123"/>
      <c r="IK413" s="123"/>
      <c r="IL413" s="123"/>
      <c r="IM413" s="123"/>
      <c r="IN413" s="123"/>
      <c r="IO413" s="123"/>
      <c r="IP413" s="123"/>
    </row>
    <row r="414" s="120" customFormat="1" ht="15" customHeight="1" spans="1:250">
      <c r="A414" s="136">
        <v>2050299</v>
      </c>
      <c r="B414" s="138" t="s">
        <v>324</v>
      </c>
      <c r="C414" s="140">
        <v>99</v>
      </c>
      <c r="D414" s="139">
        <v>3305</v>
      </c>
      <c r="E414" s="134">
        <f t="shared" si="66"/>
        <v>3206</v>
      </c>
      <c r="F414" s="135">
        <f t="shared" si="67"/>
        <v>3238.38383838384</v>
      </c>
      <c r="G414" s="139">
        <v>3305</v>
      </c>
      <c r="II414" s="123"/>
      <c r="IJ414" s="123"/>
      <c r="IK414" s="123"/>
      <c r="IL414" s="123"/>
      <c r="IM414" s="123"/>
      <c r="IN414" s="123"/>
      <c r="IO414" s="123"/>
      <c r="IP414" s="123"/>
    </row>
    <row r="415" s="120" customFormat="1" ht="15" customHeight="1" spans="1:250">
      <c r="A415" s="136">
        <v>20503</v>
      </c>
      <c r="B415" s="137" t="s">
        <v>325</v>
      </c>
      <c r="C415" s="140">
        <f t="shared" ref="C415:G415" si="73">SUM(C416:C420)</f>
        <v>964</v>
      </c>
      <c r="D415" s="141">
        <f t="shared" si="73"/>
        <v>824</v>
      </c>
      <c r="E415" s="134">
        <f t="shared" si="66"/>
        <v>-140</v>
      </c>
      <c r="F415" s="135">
        <f t="shared" si="67"/>
        <v>-14.5228215767635</v>
      </c>
      <c r="G415" s="141">
        <f t="shared" si="73"/>
        <v>824</v>
      </c>
      <c r="II415" s="123"/>
      <c r="IJ415" s="123"/>
      <c r="IK415" s="123"/>
      <c r="IL415" s="123"/>
      <c r="IM415" s="123"/>
      <c r="IN415" s="123"/>
      <c r="IO415" s="123"/>
      <c r="IP415" s="123"/>
    </row>
    <row r="416" s="120" customFormat="1" ht="15" customHeight="1" spans="1:250">
      <c r="A416" s="136">
        <v>2050301</v>
      </c>
      <c r="B416" s="138" t="s">
        <v>326</v>
      </c>
      <c r="C416" s="140">
        <v>0</v>
      </c>
      <c r="D416" s="139"/>
      <c r="E416" s="134">
        <f t="shared" si="66"/>
        <v>0</v>
      </c>
      <c r="F416" s="135">
        <f t="shared" si="67"/>
        <v>0</v>
      </c>
      <c r="G416" s="139"/>
      <c r="II416" s="123"/>
      <c r="IJ416" s="123"/>
      <c r="IK416" s="123"/>
      <c r="IL416" s="123"/>
      <c r="IM416" s="123"/>
      <c r="IN416" s="123"/>
      <c r="IO416" s="123"/>
      <c r="IP416" s="123"/>
    </row>
    <row r="417" s="120" customFormat="1" ht="15" customHeight="1" spans="1:250">
      <c r="A417" s="136">
        <v>2050302</v>
      </c>
      <c r="B417" s="138" t="s">
        <v>327</v>
      </c>
      <c r="C417" s="140">
        <v>964</v>
      </c>
      <c r="D417" s="139">
        <v>824</v>
      </c>
      <c r="E417" s="134">
        <f t="shared" si="66"/>
        <v>-140</v>
      </c>
      <c r="F417" s="135">
        <f t="shared" si="67"/>
        <v>-14.5228215767635</v>
      </c>
      <c r="G417" s="139">
        <v>824</v>
      </c>
      <c r="II417" s="123"/>
      <c r="IJ417" s="123"/>
      <c r="IK417" s="123"/>
      <c r="IL417" s="123"/>
      <c r="IM417" s="123"/>
      <c r="IN417" s="123"/>
      <c r="IO417" s="123"/>
      <c r="IP417" s="123"/>
    </row>
    <row r="418" s="120" customFormat="1" ht="15" customHeight="1" spans="1:250">
      <c r="A418" s="136">
        <v>2050303</v>
      </c>
      <c r="B418" s="138" t="s">
        <v>328</v>
      </c>
      <c r="C418" s="140">
        <v>0</v>
      </c>
      <c r="D418" s="139"/>
      <c r="E418" s="134">
        <f t="shared" si="66"/>
        <v>0</v>
      </c>
      <c r="F418" s="135">
        <f t="shared" si="67"/>
        <v>0</v>
      </c>
      <c r="G418" s="139"/>
      <c r="II418" s="123"/>
      <c r="IJ418" s="123"/>
      <c r="IK418" s="123"/>
      <c r="IL418" s="123"/>
      <c r="IM418" s="123"/>
      <c r="IN418" s="123"/>
      <c r="IO418" s="123"/>
      <c r="IP418" s="123"/>
    </row>
    <row r="419" s="120" customFormat="1" ht="15" customHeight="1" spans="1:250">
      <c r="A419" s="136">
        <v>2050305</v>
      </c>
      <c r="B419" s="138" t="s">
        <v>329</v>
      </c>
      <c r="C419" s="140">
        <v>0</v>
      </c>
      <c r="D419" s="139"/>
      <c r="E419" s="134">
        <f t="shared" si="66"/>
        <v>0</v>
      </c>
      <c r="F419" s="135">
        <f t="shared" si="67"/>
        <v>0</v>
      </c>
      <c r="G419" s="139"/>
      <c r="II419" s="123"/>
      <c r="IJ419" s="123"/>
      <c r="IK419" s="123"/>
      <c r="IL419" s="123"/>
      <c r="IM419" s="123"/>
      <c r="IN419" s="123"/>
      <c r="IO419" s="123"/>
      <c r="IP419" s="123"/>
    </row>
    <row r="420" s="120" customFormat="1" ht="15" customHeight="1" spans="1:250">
      <c r="A420" s="136">
        <v>2050399</v>
      </c>
      <c r="B420" s="138" t="s">
        <v>330</v>
      </c>
      <c r="C420" s="140">
        <v>0</v>
      </c>
      <c r="D420" s="139"/>
      <c r="E420" s="134">
        <f t="shared" si="66"/>
        <v>0</v>
      </c>
      <c r="F420" s="135">
        <f t="shared" si="67"/>
        <v>0</v>
      </c>
      <c r="G420" s="139"/>
      <c r="II420" s="123"/>
      <c r="IJ420" s="123"/>
      <c r="IK420" s="123"/>
      <c r="IL420" s="123"/>
      <c r="IM420" s="123"/>
      <c r="IN420" s="123"/>
      <c r="IO420" s="123"/>
      <c r="IP420" s="123"/>
    </row>
    <row r="421" s="120" customFormat="1" ht="15" customHeight="1" spans="1:250">
      <c r="A421" s="136">
        <v>20504</v>
      </c>
      <c r="B421" s="137" t="s">
        <v>331</v>
      </c>
      <c r="C421" s="140">
        <f t="shared" ref="C421:G421" si="74">SUM(C422:C426)</f>
        <v>0</v>
      </c>
      <c r="D421" s="141">
        <f t="shared" si="74"/>
        <v>0</v>
      </c>
      <c r="E421" s="134">
        <f t="shared" si="66"/>
        <v>0</v>
      </c>
      <c r="F421" s="135">
        <f t="shared" si="67"/>
        <v>0</v>
      </c>
      <c r="G421" s="141">
        <f t="shared" si="74"/>
        <v>0</v>
      </c>
      <c r="II421" s="123"/>
      <c r="IJ421" s="123"/>
      <c r="IK421" s="123"/>
      <c r="IL421" s="123"/>
      <c r="IM421" s="123"/>
      <c r="IN421" s="123"/>
      <c r="IO421" s="123"/>
      <c r="IP421" s="123"/>
    </row>
    <row r="422" s="120" customFormat="1" ht="15" customHeight="1" spans="1:250">
      <c r="A422" s="136">
        <v>2050401</v>
      </c>
      <c r="B422" s="138" t="s">
        <v>332</v>
      </c>
      <c r="C422" s="140">
        <v>0</v>
      </c>
      <c r="D422" s="139"/>
      <c r="E422" s="134">
        <f t="shared" si="66"/>
        <v>0</v>
      </c>
      <c r="F422" s="135">
        <f t="shared" si="67"/>
        <v>0</v>
      </c>
      <c r="G422" s="139"/>
      <c r="II422" s="123"/>
      <c r="IJ422" s="123"/>
      <c r="IK422" s="123"/>
      <c r="IL422" s="123"/>
      <c r="IM422" s="123"/>
      <c r="IN422" s="123"/>
      <c r="IO422" s="123"/>
      <c r="IP422" s="123"/>
    </row>
    <row r="423" s="120" customFormat="1" ht="15" customHeight="1" spans="1:250">
      <c r="A423" s="136">
        <v>2050402</v>
      </c>
      <c r="B423" s="138" t="s">
        <v>333</v>
      </c>
      <c r="C423" s="140">
        <v>0</v>
      </c>
      <c r="D423" s="139"/>
      <c r="E423" s="134">
        <f t="shared" si="66"/>
        <v>0</v>
      </c>
      <c r="F423" s="135">
        <f t="shared" si="67"/>
        <v>0</v>
      </c>
      <c r="G423" s="139"/>
      <c r="II423" s="123"/>
      <c r="IJ423" s="123"/>
      <c r="IK423" s="123"/>
      <c r="IL423" s="123"/>
      <c r="IM423" s="123"/>
      <c r="IN423" s="123"/>
      <c r="IO423" s="123"/>
      <c r="IP423" s="123"/>
    </row>
    <row r="424" s="120" customFormat="1" ht="15" customHeight="1" spans="1:250">
      <c r="A424" s="136">
        <v>2050403</v>
      </c>
      <c r="B424" s="138" t="s">
        <v>334</v>
      </c>
      <c r="C424" s="140">
        <v>0</v>
      </c>
      <c r="D424" s="139"/>
      <c r="E424" s="134">
        <f t="shared" si="66"/>
        <v>0</v>
      </c>
      <c r="F424" s="135">
        <f t="shared" si="67"/>
        <v>0</v>
      </c>
      <c r="G424" s="139"/>
      <c r="II424" s="123"/>
      <c r="IJ424" s="123"/>
      <c r="IK424" s="123"/>
      <c r="IL424" s="123"/>
      <c r="IM424" s="123"/>
      <c r="IN424" s="123"/>
      <c r="IO424" s="123"/>
      <c r="IP424" s="123"/>
    </row>
    <row r="425" s="120" customFormat="1" ht="15" customHeight="1" spans="1:250">
      <c r="A425" s="136">
        <v>2050404</v>
      </c>
      <c r="B425" s="138" t="s">
        <v>335</v>
      </c>
      <c r="C425" s="140">
        <v>0</v>
      </c>
      <c r="D425" s="139"/>
      <c r="E425" s="134">
        <f t="shared" si="66"/>
        <v>0</v>
      </c>
      <c r="F425" s="135">
        <f t="shared" si="67"/>
        <v>0</v>
      </c>
      <c r="G425" s="139"/>
      <c r="II425" s="123"/>
      <c r="IJ425" s="123"/>
      <c r="IK425" s="123"/>
      <c r="IL425" s="123"/>
      <c r="IM425" s="123"/>
      <c r="IN425" s="123"/>
      <c r="IO425" s="123"/>
      <c r="IP425" s="123"/>
    </row>
    <row r="426" s="120" customFormat="1" ht="15" customHeight="1" spans="1:250">
      <c r="A426" s="136">
        <v>2050499</v>
      </c>
      <c r="B426" s="138" t="s">
        <v>336</v>
      </c>
      <c r="C426" s="140">
        <v>0</v>
      </c>
      <c r="D426" s="139"/>
      <c r="E426" s="134">
        <f t="shared" si="66"/>
        <v>0</v>
      </c>
      <c r="F426" s="135">
        <f t="shared" si="67"/>
        <v>0</v>
      </c>
      <c r="G426" s="139"/>
      <c r="II426" s="123"/>
      <c r="IJ426" s="123"/>
      <c r="IK426" s="123"/>
      <c r="IL426" s="123"/>
      <c r="IM426" s="123"/>
      <c r="IN426" s="123"/>
      <c r="IO426" s="123"/>
      <c r="IP426" s="123"/>
    </row>
    <row r="427" s="120" customFormat="1" ht="15" customHeight="1" spans="1:250">
      <c r="A427" s="136">
        <v>20505</v>
      </c>
      <c r="B427" s="137" t="s">
        <v>337</v>
      </c>
      <c r="C427" s="140">
        <f t="shared" ref="C427:G427" si="75">SUM(C428:C430)</f>
        <v>0</v>
      </c>
      <c r="D427" s="141">
        <f t="shared" si="75"/>
        <v>0</v>
      </c>
      <c r="E427" s="134">
        <f t="shared" si="66"/>
        <v>0</v>
      </c>
      <c r="F427" s="135">
        <f t="shared" si="67"/>
        <v>0</v>
      </c>
      <c r="G427" s="141">
        <f t="shared" si="75"/>
        <v>0</v>
      </c>
      <c r="II427" s="123"/>
      <c r="IJ427" s="123"/>
      <c r="IK427" s="123"/>
      <c r="IL427" s="123"/>
      <c r="IM427" s="123"/>
      <c r="IN427" s="123"/>
      <c r="IO427" s="123"/>
      <c r="IP427" s="123"/>
    </row>
    <row r="428" s="120" customFormat="1" ht="15" customHeight="1" spans="1:250">
      <c r="A428" s="136">
        <v>2050501</v>
      </c>
      <c r="B428" s="138" t="s">
        <v>338</v>
      </c>
      <c r="C428" s="140">
        <v>0</v>
      </c>
      <c r="D428" s="139"/>
      <c r="E428" s="134">
        <f t="shared" si="66"/>
        <v>0</v>
      </c>
      <c r="F428" s="135">
        <f t="shared" si="67"/>
        <v>0</v>
      </c>
      <c r="G428" s="139"/>
      <c r="II428" s="123"/>
      <c r="IJ428" s="123"/>
      <c r="IK428" s="123"/>
      <c r="IL428" s="123"/>
      <c r="IM428" s="123"/>
      <c r="IN428" s="123"/>
      <c r="IO428" s="123"/>
      <c r="IP428" s="123"/>
    </row>
    <row r="429" s="120" customFormat="1" ht="15" customHeight="1" spans="1:250">
      <c r="A429" s="136">
        <v>2050502</v>
      </c>
      <c r="B429" s="138" t="s">
        <v>339</v>
      </c>
      <c r="C429" s="140">
        <v>0</v>
      </c>
      <c r="D429" s="139"/>
      <c r="E429" s="134">
        <f t="shared" si="66"/>
        <v>0</v>
      </c>
      <c r="F429" s="135">
        <f t="shared" si="67"/>
        <v>0</v>
      </c>
      <c r="G429" s="139"/>
      <c r="II429" s="123"/>
      <c r="IJ429" s="123"/>
      <c r="IK429" s="123"/>
      <c r="IL429" s="123"/>
      <c r="IM429" s="123"/>
      <c r="IN429" s="123"/>
      <c r="IO429" s="123"/>
      <c r="IP429" s="123"/>
    </row>
    <row r="430" s="120" customFormat="1" ht="15" customHeight="1" spans="1:250">
      <c r="A430" s="136">
        <v>2050599</v>
      </c>
      <c r="B430" s="138" t="s">
        <v>340</v>
      </c>
      <c r="C430" s="140">
        <v>0</v>
      </c>
      <c r="D430" s="139"/>
      <c r="E430" s="134">
        <f t="shared" si="66"/>
        <v>0</v>
      </c>
      <c r="F430" s="135">
        <f t="shared" si="67"/>
        <v>0</v>
      </c>
      <c r="G430" s="139"/>
      <c r="II430" s="123"/>
      <c r="IJ430" s="123"/>
      <c r="IK430" s="123"/>
      <c r="IL430" s="123"/>
      <c r="IM430" s="123"/>
      <c r="IN430" s="123"/>
      <c r="IO430" s="123"/>
      <c r="IP430" s="123"/>
    </row>
    <row r="431" s="120" customFormat="1" ht="15" customHeight="1" spans="1:250">
      <c r="A431" s="136">
        <v>20506</v>
      </c>
      <c r="B431" s="137" t="s">
        <v>341</v>
      </c>
      <c r="C431" s="140">
        <f t="shared" ref="C431:G431" si="76">SUM(C432:C434)</f>
        <v>0</v>
      </c>
      <c r="D431" s="141">
        <f t="shared" si="76"/>
        <v>0</v>
      </c>
      <c r="E431" s="134">
        <f t="shared" si="66"/>
        <v>0</v>
      </c>
      <c r="F431" s="135">
        <f t="shared" si="67"/>
        <v>0</v>
      </c>
      <c r="G431" s="141">
        <f t="shared" si="76"/>
        <v>0</v>
      </c>
      <c r="II431" s="123"/>
      <c r="IJ431" s="123"/>
      <c r="IK431" s="123"/>
      <c r="IL431" s="123"/>
      <c r="IM431" s="123"/>
      <c r="IN431" s="123"/>
      <c r="IO431" s="123"/>
      <c r="IP431" s="123"/>
    </row>
    <row r="432" s="120" customFormat="1" ht="15" customHeight="1" spans="1:250">
      <c r="A432" s="136">
        <v>2050601</v>
      </c>
      <c r="B432" s="138" t="s">
        <v>342</v>
      </c>
      <c r="C432" s="140">
        <v>0</v>
      </c>
      <c r="D432" s="139"/>
      <c r="E432" s="134">
        <f t="shared" si="66"/>
        <v>0</v>
      </c>
      <c r="F432" s="135">
        <f t="shared" si="67"/>
        <v>0</v>
      </c>
      <c r="G432" s="139"/>
      <c r="II432" s="123"/>
      <c r="IJ432" s="123"/>
      <c r="IK432" s="123"/>
      <c r="IL432" s="123"/>
      <c r="IM432" s="123"/>
      <c r="IN432" s="123"/>
      <c r="IO432" s="123"/>
      <c r="IP432" s="123"/>
    </row>
    <row r="433" s="120" customFormat="1" ht="15" customHeight="1" spans="1:250">
      <c r="A433" s="136">
        <v>2050602</v>
      </c>
      <c r="B433" s="138" t="s">
        <v>343</v>
      </c>
      <c r="C433" s="140">
        <v>0</v>
      </c>
      <c r="D433" s="139"/>
      <c r="E433" s="134">
        <f t="shared" si="66"/>
        <v>0</v>
      </c>
      <c r="F433" s="135">
        <f t="shared" si="67"/>
        <v>0</v>
      </c>
      <c r="G433" s="139"/>
      <c r="II433" s="123"/>
      <c r="IJ433" s="123"/>
      <c r="IK433" s="123"/>
      <c r="IL433" s="123"/>
      <c r="IM433" s="123"/>
      <c r="IN433" s="123"/>
      <c r="IO433" s="123"/>
      <c r="IP433" s="123"/>
    </row>
    <row r="434" s="120" customFormat="1" ht="15" customHeight="1" spans="1:250">
      <c r="A434" s="136">
        <v>2050699</v>
      </c>
      <c r="B434" s="138" t="s">
        <v>344</v>
      </c>
      <c r="C434" s="140">
        <v>0</v>
      </c>
      <c r="D434" s="139"/>
      <c r="E434" s="134">
        <f t="shared" si="66"/>
        <v>0</v>
      </c>
      <c r="F434" s="135">
        <f t="shared" si="67"/>
        <v>0</v>
      </c>
      <c r="G434" s="139"/>
      <c r="II434" s="123"/>
      <c r="IJ434" s="123"/>
      <c r="IK434" s="123"/>
      <c r="IL434" s="123"/>
      <c r="IM434" s="123"/>
      <c r="IN434" s="123"/>
      <c r="IO434" s="123"/>
      <c r="IP434" s="123"/>
    </row>
    <row r="435" s="120" customFormat="1" ht="15" customHeight="1" spans="1:250">
      <c r="A435" s="136">
        <v>20507</v>
      </c>
      <c r="B435" s="137" t="s">
        <v>345</v>
      </c>
      <c r="C435" s="140">
        <f t="shared" ref="C435:G435" si="77">SUM(C436:C438)</f>
        <v>0</v>
      </c>
      <c r="D435" s="141">
        <f t="shared" si="77"/>
        <v>0</v>
      </c>
      <c r="E435" s="134">
        <f t="shared" si="66"/>
        <v>0</v>
      </c>
      <c r="F435" s="135">
        <f t="shared" si="67"/>
        <v>0</v>
      </c>
      <c r="G435" s="141">
        <f t="shared" si="77"/>
        <v>0</v>
      </c>
      <c r="II435" s="123"/>
      <c r="IJ435" s="123"/>
      <c r="IK435" s="123"/>
      <c r="IL435" s="123"/>
      <c r="IM435" s="123"/>
      <c r="IN435" s="123"/>
      <c r="IO435" s="123"/>
      <c r="IP435" s="123"/>
    </row>
    <row r="436" s="120" customFormat="1" ht="15" customHeight="1" spans="1:250">
      <c r="A436" s="136">
        <v>2050701</v>
      </c>
      <c r="B436" s="138" t="s">
        <v>346</v>
      </c>
      <c r="C436" s="140">
        <v>0</v>
      </c>
      <c r="D436" s="139"/>
      <c r="E436" s="134">
        <f t="shared" si="66"/>
        <v>0</v>
      </c>
      <c r="F436" s="135">
        <f t="shared" si="67"/>
        <v>0</v>
      </c>
      <c r="G436" s="139"/>
      <c r="II436" s="123"/>
      <c r="IJ436" s="123"/>
      <c r="IK436" s="123"/>
      <c r="IL436" s="123"/>
      <c r="IM436" s="123"/>
      <c r="IN436" s="123"/>
      <c r="IO436" s="123"/>
      <c r="IP436" s="123"/>
    </row>
    <row r="437" s="120" customFormat="1" ht="15" customHeight="1" spans="1:250">
      <c r="A437" s="136">
        <v>2050702</v>
      </c>
      <c r="B437" s="138" t="s">
        <v>347</v>
      </c>
      <c r="C437" s="140">
        <v>0</v>
      </c>
      <c r="D437" s="139"/>
      <c r="E437" s="134">
        <f t="shared" si="66"/>
        <v>0</v>
      </c>
      <c r="F437" s="135">
        <f t="shared" si="67"/>
        <v>0</v>
      </c>
      <c r="G437" s="139"/>
      <c r="II437" s="123"/>
      <c r="IJ437" s="123"/>
      <c r="IK437" s="123"/>
      <c r="IL437" s="123"/>
      <c r="IM437" s="123"/>
      <c r="IN437" s="123"/>
      <c r="IO437" s="123"/>
      <c r="IP437" s="123"/>
    </row>
    <row r="438" s="120" customFormat="1" ht="15" customHeight="1" spans="1:250">
      <c r="A438" s="136">
        <v>2050799</v>
      </c>
      <c r="B438" s="138" t="s">
        <v>348</v>
      </c>
      <c r="C438" s="140">
        <v>0</v>
      </c>
      <c r="D438" s="139"/>
      <c r="E438" s="134">
        <f t="shared" si="66"/>
        <v>0</v>
      </c>
      <c r="F438" s="135">
        <f t="shared" si="67"/>
        <v>0</v>
      </c>
      <c r="G438" s="139"/>
      <c r="II438" s="123"/>
      <c r="IJ438" s="123"/>
      <c r="IK438" s="123"/>
      <c r="IL438" s="123"/>
      <c r="IM438" s="123"/>
      <c r="IN438" s="123"/>
      <c r="IO438" s="123"/>
      <c r="IP438" s="123"/>
    </row>
    <row r="439" s="120" customFormat="1" ht="15" customHeight="1" spans="1:250">
      <c r="A439" s="136">
        <v>20508</v>
      </c>
      <c r="B439" s="137" t="s">
        <v>349</v>
      </c>
      <c r="C439" s="140">
        <f t="shared" ref="C439:G439" si="78">SUM(C440:C444)</f>
        <v>742</v>
      </c>
      <c r="D439" s="141">
        <f t="shared" si="78"/>
        <v>594</v>
      </c>
      <c r="E439" s="134">
        <f t="shared" si="66"/>
        <v>-148</v>
      </c>
      <c r="F439" s="135">
        <f t="shared" si="67"/>
        <v>-19.9460916442049</v>
      </c>
      <c r="G439" s="141">
        <f t="shared" si="78"/>
        <v>594</v>
      </c>
      <c r="II439" s="123"/>
      <c r="IJ439" s="123"/>
      <c r="IK439" s="123"/>
      <c r="IL439" s="123"/>
      <c r="IM439" s="123"/>
      <c r="IN439" s="123"/>
      <c r="IO439" s="123"/>
      <c r="IP439" s="123"/>
    </row>
    <row r="440" s="120" customFormat="1" ht="15" customHeight="1" spans="1:250">
      <c r="A440" s="136">
        <v>2050801</v>
      </c>
      <c r="B440" s="138" t="s">
        <v>350</v>
      </c>
      <c r="C440" s="140">
        <v>526</v>
      </c>
      <c r="D440" s="139">
        <v>556</v>
      </c>
      <c r="E440" s="134">
        <f t="shared" si="66"/>
        <v>30</v>
      </c>
      <c r="F440" s="135">
        <f t="shared" si="67"/>
        <v>5.70342205323194</v>
      </c>
      <c r="G440" s="139">
        <v>556</v>
      </c>
      <c r="II440" s="123"/>
      <c r="IJ440" s="123"/>
      <c r="IK440" s="123"/>
      <c r="IL440" s="123"/>
      <c r="IM440" s="123"/>
      <c r="IN440" s="123"/>
      <c r="IO440" s="123"/>
      <c r="IP440" s="123"/>
    </row>
    <row r="441" s="120" customFormat="1" ht="15" customHeight="1" spans="1:250">
      <c r="A441" s="136">
        <v>2050802</v>
      </c>
      <c r="B441" s="138" t="s">
        <v>351</v>
      </c>
      <c r="C441" s="140">
        <v>216</v>
      </c>
      <c r="D441" s="139">
        <v>38</v>
      </c>
      <c r="E441" s="134">
        <f t="shared" si="66"/>
        <v>-178</v>
      </c>
      <c r="F441" s="135">
        <f t="shared" si="67"/>
        <v>-82.4074074074074</v>
      </c>
      <c r="G441" s="139">
        <v>38</v>
      </c>
      <c r="II441" s="123"/>
      <c r="IJ441" s="123"/>
      <c r="IK441" s="123"/>
      <c r="IL441" s="123"/>
      <c r="IM441" s="123"/>
      <c r="IN441" s="123"/>
      <c r="IO441" s="123"/>
      <c r="IP441" s="123"/>
    </row>
    <row r="442" s="120" customFormat="1" ht="15" customHeight="1" spans="1:250">
      <c r="A442" s="136">
        <v>2050803</v>
      </c>
      <c r="B442" s="138" t="s">
        <v>352</v>
      </c>
      <c r="C442" s="140">
        <v>0</v>
      </c>
      <c r="D442" s="139"/>
      <c r="E442" s="134">
        <f t="shared" si="66"/>
        <v>0</v>
      </c>
      <c r="F442" s="135">
        <f t="shared" si="67"/>
        <v>0</v>
      </c>
      <c r="G442" s="139"/>
      <c r="II442" s="123"/>
      <c r="IJ442" s="123"/>
      <c r="IK442" s="123"/>
      <c r="IL442" s="123"/>
      <c r="IM442" s="123"/>
      <c r="IN442" s="123"/>
      <c r="IO442" s="123"/>
      <c r="IP442" s="123"/>
    </row>
    <row r="443" s="120" customFormat="1" ht="15" customHeight="1" spans="1:250">
      <c r="A443" s="136">
        <v>2050804</v>
      </c>
      <c r="B443" s="138" t="s">
        <v>353</v>
      </c>
      <c r="C443" s="140">
        <v>0</v>
      </c>
      <c r="D443" s="139"/>
      <c r="E443" s="134">
        <f t="shared" si="66"/>
        <v>0</v>
      </c>
      <c r="F443" s="135">
        <f t="shared" si="67"/>
        <v>0</v>
      </c>
      <c r="G443" s="139"/>
      <c r="II443" s="123"/>
      <c r="IJ443" s="123"/>
      <c r="IK443" s="123"/>
      <c r="IL443" s="123"/>
      <c r="IM443" s="123"/>
      <c r="IN443" s="123"/>
      <c r="IO443" s="123"/>
      <c r="IP443" s="123"/>
    </row>
    <row r="444" s="120" customFormat="1" ht="15" customHeight="1" spans="1:250">
      <c r="A444" s="136">
        <v>2050899</v>
      </c>
      <c r="B444" s="138" t="s">
        <v>354</v>
      </c>
      <c r="C444" s="140">
        <v>0</v>
      </c>
      <c r="D444" s="139"/>
      <c r="E444" s="134">
        <f t="shared" si="66"/>
        <v>0</v>
      </c>
      <c r="F444" s="135">
        <f t="shared" si="67"/>
        <v>0</v>
      </c>
      <c r="G444" s="139"/>
      <c r="II444" s="123"/>
      <c r="IJ444" s="123"/>
      <c r="IK444" s="123"/>
      <c r="IL444" s="123"/>
      <c r="IM444" s="123"/>
      <c r="IN444" s="123"/>
      <c r="IO444" s="123"/>
      <c r="IP444" s="123"/>
    </row>
    <row r="445" s="120" customFormat="1" ht="15" customHeight="1" spans="1:250">
      <c r="A445" s="136">
        <v>20509</v>
      </c>
      <c r="B445" s="137" t="s">
        <v>355</v>
      </c>
      <c r="C445" s="140">
        <f t="shared" ref="C445:G445" si="79">SUM(C446:C451)</f>
        <v>0</v>
      </c>
      <c r="D445" s="141">
        <f t="shared" si="79"/>
        <v>0</v>
      </c>
      <c r="E445" s="134">
        <f t="shared" si="66"/>
        <v>0</v>
      </c>
      <c r="F445" s="135">
        <f t="shared" si="67"/>
        <v>0</v>
      </c>
      <c r="G445" s="141">
        <f t="shared" si="79"/>
        <v>0</v>
      </c>
      <c r="II445" s="123"/>
      <c r="IJ445" s="123"/>
      <c r="IK445" s="123"/>
      <c r="IL445" s="123"/>
      <c r="IM445" s="123"/>
      <c r="IN445" s="123"/>
      <c r="IO445" s="123"/>
      <c r="IP445" s="123"/>
    </row>
    <row r="446" s="120" customFormat="1" ht="15" customHeight="1" spans="1:250">
      <c r="A446" s="136">
        <v>2050901</v>
      </c>
      <c r="B446" s="138" t="s">
        <v>356</v>
      </c>
      <c r="C446" s="140">
        <v>0</v>
      </c>
      <c r="D446" s="139"/>
      <c r="E446" s="134">
        <f t="shared" si="66"/>
        <v>0</v>
      </c>
      <c r="F446" s="135">
        <f t="shared" si="67"/>
        <v>0</v>
      </c>
      <c r="G446" s="139"/>
      <c r="II446" s="123"/>
      <c r="IJ446" s="123"/>
      <c r="IK446" s="123"/>
      <c r="IL446" s="123"/>
      <c r="IM446" s="123"/>
      <c r="IN446" s="123"/>
      <c r="IO446" s="123"/>
      <c r="IP446" s="123"/>
    </row>
    <row r="447" s="120" customFormat="1" ht="15" customHeight="1" spans="1:250">
      <c r="A447" s="136">
        <v>2050902</v>
      </c>
      <c r="B447" s="138" t="s">
        <v>357</v>
      </c>
      <c r="C447" s="140">
        <v>0</v>
      </c>
      <c r="D447" s="139"/>
      <c r="E447" s="134">
        <f t="shared" si="66"/>
        <v>0</v>
      </c>
      <c r="F447" s="135">
        <f t="shared" si="67"/>
        <v>0</v>
      </c>
      <c r="G447" s="139"/>
      <c r="II447" s="123"/>
      <c r="IJ447" s="123"/>
      <c r="IK447" s="123"/>
      <c r="IL447" s="123"/>
      <c r="IM447" s="123"/>
      <c r="IN447" s="123"/>
      <c r="IO447" s="123"/>
      <c r="IP447" s="123"/>
    </row>
    <row r="448" s="120" customFormat="1" ht="15" customHeight="1" spans="1:250">
      <c r="A448" s="136">
        <v>2050903</v>
      </c>
      <c r="B448" s="138" t="s">
        <v>358</v>
      </c>
      <c r="C448" s="140">
        <v>0</v>
      </c>
      <c r="D448" s="139"/>
      <c r="E448" s="134">
        <f t="shared" si="66"/>
        <v>0</v>
      </c>
      <c r="F448" s="135">
        <f t="shared" si="67"/>
        <v>0</v>
      </c>
      <c r="G448" s="139"/>
      <c r="II448" s="123"/>
      <c r="IJ448" s="123"/>
      <c r="IK448" s="123"/>
      <c r="IL448" s="123"/>
      <c r="IM448" s="123"/>
      <c r="IN448" s="123"/>
      <c r="IO448" s="123"/>
      <c r="IP448" s="123"/>
    </row>
    <row r="449" s="120" customFormat="1" ht="15" customHeight="1" spans="1:250">
      <c r="A449" s="136">
        <v>2050904</v>
      </c>
      <c r="B449" s="138" t="s">
        <v>359</v>
      </c>
      <c r="C449" s="140">
        <v>0</v>
      </c>
      <c r="D449" s="139"/>
      <c r="E449" s="134">
        <f t="shared" si="66"/>
        <v>0</v>
      </c>
      <c r="F449" s="135">
        <f t="shared" si="67"/>
        <v>0</v>
      </c>
      <c r="G449" s="139"/>
      <c r="II449" s="123"/>
      <c r="IJ449" s="123"/>
      <c r="IK449" s="123"/>
      <c r="IL449" s="123"/>
      <c r="IM449" s="123"/>
      <c r="IN449" s="123"/>
      <c r="IO449" s="123"/>
      <c r="IP449" s="123"/>
    </row>
    <row r="450" s="120" customFormat="1" ht="15" customHeight="1" spans="1:250">
      <c r="A450" s="136">
        <v>2050905</v>
      </c>
      <c r="B450" s="138" t="s">
        <v>360</v>
      </c>
      <c r="C450" s="140">
        <v>0</v>
      </c>
      <c r="D450" s="139"/>
      <c r="E450" s="134">
        <f t="shared" si="66"/>
        <v>0</v>
      </c>
      <c r="F450" s="135">
        <f t="shared" si="67"/>
        <v>0</v>
      </c>
      <c r="G450" s="139"/>
      <c r="II450" s="123"/>
      <c r="IJ450" s="123"/>
      <c r="IK450" s="123"/>
      <c r="IL450" s="123"/>
      <c r="IM450" s="123"/>
      <c r="IN450" s="123"/>
      <c r="IO450" s="123"/>
      <c r="IP450" s="123"/>
    </row>
    <row r="451" s="120" customFormat="1" ht="15" customHeight="1" spans="1:250">
      <c r="A451" s="136">
        <v>2050999</v>
      </c>
      <c r="B451" s="138" t="s">
        <v>361</v>
      </c>
      <c r="C451" s="140">
        <v>0</v>
      </c>
      <c r="D451" s="139"/>
      <c r="E451" s="134">
        <f t="shared" si="66"/>
        <v>0</v>
      </c>
      <c r="F451" s="135">
        <f t="shared" si="67"/>
        <v>0</v>
      </c>
      <c r="G451" s="139"/>
      <c r="II451" s="123"/>
      <c r="IJ451" s="123"/>
      <c r="IK451" s="123"/>
      <c r="IL451" s="123"/>
      <c r="IM451" s="123"/>
      <c r="IN451" s="123"/>
      <c r="IO451" s="123"/>
      <c r="IP451" s="123"/>
    </row>
    <row r="452" s="120" customFormat="1" ht="15" customHeight="1" spans="1:250">
      <c r="A452" s="136">
        <v>20599</v>
      </c>
      <c r="B452" s="137" t="s">
        <v>362</v>
      </c>
      <c r="C452" s="140">
        <f t="shared" ref="C452:G452" si="80">C453</f>
        <v>103</v>
      </c>
      <c r="D452" s="141">
        <f t="shared" si="80"/>
        <v>0</v>
      </c>
      <c r="E452" s="134">
        <f t="shared" si="66"/>
        <v>-103</v>
      </c>
      <c r="F452" s="135">
        <f t="shared" si="67"/>
        <v>-100</v>
      </c>
      <c r="G452" s="141">
        <f t="shared" si="80"/>
        <v>0</v>
      </c>
      <c r="II452" s="123"/>
      <c r="IJ452" s="123"/>
      <c r="IK452" s="123"/>
      <c r="IL452" s="123"/>
      <c r="IM452" s="123"/>
      <c r="IN452" s="123"/>
      <c r="IO452" s="123"/>
      <c r="IP452" s="123"/>
    </row>
    <row r="453" s="120" customFormat="1" ht="15" customHeight="1" spans="1:250">
      <c r="A453" s="136">
        <v>2059999</v>
      </c>
      <c r="B453" s="138" t="s">
        <v>363</v>
      </c>
      <c r="C453" s="140">
        <v>103</v>
      </c>
      <c r="D453" s="139"/>
      <c r="E453" s="134">
        <f t="shared" ref="E453:E516" si="81">D453-C453</f>
        <v>-103</v>
      </c>
      <c r="F453" s="135">
        <f t="shared" ref="F453:F516" si="82">IF(C453=0,,E453/C453*100)</f>
        <v>-100</v>
      </c>
      <c r="G453" s="139"/>
      <c r="II453" s="123"/>
      <c r="IJ453" s="123"/>
      <c r="IK453" s="123"/>
      <c r="IL453" s="123"/>
      <c r="IM453" s="123"/>
      <c r="IN453" s="123"/>
      <c r="IO453" s="123"/>
      <c r="IP453" s="123"/>
    </row>
    <row r="454" s="120" customFormat="1" ht="15" customHeight="1" spans="1:250">
      <c r="A454" s="136">
        <v>206</v>
      </c>
      <c r="B454" s="137" t="s">
        <v>364</v>
      </c>
      <c r="C454" s="140">
        <f t="shared" ref="C454:G454" si="83">C455+C460+C468+C474+C478+C483+C488+C495+C499+C503</f>
        <v>95</v>
      </c>
      <c r="D454" s="141">
        <f t="shared" si="83"/>
        <v>42</v>
      </c>
      <c r="E454" s="134">
        <f t="shared" si="81"/>
        <v>-53</v>
      </c>
      <c r="F454" s="135">
        <f t="shared" si="82"/>
        <v>-55.7894736842105</v>
      </c>
      <c r="G454" s="141">
        <f t="shared" si="83"/>
        <v>42</v>
      </c>
      <c r="II454" s="123"/>
      <c r="IJ454" s="123"/>
      <c r="IK454" s="123"/>
      <c r="IL454" s="123"/>
      <c r="IM454" s="123"/>
      <c r="IN454" s="123"/>
      <c r="IO454" s="123"/>
      <c r="IP454" s="123"/>
    </row>
    <row r="455" s="120" customFormat="1" ht="15" customHeight="1" spans="1:250">
      <c r="A455" s="136">
        <v>20601</v>
      </c>
      <c r="B455" s="137" t="s">
        <v>365</v>
      </c>
      <c r="C455" s="140">
        <f t="shared" ref="C455:G455" si="84">SUM(C456:C459)</f>
        <v>49</v>
      </c>
      <c r="D455" s="141">
        <f t="shared" si="84"/>
        <v>0</v>
      </c>
      <c r="E455" s="134">
        <f t="shared" si="81"/>
        <v>-49</v>
      </c>
      <c r="F455" s="135">
        <f t="shared" si="82"/>
        <v>-100</v>
      </c>
      <c r="G455" s="141">
        <f t="shared" si="84"/>
        <v>0</v>
      </c>
      <c r="II455" s="123"/>
      <c r="IJ455" s="123"/>
      <c r="IK455" s="123"/>
      <c r="IL455" s="123"/>
      <c r="IM455" s="123"/>
      <c r="IN455" s="123"/>
      <c r="IO455" s="123"/>
      <c r="IP455" s="123"/>
    </row>
    <row r="456" s="120" customFormat="1" ht="15" customHeight="1" spans="1:250">
      <c r="A456" s="136">
        <v>2060101</v>
      </c>
      <c r="B456" s="138" t="s">
        <v>63</v>
      </c>
      <c r="C456" s="140">
        <v>49</v>
      </c>
      <c r="D456" s="139"/>
      <c r="E456" s="134">
        <f t="shared" si="81"/>
        <v>-49</v>
      </c>
      <c r="F456" s="135">
        <f t="shared" si="82"/>
        <v>-100</v>
      </c>
      <c r="G456" s="139"/>
      <c r="II456" s="123"/>
      <c r="IJ456" s="123"/>
      <c r="IK456" s="123"/>
      <c r="IL456" s="123"/>
      <c r="IM456" s="123"/>
      <c r="IN456" s="123"/>
      <c r="IO456" s="123"/>
      <c r="IP456" s="123"/>
    </row>
    <row r="457" s="120" customFormat="1" ht="15" customHeight="1" spans="1:250">
      <c r="A457" s="136">
        <v>2060102</v>
      </c>
      <c r="B457" s="138" t="s">
        <v>64</v>
      </c>
      <c r="C457" s="140">
        <v>0</v>
      </c>
      <c r="D457" s="139"/>
      <c r="E457" s="134">
        <f t="shared" si="81"/>
        <v>0</v>
      </c>
      <c r="F457" s="135">
        <f t="shared" si="82"/>
        <v>0</v>
      </c>
      <c r="G457" s="139"/>
      <c r="II457" s="123"/>
      <c r="IJ457" s="123"/>
      <c r="IK457" s="123"/>
      <c r="IL457" s="123"/>
      <c r="IM457" s="123"/>
      <c r="IN457" s="123"/>
      <c r="IO457" s="123"/>
      <c r="IP457" s="123"/>
    </row>
    <row r="458" s="120" customFormat="1" ht="15" customHeight="1" spans="1:250">
      <c r="A458" s="136">
        <v>2060103</v>
      </c>
      <c r="B458" s="138" t="s">
        <v>65</v>
      </c>
      <c r="C458" s="140">
        <v>0</v>
      </c>
      <c r="D458" s="139"/>
      <c r="E458" s="134">
        <f t="shared" si="81"/>
        <v>0</v>
      </c>
      <c r="F458" s="135">
        <f t="shared" si="82"/>
        <v>0</v>
      </c>
      <c r="G458" s="139"/>
      <c r="II458" s="123"/>
      <c r="IJ458" s="123"/>
      <c r="IK458" s="123"/>
      <c r="IL458" s="123"/>
      <c r="IM458" s="123"/>
      <c r="IN458" s="123"/>
      <c r="IO458" s="123"/>
      <c r="IP458" s="123"/>
    </row>
    <row r="459" s="120" customFormat="1" ht="15" customHeight="1" spans="1:250">
      <c r="A459" s="136">
        <v>2060199</v>
      </c>
      <c r="B459" s="138" t="s">
        <v>366</v>
      </c>
      <c r="C459" s="140">
        <v>0</v>
      </c>
      <c r="D459" s="139"/>
      <c r="E459" s="134">
        <f t="shared" si="81"/>
        <v>0</v>
      </c>
      <c r="F459" s="135">
        <f t="shared" si="82"/>
        <v>0</v>
      </c>
      <c r="G459" s="139"/>
      <c r="II459" s="123"/>
      <c r="IJ459" s="123"/>
      <c r="IK459" s="123"/>
      <c r="IL459" s="123"/>
      <c r="IM459" s="123"/>
      <c r="IN459" s="123"/>
      <c r="IO459" s="123"/>
      <c r="IP459" s="123"/>
    </row>
    <row r="460" s="120" customFormat="1" ht="15" customHeight="1" spans="1:250">
      <c r="A460" s="136">
        <v>20602</v>
      </c>
      <c r="B460" s="137" t="s">
        <v>367</v>
      </c>
      <c r="C460" s="140">
        <f t="shared" ref="C460:G460" si="85">SUM(C461:C467)</f>
        <v>0</v>
      </c>
      <c r="D460" s="141">
        <f t="shared" si="85"/>
        <v>0</v>
      </c>
      <c r="E460" s="134">
        <f t="shared" si="81"/>
        <v>0</v>
      </c>
      <c r="F460" s="135">
        <f t="shared" si="82"/>
        <v>0</v>
      </c>
      <c r="G460" s="141">
        <f t="shared" si="85"/>
        <v>0</v>
      </c>
      <c r="II460" s="123"/>
      <c r="IJ460" s="123"/>
      <c r="IK460" s="123"/>
      <c r="IL460" s="123"/>
      <c r="IM460" s="123"/>
      <c r="IN460" s="123"/>
      <c r="IO460" s="123"/>
      <c r="IP460" s="123"/>
    </row>
    <row r="461" s="120" customFormat="1" ht="15" customHeight="1" spans="1:250">
      <c r="A461" s="136">
        <v>2060201</v>
      </c>
      <c r="B461" s="138" t="s">
        <v>368</v>
      </c>
      <c r="C461" s="140">
        <v>0</v>
      </c>
      <c r="D461" s="139"/>
      <c r="E461" s="134">
        <f t="shared" si="81"/>
        <v>0</v>
      </c>
      <c r="F461" s="135">
        <f t="shared" si="82"/>
        <v>0</v>
      </c>
      <c r="G461" s="139"/>
      <c r="II461" s="123"/>
      <c r="IJ461" s="123"/>
      <c r="IK461" s="123"/>
      <c r="IL461" s="123"/>
      <c r="IM461" s="123"/>
      <c r="IN461" s="123"/>
      <c r="IO461" s="123"/>
      <c r="IP461" s="123"/>
    </row>
    <row r="462" s="120" customFormat="1" ht="15" customHeight="1" spans="1:250">
      <c r="A462" s="136">
        <v>2060203</v>
      </c>
      <c r="B462" s="138" t="s">
        <v>369</v>
      </c>
      <c r="C462" s="140">
        <v>0</v>
      </c>
      <c r="D462" s="139"/>
      <c r="E462" s="134">
        <f t="shared" si="81"/>
        <v>0</v>
      </c>
      <c r="F462" s="135">
        <f t="shared" si="82"/>
        <v>0</v>
      </c>
      <c r="G462" s="139"/>
      <c r="II462" s="123"/>
      <c r="IJ462" s="123"/>
      <c r="IK462" s="123"/>
      <c r="IL462" s="123"/>
      <c r="IM462" s="123"/>
      <c r="IN462" s="123"/>
      <c r="IO462" s="123"/>
      <c r="IP462" s="123"/>
    </row>
    <row r="463" s="120" customFormat="1" ht="15" customHeight="1" spans="1:250">
      <c r="A463" s="136">
        <v>2060204</v>
      </c>
      <c r="B463" s="138" t="s">
        <v>370</v>
      </c>
      <c r="C463" s="140">
        <v>0</v>
      </c>
      <c r="D463" s="139"/>
      <c r="E463" s="134">
        <f t="shared" si="81"/>
        <v>0</v>
      </c>
      <c r="F463" s="135">
        <f t="shared" si="82"/>
        <v>0</v>
      </c>
      <c r="G463" s="139"/>
      <c r="II463" s="123"/>
      <c r="IJ463" s="123"/>
      <c r="IK463" s="123"/>
      <c r="IL463" s="123"/>
      <c r="IM463" s="123"/>
      <c r="IN463" s="123"/>
      <c r="IO463" s="123"/>
      <c r="IP463" s="123"/>
    </row>
    <row r="464" s="120" customFormat="1" ht="15" customHeight="1" spans="1:250">
      <c r="A464" s="136">
        <v>2060205</v>
      </c>
      <c r="B464" s="138" t="s">
        <v>371</v>
      </c>
      <c r="C464" s="140">
        <v>0</v>
      </c>
      <c r="D464" s="139"/>
      <c r="E464" s="134">
        <f t="shared" si="81"/>
        <v>0</v>
      </c>
      <c r="F464" s="135">
        <f t="shared" si="82"/>
        <v>0</v>
      </c>
      <c r="G464" s="139"/>
      <c r="II464" s="123"/>
      <c r="IJ464" s="123"/>
      <c r="IK464" s="123"/>
      <c r="IL464" s="123"/>
      <c r="IM464" s="123"/>
      <c r="IN464" s="123"/>
      <c r="IO464" s="123"/>
      <c r="IP464" s="123"/>
    </row>
    <row r="465" s="120" customFormat="1" ht="15" customHeight="1" spans="1:250">
      <c r="A465" s="136">
        <v>2060206</v>
      </c>
      <c r="B465" s="138" t="s">
        <v>372</v>
      </c>
      <c r="C465" s="140">
        <v>0</v>
      </c>
      <c r="D465" s="139"/>
      <c r="E465" s="134">
        <f t="shared" si="81"/>
        <v>0</v>
      </c>
      <c r="F465" s="135">
        <f t="shared" si="82"/>
        <v>0</v>
      </c>
      <c r="G465" s="139"/>
      <c r="II465" s="123"/>
      <c r="IJ465" s="123"/>
      <c r="IK465" s="123"/>
      <c r="IL465" s="123"/>
      <c r="IM465" s="123"/>
      <c r="IN465" s="123"/>
      <c r="IO465" s="123"/>
      <c r="IP465" s="123"/>
    </row>
    <row r="466" s="120" customFormat="1" ht="15" customHeight="1" spans="1:250">
      <c r="A466" s="136">
        <v>2060207</v>
      </c>
      <c r="B466" s="138" t="s">
        <v>373</v>
      </c>
      <c r="C466" s="140">
        <v>0</v>
      </c>
      <c r="D466" s="139"/>
      <c r="E466" s="134">
        <f t="shared" si="81"/>
        <v>0</v>
      </c>
      <c r="F466" s="135">
        <f t="shared" si="82"/>
        <v>0</v>
      </c>
      <c r="G466" s="139"/>
      <c r="II466" s="123"/>
      <c r="IJ466" s="123"/>
      <c r="IK466" s="123"/>
      <c r="IL466" s="123"/>
      <c r="IM466" s="123"/>
      <c r="IN466" s="123"/>
      <c r="IO466" s="123"/>
      <c r="IP466" s="123"/>
    </row>
    <row r="467" s="120" customFormat="1" ht="15" customHeight="1" spans="1:250">
      <c r="A467" s="136">
        <v>2060299</v>
      </c>
      <c r="B467" s="138" t="s">
        <v>374</v>
      </c>
      <c r="C467" s="140">
        <v>0</v>
      </c>
      <c r="D467" s="139"/>
      <c r="E467" s="134">
        <f t="shared" si="81"/>
        <v>0</v>
      </c>
      <c r="F467" s="135">
        <f t="shared" si="82"/>
        <v>0</v>
      </c>
      <c r="G467" s="139"/>
      <c r="II467" s="123"/>
      <c r="IJ467" s="123"/>
      <c r="IK467" s="123"/>
      <c r="IL467" s="123"/>
      <c r="IM467" s="123"/>
      <c r="IN467" s="123"/>
      <c r="IO467" s="123"/>
      <c r="IP467" s="123"/>
    </row>
    <row r="468" s="120" customFormat="1" ht="15" customHeight="1" spans="1:250">
      <c r="A468" s="136">
        <v>20603</v>
      </c>
      <c r="B468" s="137" t="s">
        <v>375</v>
      </c>
      <c r="C468" s="140">
        <f t="shared" ref="C468:G468" si="86">SUM(C469:C473)</f>
        <v>0</v>
      </c>
      <c r="D468" s="141">
        <f t="shared" si="86"/>
        <v>0</v>
      </c>
      <c r="E468" s="134">
        <f t="shared" si="81"/>
        <v>0</v>
      </c>
      <c r="F468" s="135">
        <f t="shared" si="82"/>
        <v>0</v>
      </c>
      <c r="G468" s="141">
        <f t="shared" si="86"/>
        <v>0</v>
      </c>
      <c r="II468" s="123"/>
      <c r="IJ468" s="123"/>
      <c r="IK468" s="123"/>
      <c r="IL468" s="123"/>
      <c r="IM468" s="123"/>
      <c r="IN468" s="123"/>
      <c r="IO468" s="123"/>
      <c r="IP468" s="123"/>
    </row>
    <row r="469" s="120" customFormat="1" ht="15" customHeight="1" spans="1:250">
      <c r="A469" s="136">
        <v>2060301</v>
      </c>
      <c r="B469" s="138" t="s">
        <v>368</v>
      </c>
      <c r="C469" s="140">
        <v>0</v>
      </c>
      <c r="D469" s="139"/>
      <c r="E469" s="134">
        <f t="shared" si="81"/>
        <v>0</v>
      </c>
      <c r="F469" s="135">
        <f t="shared" si="82"/>
        <v>0</v>
      </c>
      <c r="G469" s="139"/>
      <c r="II469" s="123"/>
      <c r="IJ469" s="123"/>
      <c r="IK469" s="123"/>
      <c r="IL469" s="123"/>
      <c r="IM469" s="123"/>
      <c r="IN469" s="123"/>
      <c r="IO469" s="123"/>
      <c r="IP469" s="123"/>
    </row>
    <row r="470" s="120" customFormat="1" ht="15" customHeight="1" spans="1:250">
      <c r="A470" s="136">
        <v>2060302</v>
      </c>
      <c r="B470" s="138" t="s">
        <v>376</v>
      </c>
      <c r="C470" s="140">
        <v>0</v>
      </c>
      <c r="D470" s="139"/>
      <c r="E470" s="134">
        <f t="shared" si="81"/>
        <v>0</v>
      </c>
      <c r="F470" s="135">
        <f t="shared" si="82"/>
        <v>0</v>
      </c>
      <c r="G470" s="139"/>
      <c r="II470" s="123"/>
      <c r="IJ470" s="123"/>
      <c r="IK470" s="123"/>
      <c r="IL470" s="123"/>
      <c r="IM470" s="123"/>
      <c r="IN470" s="123"/>
      <c r="IO470" s="123"/>
      <c r="IP470" s="123"/>
    </row>
    <row r="471" s="120" customFormat="1" ht="15" customHeight="1" spans="1:250">
      <c r="A471" s="136">
        <v>2060303</v>
      </c>
      <c r="B471" s="138" t="s">
        <v>377</v>
      </c>
      <c r="C471" s="140">
        <v>0</v>
      </c>
      <c r="D471" s="139"/>
      <c r="E471" s="134">
        <f t="shared" si="81"/>
        <v>0</v>
      </c>
      <c r="F471" s="135">
        <f t="shared" si="82"/>
        <v>0</v>
      </c>
      <c r="G471" s="139"/>
      <c r="II471" s="123"/>
      <c r="IJ471" s="123"/>
      <c r="IK471" s="123"/>
      <c r="IL471" s="123"/>
      <c r="IM471" s="123"/>
      <c r="IN471" s="123"/>
      <c r="IO471" s="123"/>
      <c r="IP471" s="123"/>
    </row>
    <row r="472" s="120" customFormat="1" ht="15" customHeight="1" spans="1:250">
      <c r="A472" s="136">
        <v>2060304</v>
      </c>
      <c r="B472" s="138" t="s">
        <v>378</v>
      </c>
      <c r="C472" s="140">
        <v>0</v>
      </c>
      <c r="D472" s="139"/>
      <c r="E472" s="134">
        <f t="shared" si="81"/>
        <v>0</v>
      </c>
      <c r="F472" s="135">
        <f t="shared" si="82"/>
        <v>0</v>
      </c>
      <c r="G472" s="139"/>
      <c r="II472" s="123"/>
      <c r="IJ472" s="123"/>
      <c r="IK472" s="123"/>
      <c r="IL472" s="123"/>
      <c r="IM472" s="123"/>
      <c r="IN472" s="123"/>
      <c r="IO472" s="123"/>
      <c r="IP472" s="123"/>
    </row>
    <row r="473" s="120" customFormat="1" ht="15" customHeight="1" spans="1:250">
      <c r="A473" s="136">
        <v>2060399</v>
      </c>
      <c r="B473" s="138" t="s">
        <v>379</v>
      </c>
      <c r="C473" s="140">
        <v>0</v>
      </c>
      <c r="D473" s="139"/>
      <c r="E473" s="134">
        <f t="shared" si="81"/>
        <v>0</v>
      </c>
      <c r="F473" s="135">
        <f t="shared" si="82"/>
        <v>0</v>
      </c>
      <c r="G473" s="139"/>
      <c r="II473" s="123"/>
      <c r="IJ473" s="123"/>
      <c r="IK473" s="123"/>
      <c r="IL473" s="123"/>
      <c r="IM473" s="123"/>
      <c r="IN473" s="123"/>
      <c r="IO473" s="123"/>
      <c r="IP473" s="123"/>
    </row>
    <row r="474" s="120" customFormat="1" ht="15" customHeight="1" spans="1:250">
      <c r="A474" s="136">
        <v>20604</v>
      </c>
      <c r="B474" s="137" t="s">
        <v>380</v>
      </c>
      <c r="C474" s="140">
        <f t="shared" ref="C474:G474" si="87">SUM(C475:C477)</f>
        <v>0</v>
      </c>
      <c r="D474" s="141">
        <f t="shared" si="87"/>
        <v>0</v>
      </c>
      <c r="E474" s="134">
        <f t="shared" si="81"/>
        <v>0</v>
      </c>
      <c r="F474" s="135">
        <f t="shared" si="82"/>
        <v>0</v>
      </c>
      <c r="G474" s="141">
        <f t="shared" si="87"/>
        <v>0</v>
      </c>
      <c r="II474" s="123"/>
      <c r="IJ474" s="123"/>
      <c r="IK474" s="123"/>
      <c r="IL474" s="123"/>
      <c r="IM474" s="123"/>
      <c r="IN474" s="123"/>
      <c r="IO474" s="123"/>
      <c r="IP474" s="123"/>
    </row>
    <row r="475" s="120" customFormat="1" ht="15" customHeight="1" spans="1:250">
      <c r="A475" s="136">
        <v>2060401</v>
      </c>
      <c r="B475" s="138" t="s">
        <v>368</v>
      </c>
      <c r="C475" s="140">
        <v>0</v>
      </c>
      <c r="D475" s="139"/>
      <c r="E475" s="134">
        <f t="shared" si="81"/>
        <v>0</v>
      </c>
      <c r="F475" s="135">
        <f t="shared" si="82"/>
        <v>0</v>
      </c>
      <c r="G475" s="139"/>
      <c r="II475" s="123"/>
      <c r="IJ475" s="123"/>
      <c r="IK475" s="123"/>
      <c r="IL475" s="123"/>
      <c r="IM475" s="123"/>
      <c r="IN475" s="123"/>
      <c r="IO475" s="123"/>
      <c r="IP475" s="123"/>
    </row>
    <row r="476" s="120" customFormat="1" ht="15" customHeight="1" spans="1:250">
      <c r="A476" s="136">
        <v>2060404</v>
      </c>
      <c r="B476" s="138" t="s">
        <v>381</v>
      </c>
      <c r="C476" s="140">
        <v>0</v>
      </c>
      <c r="D476" s="139"/>
      <c r="E476" s="134">
        <f t="shared" si="81"/>
        <v>0</v>
      </c>
      <c r="F476" s="135">
        <f t="shared" si="82"/>
        <v>0</v>
      </c>
      <c r="G476" s="139"/>
      <c r="II476" s="123"/>
      <c r="IJ476" s="123"/>
      <c r="IK476" s="123"/>
      <c r="IL476" s="123"/>
      <c r="IM476" s="123"/>
      <c r="IN476" s="123"/>
      <c r="IO476" s="123"/>
      <c r="IP476" s="123"/>
    </row>
    <row r="477" s="120" customFormat="1" ht="15" customHeight="1" spans="1:250">
      <c r="A477" s="136">
        <v>2060499</v>
      </c>
      <c r="B477" s="138" t="s">
        <v>382</v>
      </c>
      <c r="C477" s="140">
        <v>0</v>
      </c>
      <c r="D477" s="139"/>
      <c r="E477" s="134">
        <f t="shared" si="81"/>
        <v>0</v>
      </c>
      <c r="F477" s="135">
        <f t="shared" si="82"/>
        <v>0</v>
      </c>
      <c r="G477" s="139"/>
      <c r="II477" s="123"/>
      <c r="IJ477" s="123"/>
      <c r="IK477" s="123"/>
      <c r="IL477" s="123"/>
      <c r="IM477" s="123"/>
      <c r="IN477" s="123"/>
      <c r="IO477" s="123"/>
      <c r="IP477" s="123"/>
    </row>
    <row r="478" s="120" customFormat="1" ht="15" customHeight="1" spans="1:250">
      <c r="A478" s="136">
        <v>20605</v>
      </c>
      <c r="B478" s="137" t="s">
        <v>383</v>
      </c>
      <c r="C478" s="140">
        <f t="shared" ref="C478:G478" si="88">SUM(C479:C482)</f>
        <v>0</v>
      </c>
      <c r="D478" s="141">
        <f t="shared" si="88"/>
        <v>0</v>
      </c>
      <c r="E478" s="134">
        <f t="shared" si="81"/>
        <v>0</v>
      </c>
      <c r="F478" s="135">
        <f t="shared" si="82"/>
        <v>0</v>
      </c>
      <c r="G478" s="141">
        <f t="shared" si="88"/>
        <v>0</v>
      </c>
      <c r="II478" s="123"/>
      <c r="IJ478" s="123"/>
      <c r="IK478" s="123"/>
      <c r="IL478" s="123"/>
      <c r="IM478" s="123"/>
      <c r="IN478" s="123"/>
      <c r="IO478" s="123"/>
      <c r="IP478" s="123"/>
    </row>
    <row r="479" s="120" customFormat="1" ht="15" customHeight="1" spans="1:250">
      <c r="A479" s="136">
        <v>2060501</v>
      </c>
      <c r="B479" s="138" t="s">
        <v>368</v>
      </c>
      <c r="C479" s="140">
        <v>0</v>
      </c>
      <c r="D479" s="139"/>
      <c r="E479" s="134">
        <f t="shared" si="81"/>
        <v>0</v>
      </c>
      <c r="F479" s="135">
        <f t="shared" si="82"/>
        <v>0</v>
      </c>
      <c r="G479" s="139"/>
      <c r="II479" s="123"/>
      <c r="IJ479" s="123"/>
      <c r="IK479" s="123"/>
      <c r="IL479" s="123"/>
      <c r="IM479" s="123"/>
      <c r="IN479" s="123"/>
      <c r="IO479" s="123"/>
      <c r="IP479" s="123"/>
    </row>
    <row r="480" s="120" customFormat="1" ht="15" customHeight="1" spans="1:250">
      <c r="A480" s="136">
        <v>2060502</v>
      </c>
      <c r="B480" s="138" t="s">
        <v>384</v>
      </c>
      <c r="C480" s="140">
        <v>0</v>
      </c>
      <c r="D480" s="139"/>
      <c r="E480" s="134">
        <f t="shared" si="81"/>
        <v>0</v>
      </c>
      <c r="F480" s="135">
        <f t="shared" si="82"/>
        <v>0</v>
      </c>
      <c r="G480" s="139"/>
      <c r="II480" s="123"/>
      <c r="IJ480" s="123"/>
      <c r="IK480" s="123"/>
      <c r="IL480" s="123"/>
      <c r="IM480" s="123"/>
      <c r="IN480" s="123"/>
      <c r="IO480" s="123"/>
      <c r="IP480" s="123"/>
    </row>
    <row r="481" s="120" customFormat="1" ht="15" customHeight="1" spans="1:250">
      <c r="A481" s="136">
        <v>2060503</v>
      </c>
      <c r="B481" s="138" t="s">
        <v>385</v>
      </c>
      <c r="C481" s="140">
        <v>0</v>
      </c>
      <c r="D481" s="139"/>
      <c r="E481" s="134">
        <f t="shared" si="81"/>
        <v>0</v>
      </c>
      <c r="F481" s="135">
        <f t="shared" si="82"/>
        <v>0</v>
      </c>
      <c r="G481" s="139"/>
      <c r="II481" s="123"/>
      <c r="IJ481" s="123"/>
      <c r="IK481" s="123"/>
      <c r="IL481" s="123"/>
      <c r="IM481" s="123"/>
      <c r="IN481" s="123"/>
      <c r="IO481" s="123"/>
      <c r="IP481" s="123"/>
    </row>
    <row r="482" s="120" customFormat="1" ht="15" customHeight="1" spans="1:250">
      <c r="A482" s="136">
        <v>2060599</v>
      </c>
      <c r="B482" s="138" t="s">
        <v>386</v>
      </c>
      <c r="C482" s="140">
        <v>0</v>
      </c>
      <c r="D482" s="139"/>
      <c r="E482" s="134">
        <f t="shared" si="81"/>
        <v>0</v>
      </c>
      <c r="F482" s="135">
        <f t="shared" si="82"/>
        <v>0</v>
      </c>
      <c r="G482" s="139"/>
      <c r="II482" s="123"/>
      <c r="IJ482" s="123"/>
      <c r="IK482" s="123"/>
      <c r="IL482" s="123"/>
      <c r="IM482" s="123"/>
      <c r="IN482" s="123"/>
      <c r="IO482" s="123"/>
      <c r="IP482" s="123"/>
    </row>
    <row r="483" s="120" customFormat="1" ht="15" customHeight="1" spans="1:250">
      <c r="A483" s="136">
        <v>20606</v>
      </c>
      <c r="B483" s="137" t="s">
        <v>387</v>
      </c>
      <c r="C483" s="140">
        <f t="shared" ref="C483:G483" si="89">SUM(C484:C487)</f>
        <v>0</v>
      </c>
      <c r="D483" s="141">
        <f t="shared" si="89"/>
        <v>0</v>
      </c>
      <c r="E483" s="134">
        <f t="shared" si="81"/>
        <v>0</v>
      </c>
      <c r="F483" s="135">
        <f t="shared" si="82"/>
        <v>0</v>
      </c>
      <c r="G483" s="141">
        <f t="shared" si="89"/>
        <v>0</v>
      </c>
      <c r="II483" s="123"/>
      <c r="IJ483" s="123"/>
      <c r="IK483" s="123"/>
      <c r="IL483" s="123"/>
      <c r="IM483" s="123"/>
      <c r="IN483" s="123"/>
      <c r="IO483" s="123"/>
      <c r="IP483" s="123"/>
    </row>
    <row r="484" s="120" customFormat="1" ht="15" customHeight="1" spans="1:250">
      <c r="A484" s="136">
        <v>2060601</v>
      </c>
      <c r="B484" s="138" t="s">
        <v>388</v>
      </c>
      <c r="C484" s="140">
        <v>0</v>
      </c>
      <c r="D484" s="139"/>
      <c r="E484" s="134">
        <f t="shared" si="81"/>
        <v>0</v>
      </c>
      <c r="F484" s="135">
        <f t="shared" si="82"/>
        <v>0</v>
      </c>
      <c r="G484" s="139"/>
      <c r="II484" s="123"/>
      <c r="IJ484" s="123"/>
      <c r="IK484" s="123"/>
      <c r="IL484" s="123"/>
      <c r="IM484" s="123"/>
      <c r="IN484" s="123"/>
      <c r="IO484" s="123"/>
      <c r="IP484" s="123"/>
    </row>
    <row r="485" s="120" customFormat="1" ht="15" customHeight="1" spans="1:250">
      <c r="A485" s="136">
        <v>2060602</v>
      </c>
      <c r="B485" s="138" t="s">
        <v>389</v>
      </c>
      <c r="C485" s="140">
        <v>0</v>
      </c>
      <c r="D485" s="139"/>
      <c r="E485" s="134">
        <f t="shared" si="81"/>
        <v>0</v>
      </c>
      <c r="F485" s="135">
        <f t="shared" si="82"/>
        <v>0</v>
      </c>
      <c r="G485" s="139"/>
      <c r="II485" s="123"/>
      <c r="IJ485" s="123"/>
      <c r="IK485" s="123"/>
      <c r="IL485" s="123"/>
      <c r="IM485" s="123"/>
      <c r="IN485" s="123"/>
      <c r="IO485" s="123"/>
      <c r="IP485" s="123"/>
    </row>
    <row r="486" s="120" customFormat="1" ht="15" customHeight="1" spans="1:250">
      <c r="A486" s="136">
        <v>2060603</v>
      </c>
      <c r="B486" s="138" t="s">
        <v>390</v>
      </c>
      <c r="C486" s="140">
        <v>0</v>
      </c>
      <c r="D486" s="139"/>
      <c r="E486" s="134">
        <f t="shared" si="81"/>
        <v>0</v>
      </c>
      <c r="F486" s="135">
        <f t="shared" si="82"/>
        <v>0</v>
      </c>
      <c r="G486" s="139"/>
      <c r="II486" s="123"/>
      <c r="IJ486" s="123"/>
      <c r="IK486" s="123"/>
      <c r="IL486" s="123"/>
      <c r="IM486" s="123"/>
      <c r="IN486" s="123"/>
      <c r="IO486" s="123"/>
      <c r="IP486" s="123"/>
    </row>
    <row r="487" s="120" customFormat="1" ht="15" customHeight="1" spans="1:250">
      <c r="A487" s="136">
        <v>2060699</v>
      </c>
      <c r="B487" s="138" t="s">
        <v>391</v>
      </c>
      <c r="C487" s="140">
        <v>0</v>
      </c>
      <c r="D487" s="139"/>
      <c r="E487" s="134">
        <f t="shared" si="81"/>
        <v>0</v>
      </c>
      <c r="F487" s="135">
        <f t="shared" si="82"/>
        <v>0</v>
      </c>
      <c r="G487" s="139"/>
      <c r="II487" s="123"/>
      <c r="IJ487" s="123"/>
      <c r="IK487" s="123"/>
      <c r="IL487" s="123"/>
      <c r="IM487" s="123"/>
      <c r="IN487" s="123"/>
      <c r="IO487" s="123"/>
      <c r="IP487" s="123"/>
    </row>
    <row r="488" s="120" customFormat="1" ht="15" customHeight="1" spans="1:250">
      <c r="A488" s="136">
        <v>20607</v>
      </c>
      <c r="B488" s="137" t="s">
        <v>392</v>
      </c>
      <c r="C488" s="140">
        <f t="shared" ref="C488:G488" si="90">SUM(C489:C494)</f>
        <v>18</v>
      </c>
      <c r="D488" s="141">
        <f t="shared" si="90"/>
        <v>2</v>
      </c>
      <c r="E488" s="134">
        <f t="shared" si="81"/>
        <v>-16</v>
      </c>
      <c r="F488" s="135">
        <f t="shared" si="82"/>
        <v>-88.8888888888889</v>
      </c>
      <c r="G488" s="141">
        <f t="shared" si="90"/>
        <v>2</v>
      </c>
      <c r="II488" s="123"/>
      <c r="IJ488" s="123"/>
      <c r="IK488" s="123"/>
      <c r="IL488" s="123"/>
      <c r="IM488" s="123"/>
      <c r="IN488" s="123"/>
      <c r="IO488" s="123"/>
      <c r="IP488" s="123"/>
    </row>
    <row r="489" s="120" customFormat="1" ht="15" customHeight="1" spans="1:250">
      <c r="A489" s="136">
        <v>2060701</v>
      </c>
      <c r="B489" s="138" t="s">
        <v>368</v>
      </c>
      <c r="C489" s="140">
        <v>0</v>
      </c>
      <c r="D489" s="139"/>
      <c r="E489" s="134">
        <f t="shared" si="81"/>
        <v>0</v>
      </c>
      <c r="F489" s="135">
        <f t="shared" si="82"/>
        <v>0</v>
      </c>
      <c r="G489" s="139"/>
      <c r="II489" s="123"/>
      <c r="IJ489" s="123"/>
      <c r="IK489" s="123"/>
      <c r="IL489" s="123"/>
      <c r="IM489" s="123"/>
      <c r="IN489" s="123"/>
      <c r="IO489" s="123"/>
      <c r="IP489" s="123"/>
    </row>
    <row r="490" s="120" customFormat="1" ht="15" customHeight="1" spans="1:250">
      <c r="A490" s="136">
        <v>2060702</v>
      </c>
      <c r="B490" s="138" t="s">
        <v>393</v>
      </c>
      <c r="C490" s="140">
        <v>2</v>
      </c>
      <c r="D490" s="139">
        <v>2</v>
      </c>
      <c r="E490" s="134">
        <f t="shared" si="81"/>
        <v>0</v>
      </c>
      <c r="F490" s="135">
        <f t="shared" si="82"/>
        <v>0</v>
      </c>
      <c r="G490" s="139">
        <v>2</v>
      </c>
      <c r="II490" s="123"/>
      <c r="IJ490" s="123"/>
      <c r="IK490" s="123"/>
      <c r="IL490" s="123"/>
      <c r="IM490" s="123"/>
      <c r="IN490" s="123"/>
      <c r="IO490" s="123"/>
      <c r="IP490" s="123"/>
    </row>
    <row r="491" s="120" customFormat="1" ht="15" customHeight="1" spans="1:250">
      <c r="A491" s="136">
        <v>2060703</v>
      </c>
      <c r="B491" s="138" t="s">
        <v>394</v>
      </c>
      <c r="C491" s="140">
        <v>0</v>
      </c>
      <c r="D491" s="139"/>
      <c r="E491" s="134">
        <f t="shared" si="81"/>
        <v>0</v>
      </c>
      <c r="F491" s="135">
        <f t="shared" si="82"/>
        <v>0</v>
      </c>
      <c r="G491" s="139"/>
      <c r="II491" s="123"/>
      <c r="IJ491" s="123"/>
      <c r="IK491" s="123"/>
      <c r="IL491" s="123"/>
      <c r="IM491" s="123"/>
      <c r="IN491" s="123"/>
      <c r="IO491" s="123"/>
      <c r="IP491" s="123"/>
    </row>
    <row r="492" s="120" customFormat="1" ht="15" customHeight="1" spans="1:250">
      <c r="A492" s="136">
        <v>2060704</v>
      </c>
      <c r="B492" s="138" t="s">
        <v>395</v>
      </c>
      <c r="C492" s="140">
        <v>0</v>
      </c>
      <c r="D492" s="139"/>
      <c r="E492" s="134">
        <f t="shared" si="81"/>
        <v>0</v>
      </c>
      <c r="F492" s="135">
        <f t="shared" si="82"/>
        <v>0</v>
      </c>
      <c r="G492" s="139"/>
      <c r="II492" s="123"/>
      <c r="IJ492" s="123"/>
      <c r="IK492" s="123"/>
      <c r="IL492" s="123"/>
      <c r="IM492" s="123"/>
      <c r="IN492" s="123"/>
      <c r="IO492" s="123"/>
      <c r="IP492" s="123"/>
    </row>
    <row r="493" s="120" customFormat="1" ht="15" customHeight="1" spans="1:250">
      <c r="A493" s="136">
        <v>2060705</v>
      </c>
      <c r="B493" s="138" t="s">
        <v>396</v>
      </c>
      <c r="C493" s="140">
        <v>0</v>
      </c>
      <c r="D493" s="139"/>
      <c r="E493" s="134">
        <f t="shared" si="81"/>
        <v>0</v>
      </c>
      <c r="F493" s="135">
        <f t="shared" si="82"/>
        <v>0</v>
      </c>
      <c r="G493" s="139"/>
      <c r="II493" s="123"/>
      <c r="IJ493" s="123"/>
      <c r="IK493" s="123"/>
      <c r="IL493" s="123"/>
      <c r="IM493" s="123"/>
      <c r="IN493" s="123"/>
      <c r="IO493" s="123"/>
      <c r="IP493" s="123"/>
    </row>
    <row r="494" s="120" customFormat="1" ht="15" customHeight="1" spans="1:250">
      <c r="A494" s="136">
        <v>2060799</v>
      </c>
      <c r="B494" s="138" t="s">
        <v>397</v>
      </c>
      <c r="C494" s="140">
        <v>16</v>
      </c>
      <c r="D494" s="139"/>
      <c r="E494" s="134">
        <f t="shared" si="81"/>
        <v>-16</v>
      </c>
      <c r="F494" s="135">
        <f t="shared" si="82"/>
        <v>-100</v>
      </c>
      <c r="G494" s="139"/>
      <c r="II494" s="123"/>
      <c r="IJ494" s="123"/>
      <c r="IK494" s="123"/>
      <c r="IL494" s="123"/>
      <c r="IM494" s="123"/>
      <c r="IN494" s="123"/>
      <c r="IO494" s="123"/>
      <c r="IP494" s="123"/>
    </row>
    <row r="495" s="120" customFormat="1" ht="15" customHeight="1" spans="1:250">
      <c r="A495" s="136">
        <v>20608</v>
      </c>
      <c r="B495" s="137" t="s">
        <v>398</v>
      </c>
      <c r="C495" s="140">
        <f t="shared" ref="C495:G495" si="91">SUM(C496:C498)</f>
        <v>0</v>
      </c>
      <c r="D495" s="141">
        <f t="shared" si="91"/>
        <v>0</v>
      </c>
      <c r="E495" s="134">
        <f t="shared" si="81"/>
        <v>0</v>
      </c>
      <c r="F495" s="135">
        <f t="shared" si="82"/>
        <v>0</v>
      </c>
      <c r="G495" s="141">
        <f t="shared" si="91"/>
        <v>0</v>
      </c>
      <c r="II495" s="123"/>
      <c r="IJ495" s="123"/>
      <c r="IK495" s="123"/>
      <c r="IL495" s="123"/>
      <c r="IM495" s="123"/>
      <c r="IN495" s="123"/>
      <c r="IO495" s="123"/>
      <c r="IP495" s="123"/>
    </row>
    <row r="496" s="120" customFormat="1" ht="15" customHeight="1" spans="1:250">
      <c r="A496" s="136">
        <v>2060801</v>
      </c>
      <c r="B496" s="138" t="s">
        <v>399</v>
      </c>
      <c r="C496" s="140">
        <v>0</v>
      </c>
      <c r="D496" s="139"/>
      <c r="E496" s="134">
        <f t="shared" si="81"/>
        <v>0</v>
      </c>
      <c r="F496" s="135">
        <f t="shared" si="82"/>
        <v>0</v>
      </c>
      <c r="G496" s="139"/>
      <c r="II496" s="123"/>
      <c r="IJ496" s="123"/>
      <c r="IK496" s="123"/>
      <c r="IL496" s="123"/>
      <c r="IM496" s="123"/>
      <c r="IN496" s="123"/>
      <c r="IO496" s="123"/>
      <c r="IP496" s="123"/>
    </row>
    <row r="497" s="120" customFormat="1" ht="15" customHeight="1" spans="1:250">
      <c r="A497" s="136">
        <v>2060802</v>
      </c>
      <c r="B497" s="138" t="s">
        <v>400</v>
      </c>
      <c r="C497" s="140">
        <v>0</v>
      </c>
      <c r="D497" s="139"/>
      <c r="E497" s="134">
        <f t="shared" si="81"/>
        <v>0</v>
      </c>
      <c r="F497" s="135">
        <f t="shared" si="82"/>
        <v>0</v>
      </c>
      <c r="G497" s="139"/>
      <c r="II497" s="123"/>
      <c r="IJ497" s="123"/>
      <c r="IK497" s="123"/>
      <c r="IL497" s="123"/>
      <c r="IM497" s="123"/>
      <c r="IN497" s="123"/>
      <c r="IO497" s="123"/>
      <c r="IP497" s="123"/>
    </row>
    <row r="498" s="120" customFormat="1" ht="15" customHeight="1" spans="1:250">
      <c r="A498" s="136">
        <v>2060899</v>
      </c>
      <c r="B498" s="138" t="s">
        <v>401</v>
      </c>
      <c r="C498" s="140">
        <v>0</v>
      </c>
      <c r="D498" s="139"/>
      <c r="E498" s="134">
        <f t="shared" si="81"/>
        <v>0</v>
      </c>
      <c r="F498" s="135">
        <f t="shared" si="82"/>
        <v>0</v>
      </c>
      <c r="G498" s="139"/>
      <c r="II498" s="123"/>
      <c r="IJ498" s="123"/>
      <c r="IK498" s="123"/>
      <c r="IL498" s="123"/>
      <c r="IM498" s="123"/>
      <c r="IN498" s="123"/>
      <c r="IO498" s="123"/>
      <c r="IP498" s="123"/>
    </row>
    <row r="499" s="120" customFormat="1" ht="15" customHeight="1" spans="1:250">
      <c r="A499" s="136">
        <v>20609</v>
      </c>
      <c r="B499" s="137" t="s">
        <v>402</v>
      </c>
      <c r="C499" s="140">
        <f t="shared" ref="C499:G499" si="92">SUM(C500:C502)</f>
        <v>0</v>
      </c>
      <c r="D499" s="141">
        <f t="shared" si="92"/>
        <v>9</v>
      </c>
      <c r="E499" s="134">
        <f t="shared" si="81"/>
        <v>9</v>
      </c>
      <c r="F499" s="135">
        <f t="shared" si="82"/>
        <v>0</v>
      </c>
      <c r="G499" s="141">
        <f t="shared" si="92"/>
        <v>9</v>
      </c>
      <c r="II499" s="123"/>
      <c r="IJ499" s="123"/>
      <c r="IK499" s="123"/>
      <c r="IL499" s="123"/>
      <c r="IM499" s="123"/>
      <c r="IN499" s="123"/>
      <c r="IO499" s="123"/>
      <c r="IP499" s="123"/>
    </row>
    <row r="500" s="120" customFormat="1" ht="15" customHeight="1" spans="1:250">
      <c r="A500" s="136">
        <v>2060901</v>
      </c>
      <c r="B500" s="138" t="s">
        <v>403</v>
      </c>
      <c r="C500" s="140">
        <v>0</v>
      </c>
      <c r="D500" s="139"/>
      <c r="E500" s="134">
        <f t="shared" si="81"/>
        <v>0</v>
      </c>
      <c r="F500" s="135">
        <f t="shared" si="82"/>
        <v>0</v>
      </c>
      <c r="G500" s="139"/>
      <c r="II500" s="123"/>
      <c r="IJ500" s="123"/>
      <c r="IK500" s="123"/>
      <c r="IL500" s="123"/>
      <c r="IM500" s="123"/>
      <c r="IN500" s="123"/>
      <c r="IO500" s="123"/>
      <c r="IP500" s="123"/>
    </row>
    <row r="501" s="120" customFormat="1" ht="15" customHeight="1" spans="1:250">
      <c r="A501" s="136">
        <v>2060902</v>
      </c>
      <c r="B501" s="138" t="s">
        <v>404</v>
      </c>
      <c r="C501" s="140">
        <v>0</v>
      </c>
      <c r="D501" s="139"/>
      <c r="E501" s="134">
        <f t="shared" si="81"/>
        <v>0</v>
      </c>
      <c r="F501" s="135">
        <f t="shared" si="82"/>
        <v>0</v>
      </c>
      <c r="G501" s="139"/>
      <c r="II501" s="123"/>
      <c r="IJ501" s="123"/>
      <c r="IK501" s="123"/>
      <c r="IL501" s="123"/>
      <c r="IM501" s="123"/>
      <c r="IN501" s="123"/>
      <c r="IO501" s="123"/>
      <c r="IP501" s="123"/>
    </row>
    <row r="502" s="120" customFormat="1" ht="15" customHeight="1" spans="1:250">
      <c r="A502" s="136">
        <v>2060999</v>
      </c>
      <c r="B502" s="138" t="s">
        <v>405</v>
      </c>
      <c r="C502" s="140">
        <v>0</v>
      </c>
      <c r="D502" s="139">
        <v>9</v>
      </c>
      <c r="E502" s="134">
        <f t="shared" si="81"/>
        <v>9</v>
      </c>
      <c r="F502" s="135">
        <f t="shared" si="82"/>
        <v>0</v>
      </c>
      <c r="G502" s="139">
        <v>9</v>
      </c>
      <c r="II502" s="123"/>
      <c r="IJ502" s="123"/>
      <c r="IK502" s="123"/>
      <c r="IL502" s="123"/>
      <c r="IM502" s="123"/>
      <c r="IN502" s="123"/>
      <c r="IO502" s="123"/>
      <c r="IP502" s="123"/>
    </row>
    <row r="503" s="120" customFormat="1" ht="15" customHeight="1" spans="1:250">
      <c r="A503" s="136">
        <v>20699</v>
      </c>
      <c r="B503" s="137" t="s">
        <v>406</v>
      </c>
      <c r="C503" s="140">
        <f t="shared" ref="C503:G503" si="93">SUM(C504:C507)</f>
        <v>28</v>
      </c>
      <c r="D503" s="141">
        <f t="shared" si="93"/>
        <v>31</v>
      </c>
      <c r="E503" s="134">
        <f t="shared" si="81"/>
        <v>3</v>
      </c>
      <c r="F503" s="135">
        <f t="shared" si="82"/>
        <v>10.7142857142857</v>
      </c>
      <c r="G503" s="141">
        <f t="shared" si="93"/>
        <v>31</v>
      </c>
      <c r="II503" s="123"/>
      <c r="IJ503" s="123"/>
      <c r="IK503" s="123"/>
      <c r="IL503" s="123"/>
      <c r="IM503" s="123"/>
      <c r="IN503" s="123"/>
      <c r="IO503" s="123"/>
      <c r="IP503" s="123"/>
    </row>
    <row r="504" s="120" customFormat="1" ht="15" customHeight="1" spans="1:250">
      <c r="A504" s="136">
        <v>2069901</v>
      </c>
      <c r="B504" s="138" t="s">
        <v>407</v>
      </c>
      <c r="C504" s="140">
        <v>0</v>
      </c>
      <c r="D504" s="139"/>
      <c r="E504" s="134">
        <f t="shared" si="81"/>
        <v>0</v>
      </c>
      <c r="F504" s="135">
        <f t="shared" si="82"/>
        <v>0</v>
      </c>
      <c r="G504" s="139"/>
      <c r="II504" s="123"/>
      <c r="IJ504" s="123"/>
      <c r="IK504" s="123"/>
      <c r="IL504" s="123"/>
      <c r="IM504" s="123"/>
      <c r="IN504" s="123"/>
      <c r="IO504" s="123"/>
      <c r="IP504" s="123"/>
    </row>
    <row r="505" s="120" customFormat="1" ht="15" customHeight="1" spans="1:250">
      <c r="A505" s="136">
        <v>2069902</v>
      </c>
      <c r="B505" s="138" t="s">
        <v>408</v>
      </c>
      <c r="C505" s="140">
        <v>0</v>
      </c>
      <c r="D505" s="139"/>
      <c r="E505" s="134">
        <f t="shared" si="81"/>
        <v>0</v>
      </c>
      <c r="F505" s="135">
        <f t="shared" si="82"/>
        <v>0</v>
      </c>
      <c r="G505" s="139"/>
      <c r="II505" s="123"/>
      <c r="IJ505" s="123"/>
      <c r="IK505" s="123"/>
      <c r="IL505" s="123"/>
      <c r="IM505" s="123"/>
      <c r="IN505" s="123"/>
      <c r="IO505" s="123"/>
      <c r="IP505" s="123"/>
    </row>
    <row r="506" s="120" customFormat="1" ht="15" customHeight="1" spans="1:250">
      <c r="A506" s="136">
        <v>2069903</v>
      </c>
      <c r="B506" s="138" t="s">
        <v>409</v>
      </c>
      <c r="C506" s="140">
        <v>0</v>
      </c>
      <c r="D506" s="139"/>
      <c r="E506" s="134">
        <f t="shared" si="81"/>
        <v>0</v>
      </c>
      <c r="F506" s="135">
        <f t="shared" si="82"/>
        <v>0</v>
      </c>
      <c r="G506" s="139"/>
      <c r="II506" s="123"/>
      <c r="IJ506" s="123"/>
      <c r="IK506" s="123"/>
      <c r="IL506" s="123"/>
      <c r="IM506" s="123"/>
      <c r="IN506" s="123"/>
      <c r="IO506" s="123"/>
      <c r="IP506" s="123"/>
    </row>
    <row r="507" s="120" customFormat="1" ht="15" customHeight="1" spans="1:250">
      <c r="A507" s="136">
        <v>2069999</v>
      </c>
      <c r="B507" s="138" t="s">
        <v>410</v>
      </c>
      <c r="C507" s="140">
        <v>28</v>
      </c>
      <c r="D507" s="139">
        <v>31</v>
      </c>
      <c r="E507" s="134">
        <f t="shared" si="81"/>
        <v>3</v>
      </c>
      <c r="F507" s="135">
        <f t="shared" si="82"/>
        <v>10.7142857142857</v>
      </c>
      <c r="G507" s="139">
        <v>31</v>
      </c>
      <c r="II507" s="123"/>
      <c r="IJ507" s="123"/>
      <c r="IK507" s="123"/>
      <c r="IL507" s="123"/>
      <c r="IM507" s="123"/>
      <c r="IN507" s="123"/>
      <c r="IO507" s="123"/>
      <c r="IP507" s="123"/>
    </row>
    <row r="508" s="120" customFormat="1" ht="15" customHeight="1" spans="1:250">
      <c r="A508" s="136">
        <v>207</v>
      </c>
      <c r="B508" s="137" t="s">
        <v>411</v>
      </c>
      <c r="C508" s="140">
        <f t="shared" ref="C508:G508" si="94">C509+C525+C533+C544+C553+C561</f>
        <v>4096</v>
      </c>
      <c r="D508" s="141">
        <f t="shared" si="94"/>
        <v>6577</v>
      </c>
      <c r="E508" s="134">
        <f t="shared" si="81"/>
        <v>2481</v>
      </c>
      <c r="F508" s="135">
        <f t="shared" si="82"/>
        <v>60.5712890625</v>
      </c>
      <c r="G508" s="141">
        <f t="shared" si="94"/>
        <v>6577</v>
      </c>
      <c r="II508" s="123"/>
      <c r="IJ508" s="123"/>
      <c r="IK508" s="123"/>
      <c r="IL508" s="123"/>
      <c r="IM508" s="123"/>
      <c r="IN508" s="123"/>
      <c r="IO508" s="123"/>
      <c r="IP508" s="123"/>
    </row>
    <row r="509" s="120" customFormat="1" ht="15" customHeight="1" spans="1:250">
      <c r="A509" s="136">
        <v>20701</v>
      </c>
      <c r="B509" s="137" t="s">
        <v>412</v>
      </c>
      <c r="C509" s="140">
        <f t="shared" ref="C509:G509" si="95">SUM(C510:C524)</f>
        <v>1545</v>
      </c>
      <c r="D509" s="141">
        <f t="shared" si="95"/>
        <v>3813</v>
      </c>
      <c r="E509" s="134">
        <f t="shared" si="81"/>
        <v>2268</v>
      </c>
      <c r="F509" s="135">
        <f t="shared" si="82"/>
        <v>146.796116504854</v>
      </c>
      <c r="G509" s="141">
        <f t="shared" si="95"/>
        <v>3813</v>
      </c>
      <c r="II509" s="123"/>
      <c r="IJ509" s="123"/>
      <c r="IK509" s="123"/>
      <c r="IL509" s="123"/>
      <c r="IM509" s="123"/>
      <c r="IN509" s="123"/>
      <c r="IO509" s="123"/>
      <c r="IP509" s="123"/>
    </row>
    <row r="510" s="120" customFormat="1" ht="15" customHeight="1" spans="1:250">
      <c r="A510" s="136">
        <v>2070101</v>
      </c>
      <c r="B510" s="138" t="s">
        <v>63</v>
      </c>
      <c r="C510" s="140">
        <v>174</v>
      </c>
      <c r="D510" s="139">
        <v>225</v>
      </c>
      <c r="E510" s="134">
        <f t="shared" si="81"/>
        <v>51</v>
      </c>
      <c r="F510" s="135">
        <f t="shared" si="82"/>
        <v>29.3103448275862</v>
      </c>
      <c r="G510" s="139">
        <v>225</v>
      </c>
      <c r="II510" s="123"/>
      <c r="IJ510" s="123"/>
      <c r="IK510" s="123"/>
      <c r="IL510" s="123"/>
      <c r="IM510" s="123"/>
      <c r="IN510" s="123"/>
      <c r="IO510" s="123"/>
      <c r="IP510" s="123"/>
    </row>
    <row r="511" s="120" customFormat="1" ht="15" customHeight="1" spans="1:250">
      <c r="A511" s="136">
        <v>2070102</v>
      </c>
      <c r="B511" s="138" t="s">
        <v>64</v>
      </c>
      <c r="C511" s="140">
        <v>10</v>
      </c>
      <c r="D511" s="139"/>
      <c r="E511" s="134">
        <f t="shared" si="81"/>
        <v>-10</v>
      </c>
      <c r="F511" s="135">
        <f t="shared" si="82"/>
        <v>-100</v>
      </c>
      <c r="G511" s="139"/>
      <c r="II511" s="123"/>
      <c r="IJ511" s="123"/>
      <c r="IK511" s="123"/>
      <c r="IL511" s="123"/>
      <c r="IM511" s="123"/>
      <c r="IN511" s="123"/>
      <c r="IO511" s="123"/>
      <c r="IP511" s="123"/>
    </row>
    <row r="512" s="120" customFormat="1" ht="15" customHeight="1" spans="1:250">
      <c r="A512" s="136">
        <v>2070103</v>
      </c>
      <c r="B512" s="138" t="s">
        <v>65</v>
      </c>
      <c r="C512" s="140">
        <v>0</v>
      </c>
      <c r="D512" s="139"/>
      <c r="E512" s="134">
        <f t="shared" si="81"/>
        <v>0</v>
      </c>
      <c r="F512" s="135">
        <f t="shared" si="82"/>
        <v>0</v>
      </c>
      <c r="G512" s="139"/>
      <c r="II512" s="123"/>
      <c r="IJ512" s="123"/>
      <c r="IK512" s="123"/>
      <c r="IL512" s="123"/>
      <c r="IM512" s="123"/>
      <c r="IN512" s="123"/>
      <c r="IO512" s="123"/>
      <c r="IP512" s="123"/>
    </row>
    <row r="513" s="120" customFormat="1" ht="15" customHeight="1" spans="1:250">
      <c r="A513" s="136">
        <v>2070104</v>
      </c>
      <c r="B513" s="138" t="s">
        <v>413</v>
      </c>
      <c r="C513" s="140">
        <v>65</v>
      </c>
      <c r="D513" s="139"/>
      <c r="E513" s="134">
        <f t="shared" si="81"/>
        <v>-65</v>
      </c>
      <c r="F513" s="135">
        <f t="shared" si="82"/>
        <v>-100</v>
      </c>
      <c r="G513" s="139"/>
      <c r="II513" s="123"/>
      <c r="IJ513" s="123"/>
      <c r="IK513" s="123"/>
      <c r="IL513" s="123"/>
      <c r="IM513" s="123"/>
      <c r="IN513" s="123"/>
      <c r="IO513" s="123"/>
      <c r="IP513" s="123"/>
    </row>
    <row r="514" s="120" customFormat="1" ht="15" customHeight="1" spans="1:250">
      <c r="A514" s="136">
        <v>2070105</v>
      </c>
      <c r="B514" s="138" t="s">
        <v>414</v>
      </c>
      <c r="C514" s="140">
        <v>0</v>
      </c>
      <c r="D514" s="139"/>
      <c r="E514" s="134">
        <f t="shared" si="81"/>
        <v>0</v>
      </c>
      <c r="F514" s="135">
        <f t="shared" si="82"/>
        <v>0</v>
      </c>
      <c r="G514" s="139"/>
      <c r="II514" s="123"/>
      <c r="IJ514" s="123"/>
      <c r="IK514" s="123"/>
      <c r="IL514" s="123"/>
      <c r="IM514" s="123"/>
      <c r="IN514" s="123"/>
      <c r="IO514" s="123"/>
      <c r="IP514" s="123"/>
    </row>
    <row r="515" s="120" customFormat="1" ht="15" customHeight="1" spans="1:250">
      <c r="A515" s="136">
        <v>2070106</v>
      </c>
      <c r="B515" s="138" t="s">
        <v>415</v>
      </c>
      <c r="C515" s="140">
        <v>0</v>
      </c>
      <c r="D515" s="139"/>
      <c r="E515" s="134">
        <f t="shared" si="81"/>
        <v>0</v>
      </c>
      <c r="F515" s="135">
        <f t="shared" si="82"/>
        <v>0</v>
      </c>
      <c r="G515" s="139"/>
      <c r="II515" s="123"/>
      <c r="IJ515" s="123"/>
      <c r="IK515" s="123"/>
      <c r="IL515" s="123"/>
      <c r="IM515" s="123"/>
      <c r="IN515" s="123"/>
      <c r="IO515" s="123"/>
      <c r="IP515" s="123"/>
    </row>
    <row r="516" s="120" customFormat="1" ht="15" customHeight="1" spans="1:250">
      <c r="A516" s="136">
        <v>2070107</v>
      </c>
      <c r="B516" s="138" t="s">
        <v>416</v>
      </c>
      <c r="C516" s="140">
        <v>0</v>
      </c>
      <c r="D516" s="139"/>
      <c r="E516" s="134">
        <f t="shared" si="81"/>
        <v>0</v>
      </c>
      <c r="F516" s="135">
        <f t="shared" si="82"/>
        <v>0</v>
      </c>
      <c r="G516" s="139"/>
      <c r="II516" s="123"/>
      <c r="IJ516" s="123"/>
      <c r="IK516" s="123"/>
      <c r="IL516" s="123"/>
      <c r="IM516" s="123"/>
      <c r="IN516" s="123"/>
      <c r="IO516" s="123"/>
      <c r="IP516" s="123"/>
    </row>
    <row r="517" s="120" customFormat="1" ht="15" customHeight="1" spans="1:250">
      <c r="A517" s="136">
        <v>2070108</v>
      </c>
      <c r="B517" s="138" t="s">
        <v>417</v>
      </c>
      <c r="C517" s="140">
        <v>0</v>
      </c>
      <c r="D517" s="139">
        <v>378</v>
      </c>
      <c r="E517" s="134">
        <f t="shared" ref="E517:E580" si="96">D517-C517</f>
        <v>378</v>
      </c>
      <c r="F517" s="135">
        <f t="shared" ref="F517:F580" si="97">IF(C517=0,,E517/C517*100)</f>
        <v>0</v>
      </c>
      <c r="G517" s="139">
        <v>378</v>
      </c>
      <c r="II517" s="123"/>
      <c r="IJ517" s="123"/>
      <c r="IK517" s="123"/>
      <c r="IL517" s="123"/>
      <c r="IM517" s="123"/>
      <c r="IN517" s="123"/>
      <c r="IO517" s="123"/>
      <c r="IP517" s="123"/>
    </row>
    <row r="518" s="120" customFormat="1" ht="15" customHeight="1" spans="1:250">
      <c r="A518" s="136">
        <v>2070109</v>
      </c>
      <c r="B518" s="138" t="s">
        <v>418</v>
      </c>
      <c r="C518" s="140">
        <v>165</v>
      </c>
      <c r="D518" s="139"/>
      <c r="E518" s="134">
        <f t="shared" si="96"/>
        <v>-165</v>
      </c>
      <c r="F518" s="135">
        <f t="shared" si="97"/>
        <v>-100</v>
      </c>
      <c r="G518" s="139"/>
      <c r="II518" s="123"/>
      <c r="IJ518" s="123"/>
      <c r="IK518" s="123"/>
      <c r="IL518" s="123"/>
      <c r="IM518" s="123"/>
      <c r="IN518" s="123"/>
      <c r="IO518" s="123"/>
      <c r="IP518" s="123"/>
    </row>
    <row r="519" s="120" customFormat="1" ht="15" customHeight="1" spans="1:250">
      <c r="A519" s="136">
        <v>2070110</v>
      </c>
      <c r="B519" s="138" t="s">
        <v>419</v>
      </c>
      <c r="C519" s="140">
        <v>0</v>
      </c>
      <c r="D519" s="139"/>
      <c r="E519" s="134">
        <f t="shared" si="96"/>
        <v>0</v>
      </c>
      <c r="F519" s="135">
        <f t="shared" si="97"/>
        <v>0</v>
      </c>
      <c r="G519" s="139"/>
      <c r="II519" s="123"/>
      <c r="IJ519" s="123"/>
      <c r="IK519" s="123"/>
      <c r="IL519" s="123"/>
      <c r="IM519" s="123"/>
      <c r="IN519" s="123"/>
      <c r="IO519" s="123"/>
      <c r="IP519" s="123"/>
    </row>
    <row r="520" s="120" customFormat="1" ht="15" customHeight="1" spans="1:250">
      <c r="A520" s="136">
        <v>2070111</v>
      </c>
      <c r="B520" s="138" t="s">
        <v>420</v>
      </c>
      <c r="C520" s="140">
        <v>61</v>
      </c>
      <c r="D520" s="139"/>
      <c r="E520" s="134">
        <f t="shared" si="96"/>
        <v>-61</v>
      </c>
      <c r="F520" s="135">
        <f t="shared" si="97"/>
        <v>-100</v>
      </c>
      <c r="G520" s="139"/>
      <c r="II520" s="123"/>
      <c r="IJ520" s="123"/>
      <c r="IK520" s="123"/>
      <c r="IL520" s="123"/>
      <c r="IM520" s="123"/>
      <c r="IN520" s="123"/>
      <c r="IO520" s="123"/>
      <c r="IP520" s="123"/>
    </row>
    <row r="521" s="120" customFormat="1" ht="15" customHeight="1" spans="1:250">
      <c r="A521" s="136">
        <v>2070112</v>
      </c>
      <c r="B521" s="138" t="s">
        <v>421</v>
      </c>
      <c r="C521" s="140">
        <v>0</v>
      </c>
      <c r="D521" s="139">
        <v>5</v>
      </c>
      <c r="E521" s="134">
        <f t="shared" si="96"/>
        <v>5</v>
      </c>
      <c r="F521" s="135">
        <f t="shared" si="97"/>
        <v>0</v>
      </c>
      <c r="G521" s="139">
        <v>5</v>
      </c>
      <c r="II521" s="123"/>
      <c r="IJ521" s="123"/>
      <c r="IK521" s="123"/>
      <c r="IL521" s="123"/>
      <c r="IM521" s="123"/>
      <c r="IN521" s="123"/>
      <c r="IO521" s="123"/>
      <c r="IP521" s="123"/>
    </row>
    <row r="522" s="120" customFormat="1" ht="15" customHeight="1" spans="1:250">
      <c r="A522" s="136">
        <v>2070113</v>
      </c>
      <c r="B522" s="138" t="s">
        <v>422</v>
      </c>
      <c r="C522" s="140">
        <v>1000</v>
      </c>
      <c r="D522" s="139">
        <v>3205</v>
      </c>
      <c r="E522" s="134">
        <f t="shared" si="96"/>
        <v>2205</v>
      </c>
      <c r="F522" s="135">
        <f t="shared" si="97"/>
        <v>220.5</v>
      </c>
      <c r="G522" s="139">
        <v>3205</v>
      </c>
      <c r="II522" s="123"/>
      <c r="IJ522" s="123"/>
      <c r="IK522" s="123"/>
      <c r="IL522" s="123"/>
      <c r="IM522" s="123"/>
      <c r="IN522" s="123"/>
      <c r="IO522" s="123"/>
      <c r="IP522" s="123"/>
    </row>
    <row r="523" s="120" customFormat="1" ht="15" customHeight="1" spans="1:250">
      <c r="A523" s="136">
        <v>2070114</v>
      </c>
      <c r="B523" s="138" t="s">
        <v>423</v>
      </c>
      <c r="C523" s="140">
        <v>0</v>
      </c>
      <c r="D523" s="139"/>
      <c r="E523" s="134">
        <f t="shared" si="96"/>
        <v>0</v>
      </c>
      <c r="F523" s="135">
        <f t="shared" si="97"/>
        <v>0</v>
      </c>
      <c r="G523" s="139"/>
      <c r="II523" s="123"/>
      <c r="IJ523" s="123"/>
      <c r="IK523" s="123"/>
      <c r="IL523" s="123"/>
      <c r="IM523" s="123"/>
      <c r="IN523" s="123"/>
      <c r="IO523" s="123"/>
      <c r="IP523" s="123"/>
    </row>
    <row r="524" s="120" customFormat="1" ht="15" customHeight="1" spans="1:250">
      <c r="A524" s="136">
        <v>2070199</v>
      </c>
      <c r="B524" s="138" t="s">
        <v>424</v>
      </c>
      <c r="C524" s="140">
        <v>70</v>
      </c>
      <c r="D524" s="139"/>
      <c r="E524" s="134">
        <f t="shared" si="96"/>
        <v>-70</v>
      </c>
      <c r="F524" s="135">
        <f t="shared" si="97"/>
        <v>-100</v>
      </c>
      <c r="G524" s="139"/>
      <c r="II524" s="123"/>
      <c r="IJ524" s="123"/>
      <c r="IK524" s="123"/>
      <c r="IL524" s="123"/>
      <c r="IM524" s="123"/>
      <c r="IN524" s="123"/>
      <c r="IO524" s="123"/>
      <c r="IP524" s="123"/>
    </row>
    <row r="525" s="120" customFormat="1" ht="15" customHeight="1" spans="1:250">
      <c r="A525" s="136">
        <v>20702</v>
      </c>
      <c r="B525" s="137" t="s">
        <v>425</v>
      </c>
      <c r="C525" s="140">
        <f t="shared" ref="C525:G525" si="98">SUM(C526:C532)</f>
        <v>677</v>
      </c>
      <c r="D525" s="141">
        <f t="shared" si="98"/>
        <v>865</v>
      </c>
      <c r="E525" s="134">
        <f t="shared" si="96"/>
        <v>188</v>
      </c>
      <c r="F525" s="135">
        <f t="shared" si="97"/>
        <v>27.7695716395864</v>
      </c>
      <c r="G525" s="141">
        <f t="shared" si="98"/>
        <v>865</v>
      </c>
      <c r="II525" s="123"/>
      <c r="IJ525" s="123"/>
      <c r="IK525" s="123"/>
      <c r="IL525" s="123"/>
      <c r="IM525" s="123"/>
      <c r="IN525" s="123"/>
      <c r="IO525" s="123"/>
      <c r="IP525" s="123"/>
    </row>
    <row r="526" s="120" customFormat="1" ht="15" customHeight="1" spans="1:250">
      <c r="A526" s="136">
        <v>2070201</v>
      </c>
      <c r="B526" s="138" t="s">
        <v>63</v>
      </c>
      <c r="C526" s="140">
        <v>38</v>
      </c>
      <c r="D526" s="139"/>
      <c r="E526" s="134">
        <f t="shared" si="96"/>
        <v>-38</v>
      </c>
      <c r="F526" s="135">
        <f t="shared" si="97"/>
        <v>-100</v>
      </c>
      <c r="G526" s="139"/>
      <c r="II526" s="123"/>
      <c r="IJ526" s="123"/>
      <c r="IK526" s="123"/>
      <c r="IL526" s="123"/>
      <c r="IM526" s="123"/>
      <c r="IN526" s="123"/>
      <c r="IO526" s="123"/>
      <c r="IP526" s="123"/>
    </row>
    <row r="527" s="120" customFormat="1" ht="15" customHeight="1" spans="1:250">
      <c r="A527" s="136">
        <v>2070202</v>
      </c>
      <c r="B527" s="138" t="s">
        <v>64</v>
      </c>
      <c r="C527" s="140">
        <v>0</v>
      </c>
      <c r="D527" s="139"/>
      <c r="E527" s="134">
        <f t="shared" si="96"/>
        <v>0</v>
      </c>
      <c r="F527" s="135">
        <f t="shared" si="97"/>
        <v>0</v>
      </c>
      <c r="G527" s="139"/>
      <c r="II527" s="123"/>
      <c r="IJ527" s="123"/>
      <c r="IK527" s="123"/>
      <c r="IL527" s="123"/>
      <c r="IM527" s="123"/>
      <c r="IN527" s="123"/>
      <c r="IO527" s="123"/>
      <c r="IP527" s="123"/>
    </row>
    <row r="528" s="120" customFormat="1" ht="15" customHeight="1" spans="1:250">
      <c r="A528" s="136">
        <v>2070203</v>
      </c>
      <c r="B528" s="138" t="s">
        <v>65</v>
      </c>
      <c r="C528" s="140">
        <v>0</v>
      </c>
      <c r="D528" s="139"/>
      <c r="E528" s="134">
        <f t="shared" si="96"/>
        <v>0</v>
      </c>
      <c r="F528" s="135">
        <f t="shared" si="97"/>
        <v>0</v>
      </c>
      <c r="G528" s="139"/>
      <c r="II528" s="123"/>
      <c r="IJ528" s="123"/>
      <c r="IK528" s="123"/>
      <c r="IL528" s="123"/>
      <c r="IM528" s="123"/>
      <c r="IN528" s="123"/>
      <c r="IO528" s="123"/>
      <c r="IP528" s="123"/>
    </row>
    <row r="529" s="120" customFormat="1" ht="15" customHeight="1" spans="1:250">
      <c r="A529" s="136">
        <v>2070204</v>
      </c>
      <c r="B529" s="138" t="s">
        <v>426</v>
      </c>
      <c r="C529" s="140">
        <v>0</v>
      </c>
      <c r="D529" s="139"/>
      <c r="E529" s="134">
        <f t="shared" si="96"/>
        <v>0</v>
      </c>
      <c r="F529" s="135">
        <f t="shared" si="97"/>
        <v>0</v>
      </c>
      <c r="G529" s="139"/>
      <c r="II529" s="123"/>
      <c r="IJ529" s="123"/>
      <c r="IK529" s="123"/>
      <c r="IL529" s="123"/>
      <c r="IM529" s="123"/>
      <c r="IN529" s="123"/>
      <c r="IO529" s="123"/>
      <c r="IP529" s="123"/>
    </row>
    <row r="530" s="120" customFormat="1" ht="15" customHeight="1" spans="1:250">
      <c r="A530" s="136">
        <v>2070205</v>
      </c>
      <c r="B530" s="138" t="s">
        <v>427</v>
      </c>
      <c r="C530" s="140">
        <v>639</v>
      </c>
      <c r="D530" s="139">
        <v>865</v>
      </c>
      <c r="E530" s="134">
        <f t="shared" si="96"/>
        <v>226</v>
      </c>
      <c r="F530" s="135">
        <f t="shared" si="97"/>
        <v>35.3677621283255</v>
      </c>
      <c r="G530" s="139">
        <v>865</v>
      </c>
      <c r="II530" s="123"/>
      <c r="IJ530" s="123"/>
      <c r="IK530" s="123"/>
      <c r="IL530" s="123"/>
      <c r="IM530" s="123"/>
      <c r="IN530" s="123"/>
      <c r="IO530" s="123"/>
      <c r="IP530" s="123"/>
    </row>
    <row r="531" s="120" customFormat="1" ht="15" customHeight="1" spans="1:250">
      <c r="A531" s="136">
        <v>2070206</v>
      </c>
      <c r="B531" s="138" t="s">
        <v>428</v>
      </c>
      <c r="C531" s="140">
        <v>0</v>
      </c>
      <c r="D531" s="139"/>
      <c r="E531" s="134">
        <f t="shared" si="96"/>
        <v>0</v>
      </c>
      <c r="F531" s="135">
        <f t="shared" si="97"/>
        <v>0</v>
      </c>
      <c r="G531" s="139"/>
      <c r="II531" s="123"/>
      <c r="IJ531" s="123"/>
      <c r="IK531" s="123"/>
      <c r="IL531" s="123"/>
      <c r="IM531" s="123"/>
      <c r="IN531" s="123"/>
      <c r="IO531" s="123"/>
      <c r="IP531" s="123"/>
    </row>
    <row r="532" s="120" customFormat="1" ht="15" customHeight="1" spans="1:250">
      <c r="A532" s="136">
        <v>2070299</v>
      </c>
      <c r="B532" s="138" t="s">
        <v>429</v>
      </c>
      <c r="C532" s="140">
        <v>0</v>
      </c>
      <c r="D532" s="139"/>
      <c r="E532" s="134">
        <f t="shared" si="96"/>
        <v>0</v>
      </c>
      <c r="F532" s="135">
        <f t="shared" si="97"/>
        <v>0</v>
      </c>
      <c r="G532" s="139"/>
      <c r="II532" s="123"/>
      <c r="IJ532" s="123"/>
      <c r="IK532" s="123"/>
      <c r="IL532" s="123"/>
      <c r="IM532" s="123"/>
      <c r="IN532" s="123"/>
      <c r="IO532" s="123"/>
      <c r="IP532" s="123"/>
    </row>
    <row r="533" s="120" customFormat="1" ht="15" customHeight="1" spans="1:250">
      <c r="A533" s="136">
        <v>20703</v>
      </c>
      <c r="B533" s="137" t="s">
        <v>430</v>
      </c>
      <c r="C533" s="140">
        <f t="shared" ref="C533:G533" si="99">SUM(C534:C543)</f>
        <v>104</v>
      </c>
      <c r="D533" s="141">
        <f t="shared" si="99"/>
        <v>25</v>
      </c>
      <c r="E533" s="134">
        <f t="shared" si="96"/>
        <v>-79</v>
      </c>
      <c r="F533" s="135">
        <f t="shared" si="97"/>
        <v>-75.9615384615385</v>
      </c>
      <c r="G533" s="141">
        <f t="shared" si="99"/>
        <v>25</v>
      </c>
      <c r="II533" s="123"/>
      <c r="IJ533" s="123"/>
      <c r="IK533" s="123"/>
      <c r="IL533" s="123"/>
      <c r="IM533" s="123"/>
      <c r="IN533" s="123"/>
      <c r="IO533" s="123"/>
      <c r="IP533" s="123"/>
    </row>
    <row r="534" s="120" customFormat="1" ht="15" customHeight="1" spans="1:250">
      <c r="A534" s="136">
        <v>2070301</v>
      </c>
      <c r="B534" s="138" t="s">
        <v>63</v>
      </c>
      <c r="C534" s="140">
        <v>34</v>
      </c>
      <c r="D534" s="139"/>
      <c r="E534" s="134">
        <f t="shared" si="96"/>
        <v>-34</v>
      </c>
      <c r="F534" s="135">
        <f t="shared" si="97"/>
        <v>-100</v>
      </c>
      <c r="G534" s="139"/>
      <c r="II534" s="123"/>
      <c r="IJ534" s="123"/>
      <c r="IK534" s="123"/>
      <c r="IL534" s="123"/>
      <c r="IM534" s="123"/>
      <c r="IN534" s="123"/>
      <c r="IO534" s="123"/>
      <c r="IP534" s="123"/>
    </row>
    <row r="535" s="120" customFormat="1" ht="15" customHeight="1" spans="1:250">
      <c r="A535" s="136">
        <v>2070302</v>
      </c>
      <c r="B535" s="138" t="s">
        <v>64</v>
      </c>
      <c r="C535" s="140">
        <v>8</v>
      </c>
      <c r="D535" s="139"/>
      <c r="E535" s="134">
        <f t="shared" si="96"/>
        <v>-8</v>
      </c>
      <c r="F535" s="135">
        <f t="shared" si="97"/>
        <v>-100</v>
      </c>
      <c r="G535" s="139"/>
      <c r="II535" s="123"/>
      <c r="IJ535" s="123"/>
      <c r="IK535" s="123"/>
      <c r="IL535" s="123"/>
      <c r="IM535" s="123"/>
      <c r="IN535" s="123"/>
      <c r="IO535" s="123"/>
      <c r="IP535" s="123"/>
    </row>
    <row r="536" s="120" customFormat="1" ht="15" customHeight="1" spans="1:250">
      <c r="A536" s="136">
        <v>2070303</v>
      </c>
      <c r="B536" s="138" t="s">
        <v>65</v>
      </c>
      <c r="C536" s="140">
        <v>0</v>
      </c>
      <c r="D536" s="139"/>
      <c r="E536" s="134">
        <f t="shared" si="96"/>
        <v>0</v>
      </c>
      <c r="F536" s="135">
        <f t="shared" si="97"/>
        <v>0</v>
      </c>
      <c r="G536" s="139"/>
      <c r="II536" s="123"/>
      <c r="IJ536" s="123"/>
      <c r="IK536" s="123"/>
      <c r="IL536" s="123"/>
      <c r="IM536" s="123"/>
      <c r="IN536" s="123"/>
      <c r="IO536" s="123"/>
      <c r="IP536" s="123"/>
    </row>
    <row r="537" s="120" customFormat="1" ht="15" customHeight="1" spans="1:250">
      <c r="A537" s="136">
        <v>2070304</v>
      </c>
      <c r="B537" s="138" t="s">
        <v>431</v>
      </c>
      <c r="C537" s="140">
        <v>0</v>
      </c>
      <c r="D537" s="139"/>
      <c r="E537" s="134">
        <f t="shared" si="96"/>
        <v>0</v>
      </c>
      <c r="F537" s="135">
        <f t="shared" si="97"/>
        <v>0</v>
      </c>
      <c r="G537" s="139"/>
      <c r="II537" s="123"/>
      <c r="IJ537" s="123"/>
      <c r="IK537" s="123"/>
      <c r="IL537" s="123"/>
      <c r="IM537" s="123"/>
      <c r="IN537" s="123"/>
      <c r="IO537" s="123"/>
      <c r="IP537" s="123"/>
    </row>
    <row r="538" s="120" customFormat="1" ht="15" customHeight="1" spans="1:250">
      <c r="A538" s="136">
        <v>2070305</v>
      </c>
      <c r="B538" s="138" t="s">
        <v>432</v>
      </c>
      <c r="C538" s="140">
        <v>0</v>
      </c>
      <c r="D538" s="139">
        <v>25</v>
      </c>
      <c r="E538" s="134">
        <f t="shared" si="96"/>
        <v>25</v>
      </c>
      <c r="F538" s="135">
        <f t="shared" si="97"/>
        <v>0</v>
      </c>
      <c r="G538" s="139">
        <v>25</v>
      </c>
      <c r="II538" s="123"/>
      <c r="IJ538" s="123"/>
      <c r="IK538" s="123"/>
      <c r="IL538" s="123"/>
      <c r="IM538" s="123"/>
      <c r="IN538" s="123"/>
      <c r="IO538" s="123"/>
      <c r="IP538" s="123"/>
    </row>
    <row r="539" s="120" customFormat="1" ht="15" customHeight="1" spans="1:250">
      <c r="A539" s="136">
        <v>2070306</v>
      </c>
      <c r="B539" s="138" t="s">
        <v>433</v>
      </c>
      <c r="C539" s="140">
        <v>62</v>
      </c>
      <c r="D539" s="139"/>
      <c r="E539" s="134">
        <f t="shared" si="96"/>
        <v>-62</v>
      </c>
      <c r="F539" s="135">
        <f t="shared" si="97"/>
        <v>-100</v>
      </c>
      <c r="G539" s="139"/>
      <c r="II539" s="123"/>
      <c r="IJ539" s="123"/>
      <c r="IK539" s="123"/>
      <c r="IL539" s="123"/>
      <c r="IM539" s="123"/>
      <c r="IN539" s="123"/>
      <c r="IO539" s="123"/>
      <c r="IP539" s="123"/>
    </row>
    <row r="540" s="120" customFormat="1" ht="15" customHeight="1" spans="1:250">
      <c r="A540" s="136">
        <v>2070307</v>
      </c>
      <c r="B540" s="138" t="s">
        <v>434</v>
      </c>
      <c r="C540" s="140">
        <v>0</v>
      </c>
      <c r="D540" s="139"/>
      <c r="E540" s="134">
        <f t="shared" si="96"/>
        <v>0</v>
      </c>
      <c r="F540" s="135">
        <f t="shared" si="97"/>
        <v>0</v>
      </c>
      <c r="G540" s="139"/>
      <c r="II540" s="123"/>
      <c r="IJ540" s="123"/>
      <c r="IK540" s="123"/>
      <c r="IL540" s="123"/>
      <c r="IM540" s="123"/>
      <c r="IN540" s="123"/>
      <c r="IO540" s="123"/>
      <c r="IP540" s="123"/>
    </row>
    <row r="541" s="120" customFormat="1" ht="15" customHeight="1" spans="1:250">
      <c r="A541" s="136">
        <v>2070308</v>
      </c>
      <c r="B541" s="138" t="s">
        <v>435</v>
      </c>
      <c r="C541" s="140">
        <v>0</v>
      </c>
      <c r="D541" s="139"/>
      <c r="E541" s="134">
        <f t="shared" si="96"/>
        <v>0</v>
      </c>
      <c r="F541" s="135">
        <f t="shared" si="97"/>
        <v>0</v>
      </c>
      <c r="G541" s="139"/>
      <c r="II541" s="123"/>
      <c r="IJ541" s="123"/>
      <c r="IK541" s="123"/>
      <c r="IL541" s="123"/>
      <c r="IM541" s="123"/>
      <c r="IN541" s="123"/>
      <c r="IO541" s="123"/>
      <c r="IP541" s="123"/>
    </row>
    <row r="542" s="120" customFormat="1" ht="15" customHeight="1" spans="1:250">
      <c r="A542" s="136">
        <v>2070309</v>
      </c>
      <c r="B542" s="138" t="s">
        <v>436</v>
      </c>
      <c r="C542" s="140">
        <v>0</v>
      </c>
      <c r="D542" s="139"/>
      <c r="E542" s="134">
        <f t="shared" si="96"/>
        <v>0</v>
      </c>
      <c r="F542" s="135">
        <f t="shared" si="97"/>
        <v>0</v>
      </c>
      <c r="G542" s="139"/>
      <c r="II542" s="123"/>
      <c r="IJ542" s="123"/>
      <c r="IK542" s="123"/>
      <c r="IL542" s="123"/>
      <c r="IM542" s="123"/>
      <c r="IN542" s="123"/>
      <c r="IO542" s="123"/>
      <c r="IP542" s="123"/>
    </row>
    <row r="543" s="120" customFormat="1" ht="15" customHeight="1" spans="1:250">
      <c r="A543" s="136">
        <v>2070399</v>
      </c>
      <c r="B543" s="138" t="s">
        <v>437</v>
      </c>
      <c r="C543" s="140">
        <v>0</v>
      </c>
      <c r="D543" s="139"/>
      <c r="E543" s="134">
        <f t="shared" si="96"/>
        <v>0</v>
      </c>
      <c r="F543" s="135">
        <f t="shared" si="97"/>
        <v>0</v>
      </c>
      <c r="G543" s="139"/>
      <c r="II543" s="123"/>
      <c r="IJ543" s="123"/>
      <c r="IK543" s="123"/>
      <c r="IL543" s="123"/>
      <c r="IM543" s="123"/>
      <c r="IN543" s="123"/>
      <c r="IO543" s="123"/>
      <c r="IP543" s="123"/>
    </row>
    <row r="544" s="120" customFormat="1" ht="15" customHeight="1" spans="1:250">
      <c r="A544" s="136">
        <v>20706</v>
      </c>
      <c r="B544" s="137" t="s">
        <v>438</v>
      </c>
      <c r="C544" s="140">
        <f t="shared" ref="C544:G544" si="100">SUM(C545:C552)</f>
        <v>71</v>
      </c>
      <c r="D544" s="141">
        <f t="shared" si="100"/>
        <v>58</v>
      </c>
      <c r="E544" s="134">
        <f t="shared" si="96"/>
        <v>-13</v>
      </c>
      <c r="F544" s="135">
        <f t="shared" si="97"/>
        <v>-18.3098591549296</v>
      </c>
      <c r="G544" s="141">
        <f t="shared" si="100"/>
        <v>58</v>
      </c>
      <c r="II544" s="123"/>
      <c r="IJ544" s="123"/>
      <c r="IK544" s="123"/>
      <c r="IL544" s="123"/>
      <c r="IM544" s="123"/>
      <c r="IN544" s="123"/>
      <c r="IO544" s="123"/>
      <c r="IP544" s="123"/>
    </row>
    <row r="545" s="120" customFormat="1" ht="15" customHeight="1" spans="1:250">
      <c r="A545" s="136">
        <v>2070601</v>
      </c>
      <c r="B545" s="138" t="s">
        <v>63</v>
      </c>
      <c r="C545" s="140">
        <v>0</v>
      </c>
      <c r="D545" s="139"/>
      <c r="E545" s="134">
        <f t="shared" si="96"/>
        <v>0</v>
      </c>
      <c r="F545" s="135">
        <f t="shared" si="97"/>
        <v>0</v>
      </c>
      <c r="G545" s="139"/>
      <c r="II545" s="123"/>
      <c r="IJ545" s="123"/>
      <c r="IK545" s="123"/>
      <c r="IL545" s="123"/>
      <c r="IM545" s="123"/>
      <c r="IN545" s="123"/>
      <c r="IO545" s="123"/>
      <c r="IP545" s="123"/>
    </row>
    <row r="546" s="120" customFormat="1" ht="15" customHeight="1" spans="1:250">
      <c r="A546" s="136">
        <v>2070602</v>
      </c>
      <c r="B546" s="138" t="s">
        <v>64</v>
      </c>
      <c r="C546" s="140">
        <v>0</v>
      </c>
      <c r="D546" s="139"/>
      <c r="E546" s="134">
        <f t="shared" si="96"/>
        <v>0</v>
      </c>
      <c r="F546" s="135">
        <f t="shared" si="97"/>
        <v>0</v>
      </c>
      <c r="G546" s="139"/>
      <c r="II546" s="123"/>
      <c r="IJ546" s="123"/>
      <c r="IK546" s="123"/>
      <c r="IL546" s="123"/>
      <c r="IM546" s="123"/>
      <c r="IN546" s="123"/>
      <c r="IO546" s="123"/>
      <c r="IP546" s="123"/>
    </row>
    <row r="547" s="120" customFormat="1" ht="15" customHeight="1" spans="1:250">
      <c r="A547" s="136">
        <v>2070603</v>
      </c>
      <c r="B547" s="138" t="s">
        <v>65</v>
      </c>
      <c r="C547" s="140">
        <v>0</v>
      </c>
      <c r="D547" s="139"/>
      <c r="E547" s="134">
        <f t="shared" si="96"/>
        <v>0</v>
      </c>
      <c r="F547" s="135">
        <f t="shared" si="97"/>
        <v>0</v>
      </c>
      <c r="G547" s="139"/>
      <c r="II547" s="123"/>
      <c r="IJ547" s="123"/>
      <c r="IK547" s="123"/>
      <c r="IL547" s="123"/>
      <c r="IM547" s="123"/>
      <c r="IN547" s="123"/>
      <c r="IO547" s="123"/>
      <c r="IP547" s="123"/>
    </row>
    <row r="548" s="120" customFormat="1" ht="15" customHeight="1" spans="1:250">
      <c r="A548" s="136">
        <v>2070604</v>
      </c>
      <c r="B548" s="138" t="s">
        <v>439</v>
      </c>
      <c r="C548" s="140">
        <v>0</v>
      </c>
      <c r="D548" s="139"/>
      <c r="E548" s="134">
        <f t="shared" si="96"/>
        <v>0</v>
      </c>
      <c r="F548" s="135">
        <f t="shared" si="97"/>
        <v>0</v>
      </c>
      <c r="G548" s="139"/>
      <c r="II548" s="123"/>
      <c r="IJ548" s="123"/>
      <c r="IK548" s="123"/>
      <c r="IL548" s="123"/>
      <c r="IM548" s="123"/>
      <c r="IN548" s="123"/>
      <c r="IO548" s="123"/>
      <c r="IP548" s="123"/>
    </row>
    <row r="549" s="120" customFormat="1" ht="15" customHeight="1" spans="1:250">
      <c r="A549" s="136">
        <v>2070605</v>
      </c>
      <c r="B549" s="138" t="s">
        <v>440</v>
      </c>
      <c r="C549" s="140">
        <v>0</v>
      </c>
      <c r="D549" s="139"/>
      <c r="E549" s="134">
        <f t="shared" si="96"/>
        <v>0</v>
      </c>
      <c r="F549" s="135">
        <f t="shared" si="97"/>
        <v>0</v>
      </c>
      <c r="G549" s="139"/>
      <c r="II549" s="123"/>
      <c r="IJ549" s="123"/>
      <c r="IK549" s="123"/>
      <c r="IL549" s="123"/>
      <c r="IM549" s="123"/>
      <c r="IN549" s="123"/>
      <c r="IO549" s="123"/>
      <c r="IP549" s="123"/>
    </row>
    <row r="550" s="120" customFormat="1" ht="15" customHeight="1" spans="1:250">
      <c r="A550" s="136">
        <v>2070606</v>
      </c>
      <c r="B550" s="138" t="s">
        <v>441</v>
      </c>
      <c r="C550" s="140">
        <v>0</v>
      </c>
      <c r="D550" s="139"/>
      <c r="E550" s="134">
        <f t="shared" si="96"/>
        <v>0</v>
      </c>
      <c r="F550" s="135">
        <f t="shared" si="97"/>
        <v>0</v>
      </c>
      <c r="G550" s="139"/>
      <c r="II550" s="123"/>
      <c r="IJ550" s="123"/>
      <c r="IK550" s="123"/>
      <c r="IL550" s="123"/>
      <c r="IM550" s="123"/>
      <c r="IN550" s="123"/>
      <c r="IO550" s="123"/>
      <c r="IP550" s="123"/>
    </row>
    <row r="551" s="120" customFormat="1" ht="15" customHeight="1" spans="1:250">
      <c r="A551" s="136">
        <v>2070607</v>
      </c>
      <c r="B551" s="138" t="s">
        <v>442</v>
      </c>
      <c r="C551" s="140">
        <v>0</v>
      </c>
      <c r="D551" s="139"/>
      <c r="E551" s="134">
        <f t="shared" si="96"/>
        <v>0</v>
      </c>
      <c r="F551" s="135">
        <f t="shared" si="97"/>
        <v>0</v>
      </c>
      <c r="G551" s="139"/>
      <c r="II551" s="123"/>
      <c r="IJ551" s="123"/>
      <c r="IK551" s="123"/>
      <c r="IL551" s="123"/>
      <c r="IM551" s="123"/>
      <c r="IN551" s="123"/>
      <c r="IO551" s="123"/>
      <c r="IP551" s="123"/>
    </row>
    <row r="552" s="120" customFormat="1" ht="15" customHeight="1" spans="1:250">
      <c r="A552" s="136">
        <v>2070699</v>
      </c>
      <c r="B552" s="138" t="s">
        <v>443</v>
      </c>
      <c r="C552" s="140">
        <v>71</v>
      </c>
      <c r="D552" s="139">
        <v>58</v>
      </c>
      <c r="E552" s="134">
        <f t="shared" si="96"/>
        <v>-13</v>
      </c>
      <c r="F552" s="135">
        <f t="shared" si="97"/>
        <v>-18.3098591549296</v>
      </c>
      <c r="G552" s="139">
        <v>58</v>
      </c>
      <c r="II552" s="123"/>
      <c r="IJ552" s="123"/>
      <c r="IK552" s="123"/>
      <c r="IL552" s="123"/>
      <c r="IM552" s="123"/>
      <c r="IN552" s="123"/>
      <c r="IO552" s="123"/>
      <c r="IP552" s="123"/>
    </row>
    <row r="553" s="120" customFormat="1" ht="15" customHeight="1" spans="1:250">
      <c r="A553" s="136">
        <v>20708</v>
      </c>
      <c r="B553" s="137" t="s">
        <v>444</v>
      </c>
      <c r="C553" s="140">
        <f t="shared" ref="C553:G553" si="101">SUM(C554:C560)</f>
        <v>1699</v>
      </c>
      <c r="D553" s="139">
        <f t="shared" si="101"/>
        <v>1816</v>
      </c>
      <c r="E553" s="134">
        <f t="shared" si="96"/>
        <v>117</v>
      </c>
      <c r="F553" s="135">
        <f t="shared" si="97"/>
        <v>6.88640376692172</v>
      </c>
      <c r="G553" s="139">
        <f t="shared" si="101"/>
        <v>1816</v>
      </c>
      <c r="II553" s="123"/>
      <c r="IJ553" s="123"/>
      <c r="IK553" s="123"/>
      <c r="IL553" s="123"/>
      <c r="IM553" s="123"/>
      <c r="IN553" s="123"/>
      <c r="IO553" s="123"/>
      <c r="IP553" s="123"/>
    </row>
    <row r="554" s="120" customFormat="1" ht="15" customHeight="1" spans="1:250">
      <c r="A554" s="136">
        <v>2070801</v>
      </c>
      <c r="B554" s="138" t="s">
        <v>63</v>
      </c>
      <c r="C554" s="140">
        <v>0</v>
      </c>
      <c r="D554" s="139"/>
      <c r="E554" s="134">
        <f t="shared" si="96"/>
        <v>0</v>
      </c>
      <c r="F554" s="135">
        <f t="shared" si="97"/>
        <v>0</v>
      </c>
      <c r="G554" s="139"/>
      <c r="II554" s="123"/>
      <c r="IJ554" s="123"/>
      <c r="IK554" s="123"/>
      <c r="IL554" s="123"/>
      <c r="IM554" s="123"/>
      <c r="IN554" s="123"/>
      <c r="IO554" s="123"/>
      <c r="IP554" s="123"/>
    </row>
    <row r="555" s="120" customFormat="1" ht="15" customHeight="1" spans="1:250">
      <c r="A555" s="136">
        <v>2070802</v>
      </c>
      <c r="B555" s="138" t="s">
        <v>64</v>
      </c>
      <c r="C555" s="140">
        <v>0</v>
      </c>
      <c r="D555" s="139"/>
      <c r="E555" s="134">
        <f t="shared" si="96"/>
        <v>0</v>
      </c>
      <c r="F555" s="135">
        <f t="shared" si="97"/>
        <v>0</v>
      </c>
      <c r="G555" s="139"/>
      <c r="II555" s="123"/>
      <c r="IJ555" s="123"/>
      <c r="IK555" s="123"/>
      <c r="IL555" s="123"/>
      <c r="IM555" s="123"/>
      <c r="IN555" s="123"/>
      <c r="IO555" s="123"/>
      <c r="IP555" s="123"/>
    </row>
    <row r="556" s="120" customFormat="1" ht="15" customHeight="1" spans="1:250">
      <c r="A556" s="136">
        <v>2070803</v>
      </c>
      <c r="B556" s="138" t="s">
        <v>65</v>
      </c>
      <c r="C556" s="140">
        <v>0</v>
      </c>
      <c r="D556" s="139"/>
      <c r="E556" s="134">
        <f t="shared" si="96"/>
        <v>0</v>
      </c>
      <c r="F556" s="135">
        <f t="shared" si="97"/>
        <v>0</v>
      </c>
      <c r="G556" s="139"/>
      <c r="II556" s="123"/>
      <c r="IJ556" s="123"/>
      <c r="IK556" s="123"/>
      <c r="IL556" s="123"/>
      <c r="IM556" s="123"/>
      <c r="IN556" s="123"/>
      <c r="IO556" s="123"/>
      <c r="IP556" s="123"/>
    </row>
    <row r="557" s="120" customFormat="1" ht="15" customHeight="1" spans="1:250">
      <c r="A557" s="136">
        <v>2070804</v>
      </c>
      <c r="B557" s="138" t="s">
        <v>445</v>
      </c>
      <c r="C557" s="140">
        <v>0</v>
      </c>
      <c r="D557" s="139"/>
      <c r="E557" s="134">
        <f t="shared" si="96"/>
        <v>0</v>
      </c>
      <c r="F557" s="135">
        <f t="shared" si="97"/>
        <v>0</v>
      </c>
      <c r="G557" s="139"/>
      <c r="II557" s="123"/>
      <c r="IJ557" s="123"/>
      <c r="IK557" s="123"/>
      <c r="IL557" s="123"/>
      <c r="IM557" s="123"/>
      <c r="IN557" s="123"/>
      <c r="IO557" s="123"/>
      <c r="IP557" s="123"/>
    </row>
    <row r="558" s="120" customFormat="1" ht="15" customHeight="1" spans="1:250">
      <c r="A558" s="136">
        <v>2070805</v>
      </c>
      <c r="B558" s="138" t="s">
        <v>446</v>
      </c>
      <c r="C558" s="140">
        <v>1699</v>
      </c>
      <c r="D558" s="139">
        <v>1816</v>
      </c>
      <c r="E558" s="134">
        <f t="shared" si="96"/>
        <v>117</v>
      </c>
      <c r="F558" s="135">
        <f t="shared" si="97"/>
        <v>6.88640376692172</v>
      </c>
      <c r="G558" s="139">
        <v>1816</v>
      </c>
      <c r="II558" s="123"/>
      <c r="IJ558" s="123"/>
      <c r="IK558" s="123"/>
      <c r="IL558" s="123"/>
      <c r="IM558" s="123"/>
      <c r="IN558" s="123"/>
      <c r="IO558" s="123"/>
      <c r="IP558" s="123"/>
    </row>
    <row r="559" s="120" customFormat="1" ht="15" customHeight="1" spans="1:250">
      <c r="A559" s="136">
        <v>2070806</v>
      </c>
      <c r="B559" s="138" t="s">
        <v>447</v>
      </c>
      <c r="C559" s="140">
        <v>0</v>
      </c>
      <c r="D559" s="139"/>
      <c r="E559" s="134">
        <f t="shared" si="96"/>
        <v>0</v>
      </c>
      <c r="F559" s="135">
        <f t="shared" si="97"/>
        <v>0</v>
      </c>
      <c r="G559" s="139"/>
      <c r="II559" s="123"/>
      <c r="IJ559" s="123"/>
      <c r="IK559" s="123"/>
      <c r="IL559" s="123"/>
      <c r="IM559" s="123"/>
      <c r="IN559" s="123"/>
      <c r="IO559" s="123"/>
      <c r="IP559" s="123"/>
    </row>
    <row r="560" s="120" customFormat="1" ht="15" customHeight="1" spans="1:250">
      <c r="A560" s="136">
        <v>2070899</v>
      </c>
      <c r="B560" s="138" t="s">
        <v>448</v>
      </c>
      <c r="C560" s="140">
        <v>0</v>
      </c>
      <c r="D560" s="139"/>
      <c r="E560" s="134">
        <f t="shared" si="96"/>
        <v>0</v>
      </c>
      <c r="F560" s="135">
        <f t="shared" si="97"/>
        <v>0</v>
      </c>
      <c r="G560" s="139"/>
      <c r="II560" s="123"/>
      <c r="IJ560" s="123"/>
      <c r="IK560" s="123"/>
      <c r="IL560" s="123"/>
      <c r="IM560" s="123"/>
      <c r="IN560" s="123"/>
      <c r="IO560" s="123"/>
      <c r="IP560" s="123"/>
    </row>
    <row r="561" s="120" customFormat="1" ht="15" customHeight="1" spans="1:250">
      <c r="A561" s="136">
        <v>20799</v>
      </c>
      <c r="B561" s="137" t="s">
        <v>449</v>
      </c>
      <c r="C561" s="140">
        <f t="shared" ref="C561:G561" si="102">SUM(C562:C564)</f>
        <v>0</v>
      </c>
      <c r="D561" s="141">
        <f t="shared" si="102"/>
        <v>0</v>
      </c>
      <c r="E561" s="134">
        <f t="shared" si="96"/>
        <v>0</v>
      </c>
      <c r="F561" s="135">
        <f t="shared" si="97"/>
        <v>0</v>
      </c>
      <c r="G561" s="141">
        <f t="shared" si="102"/>
        <v>0</v>
      </c>
      <c r="II561" s="123"/>
      <c r="IJ561" s="123"/>
      <c r="IK561" s="123"/>
      <c r="IL561" s="123"/>
      <c r="IM561" s="123"/>
      <c r="IN561" s="123"/>
      <c r="IO561" s="123"/>
      <c r="IP561" s="123"/>
    </row>
    <row r="562" s="120" customFormat="1" ht="15" customHeight="1" spans="1:250">
      <c r="A562" s="136">
        <v>2079902</v>
      </c>
      <c r="B562" s="138" t="s">
        <v>450</v>
      </c>
      <c r="C562" s="140">
        <v>0</v>
      </c>
      <c r="D562" s="139"/>
      <c r="E562" s="134">
        <f t="shared" si="96"/>
        <v>0</v>
      </c>
      <c r="F562" s="135">
        <f t="shared" si="97"/>
        <v>0</v>
      </c>
      <c r="G562" s="139"/>
      <c r="II562" s="123"/>
      <c r="IJ562" s="123"/>
      <c r="IK562" s="123"/>
      <c r="IL562" s="123"/>
      <c r="IM562" s="123"/>
      <c r="IN562" s="123"/>
      <c r="IO562" s="123"/>
      <c r="IP562" s="123"/>
    </row>
    <row r="563" s="120" customFormat="1" ht="15" customHeight="1" spans="1:250">
      <c r="A563" s="136">
        <v>2079903</v>
      </c>
      <c r="B563" s="138" t="s">
        <v>451</v>
      </c>
      <c r="C563" s="140">
        <v>0</v>
      </c>
      <c r="D563" s="139"/>
      <c r="E563" s="134">
        <f t="shared" si="96"/>
        <v>0</v>
      </c>
      <c r="F563" s="135">
        <f t="shared" si="97"/>
        <v>0</v>
      </c>
      <c r="G563" s="139"/>
      <c r="II563" s="123"/>
      <c r="IJ563" s="123"/>
      <c r="IK563" s="123"/>
      <c r="IL563" s="123"/>
      <c r="IM563" s="123"/>
      <c r="IN563" s="123"/>
      <c r="IO563" s="123"/>
      <c r="IP563" s="123"/>
    </row>
    <row r="564" s="120" customFormat="1" ht="15" customHeight="1" spans="1:250">
      <c r="A564" s="136">
        <v>2079999</v>
      </c>
      <c r="B564" s="138" t="s">
        <v>452</v>
      </c>
      <c r="C564" s="140">
        <v>0</v>
      </c>
      <c r="D564" s="139"/>
      <c r="E564" s="134">
        <f t="shared" si="96"/>
        <v>0</v>
      </c>
      <c r="F564" s="135">
        <f t="shared" si="97"/>
        <v>0</v>
      </c>
      <c r="G564" s="139"/>
      <c r="II564" s="123"/>
      <c r="IJ564" s="123"/>
      <c r="IK564" s="123"/>
      <c r="IL564" s="123"/>
      <c r="IM564" s="123"/>
      <c r="IN564" s="123"/>
      <c r="IO564" s="123"/>
      <c r="IP564" s="123"/>
    </row>
    <row r="565" s="120" customFormat="1" ht="15" customHeight="1" spans="1:250">
      <c r="A565" s="136">
        <v>208</v>
      </c>
      <c r="B565" s="137" t="s">
        <v>453</v>
      </c>
      <c r="C565" s="140">
        <f t="shared" ref="C565:G565" si="103">C566+C580+C588+C590+C598+C602+C612+C620+C627+C635+C644+C649+C652+C655+C658+C661+C664+C668+C673+C681+C684</f>
        <v>38333</v>
      </c>
      <c r="D565" s="141">
        <f t="shared" si="103"/>
        <v>36144</v>
      </c>
      <c r="E565" s="134">
        <f t="shared" si="96"/>
        <v>-2189</v>
      </c>
      <c r="F565" s="135">
        <f t="shared" si="97"/>
        <v>-5.71048443899512</v>
      </c>
      <c r="G565" s="141">
        <f t="shared" si="103"/>
        <v>54258</v>
      </c>
      <c r="II565" s="123"/>
      <c r="IJ565" s="123"/>
      <c r="IK565" s="123"/>
      <c r="IL565" s="123"/>
      <c r="IM565" s="123"/>
      <c r="IN565" s="123"/>
      <c r="IO565" s="123"/>
      <c r="IP565" s="123"/>
    </row>
    <row r="566" s="120" customFormat="1" ht="15" customHeight="1" spans="1:250">
      <c r="A566" s="136">
        <v>20801</v>
      </c>
      <c r="B566" s="137" t="s">
        <v>454</v>
      </c>
      <c r="C566" s="140">
        <f t="shared" ref="C566:G566" si="104">SUM(C567:C579)</f>
        <v>2000</v>
      </c>
      <c r="D566" s="141">
        <f t="shared" si="104"/>
        <v>2129</v>
      </c>
      <c r="E566" s="134">
        <f t="shared" si="96"/>
        <v>129</v>
      </c>
      <c r="F566" s="135">
        <f t="shared" si="97"/>
        <v>6.45</v>
      </c>
      <c r="G566" s="141">
        <f t="shared" si="104"/>
        <v>2129</v>
      </c>
      <c r="II566" s="123"/>
      <c r="IJ566" s="123"/>
      <c r="IK566" s="123"/>
      <c r="IL566" s="123"/>
      <c r="IM566" s="123"/>
      <c r="IN566" s="123"/>
      <c r="IO566" s="123"/>
      <c r="IP566" s="123"/>
    </row>
    <row r="567" s="120" customFormat="1" ht="15" customHeight="1" spans="1:250">
      <c r="A567" s="136">
        <v>2080101</v>
      </c>
      <c r="B567" s="138" t="s">
        <v>63</v>
      </c>
      <c r="C567" s="140">
        <v>152</v>
      </c>
      <c r="D567" s="139">
        <v>100</v>
      </c>
      <c r="E567" s="134">
        <f t="shared" si="96"/>
        <v>-52</v>
      </c>
      <c r="F567" s="135">
        <f t="shared" si="97"/>
        <v>-34.2105263157895</v>
      </c>
      <c r="G567" s="139">
        <v>100</v>
      </c>
      <c r="II567" s="123"/>
      <c r="IJ567" s="123"/>
      <c r="IK567" s="123"/>
      <c r="IL567" s="123"/>
      <c r="IM567" s="123"/>
      <c r="IN567" s="123"/>
      <c r="IO567" s="123"/>
      <c r="IP567" s="123"/>
    </row>
    <row r="568" s="120" customFormat="1" ht="15" customHeight="1" spans="1:250">
      <c r="A568" s="136">
        <v>2080102</v>
      </c>
      <c r="B568" s="138" t="s">
        <v>64</v>
      </c>
      <c r="C568" s="140">
        <v>0</v>
      </c>
      <c r="D568" s="139"/>
      <c r="E568" s="134">
        <f t="shared" si="96"/>
        <v>0</v>
      </c>
      <c r="F568" s="135">
        <f t="shared" si="97"/>
        <v>0</v>
      </c>
      <c r="G568" s="139"/>
      <c r="II568" s="123"/>
      <c r="IJ568" s="123"/>
      <c r="IK568" s="123"/>
      <c r="IL568" s="123"/>
      <c r="IM568" s="123"/>
      <c r="IN568" s="123"/>
      <c r="IO568" s="123"/>
      <c r="IP568" s="123"/>
    </row>
    <row r="569" s="120" customFormat="1" ht="15" customHeight="1" spans="1:250">
      <c r="A569" s="136">
        <v>2080103</v>
      </c>
      <c r="B569" s="138" t="s">
        <v>65</v>
      </c>
      <c r="C569" s="140">
        <v>54</v>
      </c>
      <c r="D569" s="139">
        <v>28</v>
      </c>
      <c r="E569" s="134">
        <f t="shared" si="96"/>
        <v>-26</v>
      </c>
      <c r="F569" s="135">
        <f t="shared" si="97"/>
        <v>-48.1481481481481</v>
      </c>
      <c r="G569" s="139">
        <v>28</v>
      </c>
      <c r="II569" s="123"/>
      <c r="IJ569" s="123"/>
      <c r="IK569" s="123"/>
      <c r="IL569" s="123"/>
      <c r="IM569" s="123"/>
      <c r="IN569" s="123"/>
      <c r="IO569" s="123"/>
      <c r="IP569" s="123"/>
    </row>
    <row r="570" s="120" customFormat="1" ht="15" customHeight="1" spans="1:250">
      <c r="A570" s="136">
        <v>2080104</v>
      </c>
      <c r="B570" s="138" t="s">
        <v>455</v>
      </c>
      <c r="C570" s="140">
        <v>0</v>
      </c>
      <c r="D570" s="139"/>
      <c r="E570" s="134">
        <f t="shared" si="96"/>
        <v>0</v>
      </c>
      <c r="F570" s="135">
        <f t="shared" si="97"/>
        <v>0</v>
      </c>
      <c r="G570" s="139"/>
      <c r="II570" s="123"/>
      <c r="IJ570" s="123"/>
      <c r="IK570" s="123"/>
      <c r="IL570" s="123"/>
      <c r="IM570" s="123"/>
      <c r="IN570" s="123"/>
      <c r="IO570" s="123"/>
      <c r="IP570" s="123"/>
    </row>
    <row r="571" s="120" customFormat="1" ht="15" customHeight="1" spans="1:250">
      <c r="A571" s="136">
        <v>2080105</v>
      </c>
      <c r="B571" s="138" t="s">
        <v>456</v>
      </c>
      <c r="C571" s="140">
        <v>52</v>
      </c>
      <c r="D571" s="139">
        <v>51</v>
      </c>
      <c r="E571" s="134">
        <f t="shared" si="96"/>
        <v>-1</v>
      </c>
      <c r="F571" s="135">
        <f t="shared" si="97"/>
        <v>-1.92307692307692</v>
      </c>
      <c r="G571" s="139">
        <v>51</v>
      </c>
      <c r="II571" s="123"/>
      <c r="IJ571" s="123"/>
      <c r="IK571" s="123"/>
      <c r="IL571" s="123"/>
      <c r="IM571" s="123"/>
      <c r="IN571" s="123"/>
      <c r="IO571" s="123"/>
      <c r="IP571" s="123"/>
    </row>
    <row r="572" s="120" customFormat="1" ht="15" customHeight="1" spans="1:250">
      <c r="A572" s="136">
        <v>2080106</v>
      </c>
      <c r="B572" s="138" t="s">
        <v>457</v>
      </c>
      <c r="C572" s="140">
        <v>139</v>
      </c>
      <c r="D572" s="139">
        <v>297</v>
      </c>
      <c r="E572" s="134">
        <f t="shared" si="96"/>
        <v>158</v>
      </c>
      <c r="F572" s="135">
        <f t="shared" si="97"/>
        <v>113.669064748201</v>
      </c>
      <c r="G572" s="139">
        <v>297</v>
      </c>
      <c r="II572" s="123"/>
      <c r="IJ572" s="123"/>
      <c r="IK572" s="123"/>
      <c r="IL572" s="123"/>
      <c r="IM572" s="123"/>
      <c r="IN572" s="123"/>
      <c r="IO572" s="123"/>
      <c r="IP572" s="123"/>
    </row>
    <row r="573" s="120" customFormat="1" ht="15" customHeight="1" spans="1:250">
      <c r="A573" s="136">
        <v>2080107</v>
      </c>
      <c r="B573" s="138" t="s">
        <v>458</v>
      </c>
      <c r="C573" s="140">
        <v>0</v>
      </c>
      <c r="D573" s="139"/>
      <c r="E573" s="134">
        <f t="shared" si="96"/>
        <v>0</v>
      </c>
      <c r="F573" s="135">
        <f t="shared" si="97"/>
        <v>0</v>
      </c>
      <c r="G573" s="139"/>
      <c r="II573" s="123"/>
      <c r="IJ573" s="123"/>
      <c r="IK573" s="123"/>
      <c r="IL573" s="123"/>
      <c r="IM573" s="123"/>
      <c r="IN573" s="123"/>
      <c r="IO573" s="123"/>
      <c r="IP573" s="123"/>
    </row>
    <row r="574" s="120" customFormat="1" ht="15" customHeight="1" spans="1:250">
      <c r="A574" s="136">
        <v>2080108</v>
      </c>
      <c r="B574" s="138" t="s">
        <v>104</v>
      </c>
      <c r="C574" s="140">
        <v>0</v>
      </c>
      <c r="D574" s="139"/>
      <c r="E574" s="134">
        <f t="shared" si="96"/>
        <v>0</v>
      </c>
      <c r="F574" s="135">
        <f t="shared" si="97"/>
        <v>0</v>
      </c>
      <c r="G574" s="139"/>
      <c r="II574" s="123"/>
      <c r="IJ574" s="123"/>
      <c r="IK574" s="123"/>
      <c r="IL574" s="123"/>
      <c r="IM574" s="123"/>
      <c r="IN574" s="123"/>
      <c r="IO574" s="123"/>
      <c r="IP574" s="123"/>
    </row>
    <row r="575" s="120" customFormat="1" ht="15" customHeight="1" spans="1:250">
      <c r="A575" s="136">
        <v>2080109</v>
      </c>
      <c r="B575" s="138" t="s">
        <v>459</v>
      </c>
      <c r="C575" s="140">
        <v>0</v>
      </c>
      <c r="D575" s="139">
        <v>36</v>
      </c>
      <c r="E575" s="134">
        <f t="shared" si="96"/>
        <v>36</v>
      </c>
      <c r="F575" s="135">
        <f t="shared" si="97"/>
        <v>0</v>
      </c>
      <c r="G575" s="139">
        <v>36</v>
      </c>
      <c r="II575" s="123"/>
      <c r="IJ575" s="123"/>
      <c r="IK575" s="123"/>
      <c r="IL575" s="123"/>
      <c r="IM575" s="123"/>
      <c r="IN575" s="123"/>
      <c r="IO575" s="123"/>
      <c r="IP575" s="123"/>
    </row>
    <row r="576" s="120" customFormat="1" ht="15" customHeight="1" spans="1:250">
      <c r="A576" s="136">
        <v>2080110</v>
      </c>
      <c r="B576" s="138" t="s">
        <v>460</v>
      </c>
      <c r="C576" s="140">
        <v>0</v>
      </c>
      <c r="D576" s="139"/>
      <c r="E576" s="134">
        <f t="shared" si="96"/>
        <v>0</v>
      </c>
      <c r="F576" s="135">
        <f t="shared" si="97"/>
        <v>0</v>
      </c>
      <c r="G576" s="139"/>
      <c r="II576" s="123"/>
      <c r="IJ576" s="123"/>
      <c r="IK576" s="123"/>
      <c r="IL576" s="123"/>
      <c r="IM576" s="123"/>
      <c r="IN576" s="123"/>
      <c r="IO576" s="123"/>
      <c r="IP576" s="123"/>
    </row>
    <row r="577" s="120" customFormat="1" ht="15" customHeight="1" spans="1:250">
      <c r="A577" s="136">
        <v>2080111</v>
      </c>
      <c r="B577" s="138" t="s">
        <v>461</v>
      </c>
      <c r="C577" s="140">
        <v>52</v>
      </c>
      <c r="D577" s="139"/>
      <c r="E577" s="134">
        <f t="shared" si="96"/>
        <v>-52</v>
      </c>
      <c r="F577" s="135">
        <f t="shared" si="97"/>
        <v>-100</v>
      </c>
      <c r="G577" s="139"/>
      <c r="II577" s="123"/>
      <c r="IJ577" s="123"/>
      <c r="IK577" s="123"/>
      <c r="IL577" s="123"/>
      <c r="IM577" s="123"/>
      <c r="IN577" s="123"/>
      <c r="IO577" s="123"/>
      <c r="IP577" s="123"/>
    </row>
    <row r="578" s="120" customFormat="1" ht="15" customHeight="1" spans="1:250">
      <c r="A578" s="136">
        <v>2080112</v>
      </c>
      <c r="B578" s="138" t="s">
        <v>462</v>
      </c>
      <c r="C578" s="140">
        <v>13</v>
      </c>
      <c r="D578" s="139"/>
      <c r="E578" s="134">
        <f t="shared" si="96"/>
        <v>-13</v>
      </c>
      <c r="F578" s="135">
        <f t="shared" si="97"/>
        <v>-100</v>
      </c>
      <c r="G578" s="139"/>
      <c r="II578" s="123"/>
      <c r="IJ578" s="123"/>
      <c r="IK578" s="123"/>
      <c r="IL578" s="123"/>
      <c r="IM578" s="123"/>
      <c r="IN578" s="123"/>
      <c r="IO578" s="123"/>
      <c r="IP578" s="123"/>
    </row>
    <row r="579" s="120" customFormat="1" ht="15" customHeight="1" spans="1:250">
      <c r="A579" s="136">
        <v>2080199</v>
      </c>
      <c r="B579" s="138" t="s">
        <v>463</v>
      </c>
      <c r="C579" s="140">
        <v>1538</v>
      </c>
      <c r="D579" s="139">
        <v>1617</v>
      </c>
      <c r="E579" s="134">
        <f t="shared" si="96"/>
        <v>79</v>
      </c>
      <c r="F579" s="135">
        <f t="shared" si="97"/>
        <v>5.13654096228869</v>
      </c>
      <c r="G579" s="139">
        <v>1617</v>
      </c>
      <c r="II579" s="123"/>
      <c r="IJ579" s="123"/>
      <c r="IK579" s="123"/>
      <c r="IL579" s="123"/>
      <c r="IM579" s="123"/>
      <c r="IN579" s="123"/>
      <c r="IO579" s="123"/>
      <c r="IP579" s="123"/>
    </row>
    <row r="580" s="120" customFormat="1" ht="15" customHeight="1" spans="1:250">
      <c r="A580" s="136">
        <v>20802</v>
      </c>
      <c r="B580" s="137" t="s">
        <v>464</v>
      </c>
      <c r="C580" s="140">
        <f t="shared" ref="C580:G580" si="105">SUM(C581:C587)</f>
        <v>234</v>
      </c>
      <c r="D580" s="141">
        <f t="shared" si="105"/>
        <v>161</v>
      </c>
      <c r="E580" s="134">
        <f t="shared" si="96"/>
        <v>-73</v>
      </c>
      <c r="F580" s="135">
        <f t="shared" si="97"/>
        <v>-31.1965811965812</v>
      </c>
      <c r="G580" s="141">
        <f t="shared" si="105"/>
        <v>386</v>
      </c>
      <c r="II580" s="123"/>
      <c r="IJ580" s="123"/>
      <c r="IK580" s="123"/>
      <c r="IL580" s="123"/>
      <c r="IM580" s="123"/>
      <c r="IN580" s="123"/>
      <c r="IO580" s="123"/>
      <c r="IP580" s="123"/>
    </row>
    <row r="581" s="120" customFormat="1" ht="15" customHeight="1" spans="1:250">
      <c r="A581" s="136">
        <v>2080201</v>
      </c>
      <c r="B581" s="138" t="s">
        <v>63</v>
      </c>
      <c r="C581" s="140">
        <v>129</v>
      </c>
      <c r="D581" s="139">
        <v>96</v>
      </c>
      <c r="E581" s="134">
        <f t="shared" ref="E581:E644" si="106">D581-C581</f>
        <v>-33</v>
      </c>
      <c r="F581" s="135">
        <f t="shared" ref="F581:F644" si="107">IF(C581=0,,E581/C581*100)</f>
        <v>-25.5813953488372</v>
      </c>
      <c r="G581" s="139">
        <v>96</v>
      </c>
      <c r="II581" s="123"/>
      <c r="IJ581" s="123"/>
      <c r="IK581" s="123"/>
      <c r="IL581" s="123"/>
      <c r="IM581" s="123"/>
      <c r="IN581" s="123"/>
      <c r="IO581" s="123"/>
      <c r="IP581" s="123"/>
    </row>
    <row r="582" s="120" customFormat="1" ht="15" customHeight="1" spans="1:250">
      <c r="A582" s="136">
        <v>2080202</v>
      </c>
      <c r="B582" s="138" t="s">
        <v>64</v>
      </c>
      <c r="C582" s="140">
        <v>0</v>
      </c>
      <c r="D582" s="139"/>
      <c r="E582" s="134">
        <f t="shared" si="106"/>
        <v>0</v>
      </c>
      <c r="F582" s="135">
        <f t="shared" si="107"/>
        <v>0</v>
      </c>
      <c r="G582" s="139"/>
      <c r="II582" s="123"/>
      <c r="IJ582" s="123"/>
      <c r="IK582" s="123"/>
      <c r="IL582" s="123"/>
      <c r="IM582" s="123"/>
      <c r="IN582" s="123"/>
      <c r="IO582" s="123"/>
      <c r="IP582" s="123"/>
    </row>
    <row r="583" s="120" customFormat="1" ht="15" customHeight="1" spans="1:250">
      <c r="A583" s="136">
        <v>2080203</v>
      </c>
      <c r="B583" s="138" t="s">
        <v>65</v>
      </c>
      <c r="C583" s="140">
        <v>0</v>
      </c>
      <c r="D583" s="139"/>
      <c r="E583" s="134">
        <f t="shared" si="106"/>
        <v>0</v>
      </c>
      <c r="F583" s="135">
        <f t="shared" si="107"/>
        <v>0</v>
      </c>
      <c r="G583" s="139"/>
      <c r="II583" s="123"/>
      <c r="IJ583" s="123"/>
      <c r="IK583" s="123"/>
      <c r="IL583" s="123"/>
      <c r="IM583" s="123"/>
      <c r="IN583" s="123"/>
      <c r="IO583" s="123"/>
      <c r="IP583" s="123"/>
    </row>
    <row r="584" s="120" customFormat="1" ht="15" customHeight="1" spans="1:250">
      <c r="A584" s="136">
        <v>2080206</v>
      </c>
      <c r="B584" s="138" t="s">
        <v>465</v>
      </c>
      <c r="C584" s="140">
        <v>2</v>
      </c>
      <c r="D584" s="139">
        <v>3</v>
      </c>
      <c r="E584" s="134">
        <f t="shared" si="106"/>
        <v>1</v>
      </c>
      <c r="F584" s="135">
        <f t="shared" si="107"/>
        <v>50</v>
      </c>
      <c r="G584" s="139">
        <v>3</v>
      </c>
      <c r="II584" s="123"/>
      <c r="IJ584" s="123"/>
      <c r="IK584" s="123"/>
      <c r="IL584" s="123"/>
      <c r="IM584" s="123"/>
      <c r="IN584" s="123"/>
      <c r="IO584" s="123"/>
      <c r="IP584" s="123"/>
    </row>
    <row r="585" s="120" customFormat="1" ht="15" customHeight="1" spans="1:250">
      <c r="A585" s="136">
        <v>2080207</v>
      </c>
      <c r="B585" s="138" t="s">
        <v>466</v>
      </c>
      <c r="C585" s="140">
        <v>2</v>
      </c>
      <c r="D585" s="139">
        <v>20</v>
      </c>
      <c r="E585" s="134">
        <f t="shared" si="106"/>
        <v>18</v>
      </c>
      <c r="F585" s="135">
        <f t="shared" si="107"/>
        <v>900</v>
      </c>
      <c r="G585" s="139">
        <v>30</v>
      </c>
      <c r="II585" s="123"/>
      <c r="IJ585" s="123"/>
      <c r="IK585" s="123"/>
      <c r="IL585" s="123"/>
      <c r="IM585" s="123"/>
      <c r="IN585" s="123"/>
      <c r="IO585" s="123"/>
      <c r="IP585" s="123"/>
    </row>
    <row r="586" s="120" customFormat="1" ht="15" customHeight="1" spans="1:250">
      <c r="A586" s="136">
        <v>2080208</v>
      </c>
      <c r="B586" s="138" t="s">
        <v>467</v>
      </c>
      <c r="C586" s="140">
        <v>3</v>
      </c>
      <c r="D586" s="139">
        <v>3</v>
      </c>
      <c r="E586" s="134">
        <f t="shared" si="106"/>
        <v>0</v>
      </c>
      <c r="F586" s="135">
        <f t="shared" si="107"/>
        <v>0</v>
      </c>
      <c r="G586" s="139">
        <v>3</v>
      </c>
      <c r="II586" s="123"/>
      <c r="IJ586" s="123"/>
      <c r="IK586" s="123"/>
      <c r="IL586" s="123"/>
      <c r="IM586" s="123"/>
      <c r="IN586" s="123"/>
      <c r="IO586" s="123"/>
      <c r="IP586" s="123"/>
    </row>
    <row r="587" s="120" customFormat="1" ht="15" customHeight="1" spans="1:250">
      <c r="A587" s="136">
        <v>2080299</v>
      </c>
      <c r="B587" s="138" t="s">
        <v>468</v>
      </c>
      <c r="C587" s="140">
        <v>98</v>
      </c>
      <c r="D587" s="139">
        <v>39</v>
      </c>
      <c r="E587" s="134">
        <f t="shared" si="106"/>
        <v>-59</v>
      </c>
      <c r="F587" s="135">
        <f t="shared" si="107"/>
        <v>-60.2040816326531</v>
      </c>
      <c r="G587" s="139">
        <v>254</v>
      </c>
      <c r="II587" s="123"/>
      <c r="IJ587" s="123"/>
      <c r="IK587" s="123"/>
      <c r="IL587" s="123"/>
      <c r="IM587" s="123"/>
      <c r="IN587" s="123"/>
      <c r="IO587" s="123"/>
      <c r="IP587" s="123"/>
    </row>
    <row r="588" s="120" customFormat="1" ht="15" customHeight="1" spans="1:250">
      <c r="A588" s="136">
        <v>20804</v>
      </c>
      <c r="B588" s="137" t="s">
        <v>469</v>
      </c>
      <c r="C588" s="140">
        <f t="shared" ref="C588:G588" si="108">SUM(C589)</f>
        <v>0</v>
      </c>
      <c r="D588" s="141">
        <f t="shared" si="108"/>
        <v>0</v>
      </c>
      <c r="E588" s="134">
        <f t="shared" si="106"/>
        <v>0</v>
      </c>
      <c r="F588" s="135">
        <f t="shared" si="107"/>
        <v>0</v>
      </c>
      <c r="G588" s="141">
        <f t="shared" si="108"/>
        <v>0</v>
      </c>
      <c r="II588" s="123"/>
      <c r="IJ588" s="123"/>
      <c r="IK588" s="123"/>
      <c r="IL588" s="123"/>
      <c r="IM588" s="123"/>
      <c r="IN588" s="123"/>
      <c r="IO588" s="123"/>
      <c r="IP588" s="123"/>
    </row>
    <row r="589" s="120" customFormat="1" ht="15" customHeight="1" spans="1:250">
      <c r="A589" s="136">
        <v>2080402</v>
      </c>
      <c r="B589" s="138" t="s">
        <v>470</v>
      </c>
      <c r="C589" s="140">
        <v>0</v>
      </c>
      <c r="D589" s="139"/>
      <c r="E589" s="134">
        <f t="shared" si="106"/>
        <v>0</v>
      </c>
      <c r="F589" s="135">
        <f t="shared" si="107"/>
        <v>0</v>
      </c>
      <c r="G589" s="139"/>
      <c r="II589" s="123"/>
      <c r="IJ589" s="123"/>
      <c r="IK589" s="123"/>
      <c r="IL589" s="123"/>
      <c r="IM589" s="123"/>
      <c r="IN589" s="123"/>
      <c r="IO589" s="123"/>
      <c r="IP589" s="123"/>
    </row>
    <row r="590" s="120" customFormat="1" ht="15" customHeight="1" spans="1:250">
      <c r="A590" s="136">
        <v>20805</v>
      </c>
      <c r="B590" s="137" t="s">
        <v>471</v>
      </c>
      <c r="C590" s="140">
        <f t="shared" ref="C590:G590" si="109">SUM(C591:C597)</f>
        <v>20956</v>
      </c>
      <c r="D590" s="141">
        <f t="shared" si="109"/>
        <v>21519</v>
      </c>
      <c r="E590" s="134">
        <f t="shared" si="106"/>
        <v>563</v>
      </c>
      <c r="F590" s="135">
        <f t="shared" si="107"/>
        <v>2.68658140866578</v>
      </c>
      <c r="G590" s="141">
        <f t="shared" si="109"/>
        <v>24056</v>
      </c>
      <c r="II590" s="123"/>
      <c r="IJ590" s="123"/>
      <c r="IK590" s="123"/>
      <c r="IL590" s="123"/>
      <c r="IM590" s="123"/>
      <c r="IN590" s="123"/>
      <c r="IO590" s="123"/>
      <c r="IP590" s="123"/>
    </row>
    <row r="591" s="120" customFormat="1" ht="15" customHeight="1" spans="1:250">
      <c r="A591" s="136">
        <v>2080501</v>
      </c>
      <c r="B591" s="138" t="s">
        <v>472</v>
      </c>
      <c r="C591" s="140">
        <v>549</v>
      </c>
      <c r="D591" s="139">
        <v>656</v>
      </c>
      <c r="E591" s="134">
        <f t="shared" si="106"/>
        <v>107</v>
      </c>
      <c r="F591" s="135">
        <f t="shared" si="107"/>
        <v>19.4899817850638</v>
      </c>
      <c r="G591" s="139">
        <v>656</v>
      </c>
      <c r="II591" s="123"/>
      <c r="IJ591" s="123"/>
      <c r="IK591" s="123"/>
      <c r="IL591" s="123"/>
      <c r="IM591" s="123"/>
      <c r="IN591" s="123"/>
      <c r="IO591" s="123"/>
      <c r="IP591" s="123"/>
    </row>
    <row r="592" s="120" customFormat="1" ht="15" customHeight="1" spans="1:250">
      <c r="A592" s="136">
        <v>2080502</v>
      </c>
      <c r="B592" s="138" t="s">
        <v>473</v>
      </c>
      <c r="C592" s="140">
        <v>856</v>
      </c>
      <c r="D592" s="139">
        <v>18</v>
      </c>
      <c r="E592" s="134">
        <f t="shared" si="106"/>
        <v>-838</v>
      </c>
      <c r="F592" s="135">
        <f t="shared" si="107"/>
        <v>-97.8971962616822</v>
      </c>
      <c r="G592" s="139">
        <v>18</v>
      </c>
      <c r="II592" s="123"/>
      <c r="IJ592" s="123"/>
      <c r="IK592" s="123"/>
      <c r="IL592" s="123"/>
      <c r="IM592" s="123"/>
      <c r="IN592" s="123"/>
      <c r="IO592" s="123"/>
      <c r="IP592" s="123"/>
    </row>
    <row r="593" s="120" customFormat="1" ht="15" customHeight="1" spans="1:250">
      <c r="A593" s="136">
        <v>2080503</v>
      </c>
      <c r="B593" s="138" t="s">
        <v>474</v>
      </c>
      <c r="C593" s="140">
        <v>0</v>
      </c>
      <c r="D593" s="139">
        <v>22</v>
      </c>
      <c r="E593" s="134">
        <f t="shared" si="106"/>
        <v>22</v>
      </c>
      <c r="F593" s="135">
        <f t="shared" si="107"/>
        <v>0</v>
      </c>
      <c r="G593" s="139">
        <v>22</v>
      </c>
      <c r="II593" s="123"/>
      <c r="IJ593" s="123"/>
      <c r="IK593" s="123"/>
      <c r="IL593" s="123"/>
      <c r="IM593" s="123"/>
      <c r="IN593" s="123"/>
      <c r="IO593" s="123"/>
      <c r="IP593" s="123"/>
    </row>
    <row r="594" s="120" customFormat="1" ht="15" customHeight="1" spans="1:250">
      <c r="A594" s="136">
        <v>2080505</v>
      </c>
      <c r="B594" s="138" t="s">
        <v>475</v>
      </c>
      <c r="C594" s="140">
        <v>6888</v>
      </c>
      <c r="D594" s="139">
        <v>5542</v>
      </c>
      <c r="E594" s="134">
        <f t="shared" si="106"/>
        <v>-1346</v>
      </c>
      <c r="F594" s="135">
        <f t="shared" si="107"/>
        <v>-19.541231126597</v>
      </c>
      <c r="G594" s="139">
        <v>5542</v>
      </c>
      <c r="II594" s="123"/>
      <c r="IJ594" s="123"/>
      <c r="IK594" s="123"/>
      <c r="IL594" s="123"/>
      <c r="IM594" s="123"/>
      <c r="IN594" s="123"/>
      <c r="IO594" s="123"/>
      <c r="IP594" s="123"/>
    </row>
    <row r="595" s="120" customFormat="1" ht="15" customHeight="1" spans="1:250">
      <c r="A595" s="136">
        <v>2080506</v>
      </c>
      <c r="B595" s="138" t="s">
        <v>476</v>
      </c>
      <c r="C595" s="140">
        <v>208</v>
      </c>
      <c r="D595" s="139">
        <v>65</v>
      </c>
      <c r="E595" s="134">
        <f t="shared" si="106"/>
        <v>-143</v>
      </c>
      <c r="F595" s="135">
        <f t="shared" si="107"/>
        <v>-68.75</v>
      </c>
      <c r="G595" s="139">
        <v>65</v>
      </c>
      <c r="II595" s="123"/>
      <c r="IJ595" s="123"/>
      <c r="IK595" s="123"/>
      <c r="IL595" s="123"/>
      <c r="IM595" s="123"/>
      <c r="IN595" s="123"/>
      <c r="IO595" s="123"/>
      <c r="IP595" s="123"/>
    </row>
    <row r="596" s="120" customFormat="1" ht="15" customHeight="1" spans="1:250">
      <c r="A596" s="136">
        <v>2080507</v>
      </c>
      <c r="B596" s="138" t="s">
        <v>477</v>
      </c>
      <c r="C596" s="140">
        <v>12455</v>
      </c>
      <c r="D596" s="139">
        <v>15216</v>
      </c>
      <c r="E596" s="134">
        <f t="shared" si="106"/>
        <v>2761</v>
      </c>
      <c r="F596" s="135">
        <f t="shared" si="107"/>
        <v>22.1678040947411</v>
      </c>
      <c r="G596" s="139">
        <v>17753</v>
      </c>
      <c r="II596" s="123"/>
      <c r="IJ596" s="123"/>
      <c r="IK596" s="123"/>
      <c r="IL596" s="123"/>
      <c r="IM596" s="123"/>
      <c r="IN596" s="123"/>
      <c r="IO596" s="123"/>
      <c r="IP596" s="123"/>
    </row>
    <row r="597" s="120" customFormat="1" ht="15" customHeight="1" spans="1:250">
      <c r="A597" s="136">
        <v>2080599</v>
      </c>
      <c r="B597" s="138" t="s">
        <v>478</v>
      </c>
      <c r="C597" s="140">
        <v>0</v>
      </c>
      <c r="D597" s="139"/>
      <c r="E597" s="134">
        <f t="shared" si="106"/>
        <v>0</v>
      </c>
      <c r="F597" s="135">
        <f t="shared" si="107"/>
        <v>0</v>
      </c>
      <c r="G597" s="139"/>
      <c r="II597" s="123"/>
      <c r="IJ597" s="123"/>
      <c r="IK597" s="123"/>
      <c r="IL597" s="123"/>
      <c r="IM597" s="123"/>
      <c r="IN597" s="123"/>
      <c r="IO597" s="123"/>
      <c r="IP597" s="123"/>
    </row>
    <row r="598" s="120" customFormat="1" ht="15" customHeight="1" spans="1:250">
      <c r="A598" s="136">
        <v>20806</v>
      </c>
      <c r="B598" s="137" t="s">
        <v>479</v>
      </c>
      <c r="C598" s="140">
        <f t="shared" ref="C598:G598" si="110">SUM(C599:C601)</f>
        <v>6</v>
      </c>
      <c r="D598" s="141">
        <f t="shared" si="110"/>
        <v>4</v>
      </c>
      <c r="E598" s="134">
        <f t="shared" si="106"/>
        <v>-2</v>
      </c>
      <c r="F598" s="135">
        <f t="shared" si="107"/>
        <v>-33.3333333333333</v>
      </c>
      <c r="G598" s="141">
        <f t="shared" si="110"/>
        <v>4</v>
      </c>
      <c r="II598" s="123"/>
      <c r="IJ598" s="123"/>
      <c r="IK598" s="123"/>
      <c r="IL598" s="123"/>
      <c r="IM598" s="123"/>
      <c r="IN598" s="123"/>
      <c r="IO598" s="123"/>
      <c r="IP598" s="123"/>
    </row>
    <row r="599" s="120" customFormat="1" ht="15" customHeight="1" spans="1:250">
      <c r="A599" s="136">
        <v>2080601</v>
      </c>
      <c r="B599" s="138" t="s">
        <v>480</v>
      </c>
      <c r="C599" s="140">
        <v>6</v>
      </c>
      <c r="D599" s="139">
        <v>4</v>
      </c>
      <c r="E599" s="134">
        <f t="shared" si="106"/>
        <v>-2</v>
      </c>
      <c r="F599" s="135">
        <f t="shared" si="107"/>
        <v>-33.3333333333333</v>
      </c>
      <c r="G599" s="139">
        <v>4</v>
      </c>
      <c r="II599" s="123"/>
      <c r="IJ599" s="123"/>
      <c r="IK599" s="123"/>
      <c r="IL599" s="123"/>
      <c r="IM599" s="123"/>
      <c r="IN599" s="123"/>
      <c r="IO599" s="123"/>
      <c r="IP599" s="123"/>
    </row>
    <row r="600" s="120" customFormat="1" ht="15" customHeight="1" spans="1:250">
      <c r="A600" s="136">
        <v>2080602</v>
      </c>
      <c r="B600" s="138" t="s">
        <v>481</v>
      </c>
      <c r="C600" s="140">
        <v>0</v>
      </c>
      <c r="D600" s="139"/>
      <c r="E600" s="134">
        <f t="shared" si="106"/>
        <v>0</v>
      </c>
      <c r="F600" s="135">
        <f t="shared" si="107"/>
        <v>0</v>
      </c>
      <c r="G600" s="139"/>
      <c r="II600" s="123"/>
      <c r="IJ600" s="123"/>
      <c r="IK600" s="123"/>
      <c r="IL600" s="123"/>
      <c r="IM600" s="123"/>
      <c r="IN600" s="123"/>
      <c r="IO600" s="123"/>
      <c r="IP600" s="123"/>
    </row>
    <row r="601" s="120" customFormat="1" ht="15" customHeight="1" spans="1:250">
      <c r="A601" s="136">
        <v>2080699</v>
      </c>
      <c r="B601" s="138" t="s">
        <v>482</v>
      </c>
      <c r="C601" s="140">
        <v>0</v>
      </c>
      <c r="D601" s="139"/>
      <c r="E601" s="134">
        <f t="shared" si="106"/>
        <v>0</v>
      </c>
      <c r="F601" s="135">
        <f t="shared" si="107"/>
        <v>0</v>
      </c>
      <c r="G601" s="139"/>
      <c r="II601" s="123"/>
      <c r="IJ601" s="123"/>
      <c r="IK601" s="123"/>
      <c r="IL601" s="123"/>
      <c r="IM601" s="123"/>
      <c r="IN601" s="123"/>
      <c r="IO601" s="123"/>
      <c r="IP601" s="123"/>
    </row>
    <row r="602" s="120" customFormat="1" ht="15" customHeight="1" spans="1:250">
      <c r="A602" s="136">
        <v>20807</v>
      </c>
      <c r="B602" s="137" t="s">
        <v>483</v>
      </c>
      <c r="C602" s="140">
        <f t="shared" ref="C602:G602" si="111">SUM(C603:C611)</f>
        <v>0</v>
      </c>
      <c r="D602" s="141">
        <f t="shared" si="111"/>
        <v>0</v>
      </c>
      <c r="E602" s="134">
        <f t="shared" si="106"/>
        <v>0</v>
      </c>
      <c r="F602" s="135">
        <f t="shared" si="107"/>
        <v>0</v>
      </c>
      <c r="G602" s="141">
        <f t="shared" si="111"/>
        <v>3040</v>
      </c>
      <c r="II602" s="123"/>
      <c r="IJ602" s="123"/>
      <c r="IK602" s="123"/>
      <c r="IL602" s="123"/>
      <c r="IM602" s="123"/>
      <c r="IN602" s="123"/>
      <c r="IO602" s="123"/>
      <c r="IP602" s="123"/>
    </row>
    <row r="603" s="120" customFormat="1" ht="15" customHeight="1" spans="1:250">
      <c r="A603" s="136">
        <v>2080701</v>
      </c>
      <c r="B603" s="138" t="s">
        <v>484</v>
      </c>
      <c r="C603" s="140">
        <v>0</v>
      </c>
      <c r="D603" s="139"/>
      <c r="E603" s="134">
        <f t="shared" si="106"/>
        <v>0</v>
      </c>
      <c r="F603" s="135">
        <f t="shared" si="107"/>
        <v>0</v>
      </c>
      <c r="G603" s="139">
        <v>100</v>
      </c>
      <c r="II603" s="123"/>
      <c r="IJ603" s="123"/>
      <c r="IK603" s="123"/>
      <c r="IL603" s="123"/>
      <c r="IM603" s="123"/>
      <c r="IN603" s="123"/>
      <c r="IO603" s="123"/>
      <c r="IP603" s="123"/>
    </row>
    <row r="604" s="120" customFormat="1" ht="15" customHeight="1" spans="1:250">
      <c r="A604" s="136">
        <v>2080702</v>
      </c>
      <c r="B604" s="138" t="s">
        <v>485</v>
      </c>
      <c r="C604" s="140">
        <v>0</v>
      </c>
      <c r="D604" s="139"/>
      <c r="E604" s="134">
        <f t="shared" si="106"/>
        <v>0</v>
      </c>
      <c r="F604" s="135">
        <f t="shared" si="107"/>
        <v>0</v>
      </c>
      <c r="G604" s="139"/>
      <c r="II604" s="123"/>
      <c r="IJ604" s="123"/>
      <c r="IK604" s="123"/>
      <c r="IL604" s="123"/>
      <c r="IM604" s="123"/>
      <c r="IN604" s="123"/>
      <c r="IO604" s="123"/>
      <c r="IP604" s="123"/>
    </row>
    <row r="605" s="120" customFormat="1" ht="15" customHeight="1" spans="1:250">
      <c r="A605" s="136">
        <v>2080704</v>
      </c>
      <c r="B605" s="138" t="s">
        <v>486</v>
      </c>
      <c r="C605" s="140">
        <v>0</v>
      </c>
      <c r="D605" s="139"/>
      <c r="E605" s="134">
        <f t="shared" si="106"/>
        <v>0</v>
      </c>
      <c r="F605" s="135">
        <f t="shared" si="107"/>
        <v>0</v>
      </c>
      <c r="G605" s="139">
        <v>1020</v>
      </c>
      <c r="II605" s="123"/>
      <c r="IJ605" s="123"/>
      <c r="IK605" s="123"/>
      <c r="IL605" s="123"/>
      <c r="IM605" s="123"/>
      <c r="IN605" s="123"/>
      <c r="IO605" s="123"/>
      <c r="IP605" s="123"/>
    </row>
    <row r="606" s="120" customFormat="1" ht="15" customHeight="1" spans="1:250">
      <c r="A606" s="136">
        <v>2080705</v>
      </c>
      <c r="B606" s="138" t="s">
        <v>487</v>
      </c>
      <c r="C606" s="140">
        <v>0</v>
      </c>
      <c r="D606" s="139"/>
      <c r="E606" s="134">
        <f t="shared" si="106"/>
        <v>0</v>
      </c>
      <c r="F606" s="135">
        <f t="shared" si="107"/>
        <v>0</v>
      </c>
      <c r="G606" s="139">
        <v>1880</v>
      </c>
      <c r="II606" s="123"/>
      <c r="IJ606" s="123"/>
      <c r="IK606" s="123"/>
      <c r="IL606" s="123"/>
      <c r="IM606" s="123"/>
      <c r="IN606" s="123"/>
      <c r="IO606" s="123"/>
      <c r="IP606" s="123"/>
    </row>
    <row r="607" s="120" customFormat="1" ht="15" customHeight="1" spans="1:250">
      <c r="A607" s="136">
        <v>2080709</v>
      </c>
      <c r="B607" s="138" t="s">
        <v>488</v>
      </c>
      <c r="C607" s="140">
        <v>0</v>
      </c>
      <c r="D607" s="139"/>
      <c r="E607" s="134">
        <f t="shared" si="106"/>
        <v>0</v>
      </c>
      <c r="F607" s="135">
        <f t="shared" si="107"/>
        <v>0</v>
      </c>
      <c r="G607" s="139"/>
      <c r="II607" s="123"/>
      <c r="IJ607" s="123"/>
      <c r="IK607" s="123"/>
      <c r="IL607" s="123"/>
      <c r="IM607" s="123"/>
      <c r="IN607" s="123"/>
      <c r="IO607" s="123"/>
      <c r="IP607" s="123"/>
    </row>
    <row r="608" s="120" customFormat="1" ht="15" customHeight="1" spans="1:250">
      <c r="A608" s="136">
        <v>2080711</v>
      </c>
      <c r="B608" s="138" t="s">
        <v>489</v>
      </c>
      <c r="C608" s="140">
        <v>0</v>
      </c>
      <c r="D608" s="139"/>
      <c r="E608" s="134">
        <f t="shared" si="106"/>
        <v>0</v>
      </c>
      <c r="F608" s="135">
        <f t="shared" si="107"/>
        <v>0</v>
      </c>
      <c r="G608" s="139"/>
      <c r="II608" s="123"/>
      <c r="IJ608" s="123"/>
      <c r="IK608" s="123"/>
      <c r="IL608" s="123"/>
      <c r="IM608" s="123"/>
      <c r="IN608" s="123"/>
      <c r="IO608" s="123"/>
      <c r="IP608" s="123"/>
    </row>
    <row r="609" s="120" customFormat="1" ht="15" customHeight="1" spans="1:250">
      <c r="A609" s="136">
        <v>2080712</v>
      </c>
      <c r="B609" s="138" t="s">
        <v>490</v>
      </c>
      <c r="C609" s="140">
        <v>0</v>
      </c>
      <c r="D609" s="139"/>
      <c r="E609" s="134">
        <f t="shared" si="106"/>
        <v>0</v>
      </c>
      <c r="F609" s="135">
        <f t="shared" si="107"/>
        <v>0</v>
      </c>
      <c r="G609" s="139"/>
      <c r="II609" s="123"/>
      <c r="IJ609" s="123"/>
      <c r="IK609" s="123"/>
      <c r="IL609" s="123"/>
      <c r="IM609" s="123"/>
      <c r="IN609" s="123"/>
      <c r="IO609" s="123"/>
      <c r="IP609" s="123"/>
    </row>
    <row r="610" s="120" customFormat="1" ht="15" customHeight="1" spans="1:250">
      <c r="A610" s="136">
        <v>2080713</v>
      </c>
      <c r="B610" s="138" t="s">
        <v>491</v>
      </c>
      <c r="C610" s="140">
        <v>0</v>
      </c>
      <c r="D610" s="139"/>
      <c r="E610" s="134">
        <f t="shared" si="106"/>
        <v>0</v>
      </c>
      <c r="F610" s="135">
        <f t="shared" si="107"/>
        <v>0</v>
      </c>
      <c r="G610" s="139">
        <v>40</v>
      </c>
      <c r="II610" s="123"/>
      <c r="IJ610" s="123"/>
      <c r="IK610" s="123"/>
      <c r="IL610" s="123"/>
      <c r="IM610" s="123"/>
      <c r="IN610" s="123"/>
      <c r="IO610" s="123"/>
      <c r="IP610" s="123"/>
    </row>
    <row r="611" s="120" customFormat="1" ht="15" customHeight="1" spans="1:250">
      <c r="A611" s="136">
        <v>2080799</v>
      </c>
      <c r="B611" s="138" t="s">
        <v>492</v>
      </c>
      <c r="C611" s="140">
        <v>0</v>
      </c>
      <c r="D611" s="139"/>
      <c r="E611" s="134">
        <f t="shared" si="106"/>
        <v>0</v>
      </c>
      <c r="F611" s="135">
        <f t="shared" si="107"/>
        <v>0</v>
      </c>
      <c r="G611" s="139"/>
      <c r="II611" s="123"/>
      <c r="IJ611" s="123"/>
      <c r="IK611" s="123"/>
      <c r="IL611" s="123"/>
      <c r="IM611" s="123"/>
      <c r="IN611" s="123"/>
      <c r="IO611" s="123"/>
      <c r="IP611" s="123"/>
    </row>
    <row r="612" s="120" customFormat="1" ht="15" customHeight="1" spans="1:250">
      <c r="A612" s="136">
        <v>20808</v>
      </c>
      <c r="B612" s="137" t="s">
        <v>493</v>
      </c>
      <c r="C612" s="140">
        <f t="shared" ref="C612:G612" si="112">SUM(C613:C619)</f>
        <v>1026</v>
      </c>
      <c r="D612" s="141">
        <f t="shared" si="112"/>
        <v>1024</v>
      </c>
      <c r="E612" s="134">
        <f t="shared" si="106"/>
        <v>-2</v>
      </c>
      <c r="F612" s="135">
        <f t="shared" si="107"/>
        <v>-0.194931773879142</v>
      </c>
      <c r="G612" s="141">
        <f t="shared" si="112"/>
        <v>2250</v>
      </c>
      <c r="II612" s="123"/>
      <c r="IJ612" s="123"/>
      <c r="IK612" s="123"/>
      <c r="IL612" s="123"/>
      <c r="IM612" s="123"/>
      <c r="IN612" s="123"/>
      <c r="IO612" s="123"/>
      <c r="IP612" s="123"/>
    </row>
    <row r="613" s="120" customFormat="1" ht="15" customHeight="1" spans="1:250">
      <c r="A613" s="136">
        <v>2080801</v>
      </c>
      <c r="B613" s="138" t="s">
        <v>494</v>
      </c>
      <c r="C613" s="140">
        <v>5</v>
      </c>
      <c r="D613" s="139">
        <v>15</v>
      </c>
      <c r="E613" s="134">
        <f t="shared" si="106"/>
        <v>10</v>
      </c>
      <c r="F613" s="135">
        <f t="shared" si="107"/>
        <v>200</v>
      </c>
      <c r="G613" s="139">
        <v>45</v>
      </c>
      <c r="II613" s="123"/>
      <c r="IJ613" s="123"/>
      <c r="IK613" s="123"/>
      <c r="IL613" s="123"/>
      <c r="IM613" s="123"/>
      <c r="IN613" s="123"/>
      <c r="IO613" s="123"/>
      <c r="IP613" s="123"/>
    </row>
    <row r="614" s="120" customFormat="1" ht="15" customHeight="1" spans="1:250">
      <c r="A614" s="136">
        <v>2080802</v>
      </c>
      <c r="B614" s="138" t="s">
        <v>495</v>
      </c>
      <c r="C614" s="140">
        <v>114</v>
      </c>
      <c r="D614" s="139">
        <v>87</v>
      </c>
      <c r="E614" s="134">
        <f t="shared" si="106"/>
        <v>-27</v>
      </c>
      <c r="F614" s="135">
        <f t="shared" si="107"/>
        <v>-23.6842105263158</v>
      </c>
      <c r="G614" s="139">
        <v>564</v>
      </c>
      <c r="II614" s="123"/>
      <c r="IJ614" s="123"/>
      <c r="IK614" s="123"/>
      <c r="IL614" s="123"/>
      <c r="IM614" s="123"/>
      <c r="IN614" s="123"/>
      <c r="IO614" s="123"/>
      <c r="IP614" s="123"/>
    </row>
    <row r="615" s="120" customFormat="1" ht="15" customHeight="1" spans="1:250">
      <c r="A615" s="136">
        <v>2080803</v>
      </c>
      <c r="B615" s="138" t="s">
        <v>496</v>
      </c>
      <c r="C615" s="140">
        <v>150</v>
      </c>
      <c r="D615" s="139">
        <v>276</v>
      </c>
      <c r="E615" s="134">
        <f t="shared" si="106"/>
        <v>126</v>
      </c>
      <c r="F615" s="135">
        <f t="shared" si="107"/>
        <v>84</v>
      </c>
      <c r="G615" s="139">
        <v>505</v>
      </c>
      <c r="II615" s="123"/>
      <c r="IJ615" s="123"/>
      <c r="IK615" s="123"/>
      <c r="IL615" s="123"/>
      <c r="IM615" s="123"/>
      <c r="IN615" s="123"/>
      <c r="IO615" s="123"/>
      <c r="IP615" s="123"/>
    </row>
    <row r="616" s="120" customFormat="1" ht="15" customHeight="1" spans="1:250">
      <c r="A616" s="136">
        <v>2080804</v>
      </c>
      <c r="B616" s="138" t="s">
        <v>497</v>
      </c>
      <c r="C616" s="140">
        <v>94</v>
      </c>
      <c r="D616" s="139">
        <v>31</v>
      </c>
      <c r="E616" s="134">
        <f t="shared" si="106"/>
        <v>-63</v>
      </c>
      <c r="F616" s="135">
        <f t="shared" si="107"/>
        <v>-67.0212765957447</v>
      </c>
      <c r="G616" s="139">
        <v>31</v>
      </c>
      <c r="II616" s="123"/>
      <c r="IJ616" s="123"/>
      <c r="IK616" s="123"/>
      <c r="IL616" s="123"/>
      <c r="IM616" s="123"/>
      <c r="IN616" s="123"/>
      <c r="IO616" s="123"/>
      <c r="IP616" s="123"/>
    </row>
    <row r="617" s="120" customFormat="1" ht="15" customHeight="1" spans="1:250">
      <c r="A617" s="136">
        <v>2080805</v>
      </c>
      <c r="B617" s="138" t="s">
        <v>498</v>
      </c>
      <c r="C617" s="140">
        <v>242</v>
      </c>
      <c r="D617" s="139">
        <v>158</v>
      </c>
      <c r="E617" s="134">
        <f t="shared" si="106"/>
        <v>-84</v>
      </c>
      <c r="F617" s="135">
        <f t="shared" si="107"/>
        <v>-34.7107438016529</v>
      </c>
      <c r="G617" s="139">
        <v>189</v>
      </c>
      <c r="II617" s="123"/>
      <c r="IJ617" s="123"/>
      <c r="IK617" s="123"/>
      <c r="IL617" s="123"/>
      <c r="IM617" s="123"/>
      <c r="IN617" s="123"/>
      <c r="IO617" s="123"/>
      <c r="IP617" s="123"/>
    </row>
    <row r="618" s="120" customFormat="1" ht="15" customHeight="1" spans="1:250">
      <c r="A618" s="136">
        <v>2080806</v>
      </c>
      <c r="B618" s="138" t="s">
        <v>499</v>
      </c>
      <c r="C618" s="140">
        <v>0</v>
      </c>
      <c r="D618" s="139">
        <v>77</v>
      </c>
      <c r="E618" s="134">
        <f t="shared" si="106"/>
        <v>77</v>
      </c>
      <c r="F618" s="135">
        <f t="shared" si="107"/>
        <v>0</v>
      </c>
      <c r="G618" s="139">
        <v>372</v>
      </c>
      <c r="II618" s="123"/>
      <c r="IJ618" s="123"/>
      <c r="IK618" s="123"/>
      <c r="IL618" s="123"/>
      <c r="IM618" s="123"/>
      <c r="IN618" s="123"/>
      <c r="IO618" s="123"/>
      <c r="IP618" s="123"/>
    </row>
    <row r="619" s="120" customFormat="1" ht="15" customHeight="1" spans="1:250">
      <c r="A619" s="136">
        <v>2080899</v>
      </c>
      <c r="B619" s="138" t="s">
        <v>500</v>
      </c>
      <c r="C619" s="140">
        <v>421</v>
      </c>
      <c r="D619" s="139">
        <v>380</v>
      </c>
      <c r="E619" s="134">
        <f t="shared" si="106"/>
        <v>-41</v>
      </c>
      <c r="F619" s="135">
        <f t="shared" si="107"/>
        <v>-9.73871733966746</v>
      </c>
      <c r="G619" s="139">
        <v>544</v>
      </c>
      <c r="II619" s="123"/>
      <c r="IJ619" s="123"/>
      <c r="IK619" s="123"/>
      <c r="IL619" s="123"/>
      <c r="IM619" s="123"/>
      <c r="IN619" s="123"/>
      <c r="IO619" s="123"/>
      <c r="IP619" s="123"/>
    </row>
    <row r="620" s="120" customFormat="1" ht="15" customHeight="1" spans="1:250">
      <c r="A620" s="136">
        <v>20809</v>
      </c>
      <c r="B620" s="137" t="s">
        <v>501</v>
      </c>
      <c r="C620" s="140">
        <f t="shared" ref="C620:G620" si="113">SUM(C621:C626)</f>
        <v>309</v>
      </c>
      <c r="D620" s="141">
        <f t="shared" si="113"/>
        <v>175</v>
      </c>
      <c r="E620" s="134">
        <f t="shared" si="106"/>
        <v>-134</v>
      </c>
      <c r="F620" s="135">
        <f t="shared" si="107"/>
        <v>-43.3656957928803</v>
      </c>
      <c r="G620" s="141">
        <f t="shared" si="113"/>
        <v>237</v>
      </c>
      <c r="II620" s="123"/>
      <c r="IJ620" s="123"/>
      <c r="IK620" s="123"/>
      <c r="IL620" s="123"/>
      <c r="IM620" s="123"/>
      <c r="IN620" s="123"/>
      <c r="IO620" s="123"/>
      <c r="IP620" s="123"/>
    </row>
    <row r="621" s="120" customFormat="1" ht="15" customHeight="1" spans="1:250">
      <c r="A621" s="136">
        <v>2080901</v>
      </c>
      <c r="B621" s="138" t="s">
        <v>502</v>
      </c>
      <c r="C621" s="140">
        <v>309</v>
      </c>
      <c r="D621" s="139">
        <v>108</v>
      </c>
      <c r="E621" s="134">
        <f t="shared" si="106"/>
        <v>-201</v>
      </c>
      <c r="F621" s="135">
        <f t="shared" si="107"/>
        <v>-65.0485436893204</v>
      </c>
      <c r="G621" s="139">
        <v>155</v>
      </c>
      <c r="II621" s="123"/>
      <c r="IJ621" s="123"/>
      <c r="IK621" s="123"/>
      <c r="IL621" s="123"/>
      <c r="IM621" s="123"/>
      <c r="IN621" s="123"/>
      <c r="IO621" s="123"/>
      <c r="IP621" s="123"/>
    </row>
    <row r="622" s="120" customFormat="1" ht="15" customHeight="1" spans="1:250">
      <c r="A622" s="136">
        <v>2080902</v>
      </c>
      <c r="B622" s="138" t="s">
        <v>503</v>
      </c>
      <c r="C622" s="140">
        <v>0</v>
      </c>
      <c r="D622" s="139"/>
      <c r="E622" s="134">
        <f t="shared" si="106"/>
        <v>0</v>
      </c>
      <c r="F622" s="135">
        <f t="shared" si="107"/>
        <v>0</v>
      </c>
      <c r="G622" s="139"/>
      <c r="II622" s="123"/>
      <c r="IJ622" s="123"/>
      <c r="IK622" s="123"/>
      <c r="IL622" s="123"/>
      <c r="IM622" s="123"/>
      <c r="IN622" s="123"/>
      <c r="IO622" s="123"/>
      <c r="IP622" s="123"/>
    </row>
    <row r="623" s="120" customFormat="1" ht="15" customHeight="1" spans="1:250">
      <c r="A623" s="136">
        <v>2080903</v>
      </c>
      <c r="B623" s="138" t="s">
        <v>504</v>
      </c>
      <c r="C623" s="140">
        <v>0</v>
      </c>
      <c r="D623" s="139"/>
      <c r="E623" s="134">
        <f t="shared" si="106"/>
        <v>0</v>
      </c>
      <c r="F623" s="135">
        <f t="shared" si="107"/>
        <v>0</v>
      </c>
      <c r="G623" s="139"/>
      <c r="II623" s="123"/>
      <c r="IJ623" s="123"/>
      <c r="IK623" s="123"/>
      <c r="IL623" s="123"/>
      <c r="IM623" s="123"/>
      <c r="IN623" s="123"/>
      <c r="IO623" s="123"/>
      <c r="IP623" s="123"/>
    </row>
    <row r="624" s="120" customFormat="1" ht="15" customHeight="1" spans="1:250">
      <c r="A624" s="136">
        <v>2080904</v>
      </c>
      <c r="B624" s="138" t="s">
        <v>505</v>
      </c>
      <c r="C624" s="140">
        <v>0</v>
      </c>
      <c r="D624" s="139"/>
      <c r="E624" s="134">
        <f t="shared" si="106"/>
        <v>0</v>
      </c>
      <c r="F624" s="135">
        <f t="shared" si="107"/>
        <v>0</v>
      </c>
      <c r="G624" s="139"/>
      <c r="II624" s="123"/>
      <c r="IJ624" s="123"/>
      <c r="IK624" s="123"/>
      <c r="IL624" s="123"/>
      <c r="IM624" s="123"/>
      <c r="IN624" s="123"/>
      <c r="IO624" s="123"/>
      <c r="IP624" s="123"/>
    </row>
    <row r="625" s="120" customFormat="1" ht="15" customHeight="1" spans="1:250">
      <c r="A625" s="136">
        <v>2080905</v>
      </c>
      <c r="B625" s="138" t="s">
        <v>506</v>
      </c>
      <c r="C625" s="140">
        <v>0</v>
      </c>
      <c r="D625" s="139">
        <v>67</v>
      </c>
      <c r="E625" s="134">
        <f t="shared" si="106"/>
        <v>67</v>
      </c>
      <c r="F625" s="135">
        <f t="shared" si="107"/>
        <v>0</v>
      </c>
      <c r="G625" s="139">
        <v>82</v>
      </c>
      <c r="II625" s="123"/>
      <c r="IJ625" s="123"/>
      <c r="IK625" s="123"/>
      <c r="IL625" s="123"/>
      <c r="IM625" s="123"/>
      <c r="IN625" s="123"/>
      <c r="IO625" s="123"/>
      <c r="IP625" s="123"/>
    </row>
    <row r="626" s="120" customFormat="1" ht="15" customHeight="1" spans="1:250">
      <c r="A626" s="136">
        <v>2080999</v>
      </c>
      <c r="B626" s="138" t="s">
        <v>507</v>
      </c>
      <c r="C626" s="140">
        <v>0</v>
      </c>
      <c r="D626" s="139"/>
      <c r="E626" s="134">
        <f t="shared" si="106"/>
        <v>0</v>
      </c>
      <c r="F626" s="135">
        <f t="shared" si="107"/>
        <v>0</v>
      </c>
      <c r="G626" s="139"/>
      <c r="II626" s="123"/>
      <c r="IJ626" s="123"/>
      <c r="IK626" s="123"/>
      <c r="IL626" s="123"/>
      <c r="IM626" s="123"/>
      <c r="IN626" s="123"/>
      <c r="IO626" s="123"/>
      <c r="IP626" s="123"/>
    </row>
    <row r="627" s="120" customFormat="1" ht="15" customHeight="1" spans="1:250">
      <c r="A627" s="136">
        <v>20810</v>
      </c>
      <c r="B627" s="137" t="s">
        <v>508</v>
      </c>
      <c r="C627" s="140">
        <f t="shared" ref="C627:G627" si="114">SUM(C628:C634)</f>
        <v>763</v>
      </c>
      <c r="D627" s="141">
        <f t="shared" si="114"/>
        <v>742</v>
      </c>
      <c r="E627" s="134">
        <f t="shared" si="106"/>
        <v>-21</v>
      </c>
      <c r="F627" s="135">
        <f t="shared" si="107"/>
        <v>-2.75229357798165</v>
      </c>
      <c r="G627" s="141">
        <f t="shared" si="114"/>
        <v>1098</v>
      </c>
      <c r="II627" s="123"/>
      <c r="IJ627" s="123"/>
      <c r="IK627" s="123"/>
      <c r="IL627" s="123"/>
      <c r="IM627" s="123"/>
      <c r="IN627" s="123"/>
      <c r="IO627" s="123"/>
      <c r="IP627" s="123"/>
    </row>
    <row r="628" s="120" customFormat="1" ht="15" customHeight="1" spans="1:250">
      <c r="A628" s="136">
        <v>2081001</v>
      </c>
      <c r="B628" s="138" t="s">
        <v>509</v>
      </c>
      <c r="C628" s="140">
        <v>0</v>
      </c>
      <c r="D628" s="139"/>
      <c r="E628" s="134">
        <f t="shared" si="106"/>
        <v>0</v>
      </c>
      <c r="F628" s="135">
        <f t="shared" si="107"/>
        <v>0</v>
      </c>
      <c r="G628" s="139">
        <v>20</v>
      </c>
      <c r="II628" s="123"/>
      <c r="IJ628" s="123"/>
      <c r="IK628" s="123"/>
      <c r="IL628" s="123"/>
      <c r="IM628" s="123"/>
      <c r="IN628" s="123"/>
      <c r="IO628" s="123"/>
      <c r="IP628" s="123"/>
    </row>
    <row r="629" s="120" customFormat="1" ht="15" customHeight="1" spans="1:250">
      <c r="A629" s="136">
        <v>2081002</v>
      </c>
      <c r="B629" s="138" t="s">
        <v>510</v>
      </c>
      <c r="C629" s="140">
        <v>271</v>
      </c>
      <c r="D629" s="139"/>
      <c r="E629" s="134">
        <f t="shared" si="106"/>
        <v>-271</v>
      </c>
      <c r="F629" s="135">
        <f t="shared" si="107"/>
        <v>-100</v>
      </c>
      <c r="G629" s="139">
        <v>150</v>
      </c>
      <c r="II629" s="123"/>
      <c r="IJ629" s="123"/>
      <c r="IK629" s="123"/>
      <c r="IL629" s="123"/>
      <c r="IM629" s="123"/>
      <c r="IN629" s="123"/>
      <c r="IO629" s="123"/>
      <c r="IP629" s="123"/>
    </row>
    <row r="630" s="120" customFormat="1" ht="15" customHeight="1" spans="1:250">
      <c r="A630" s="136">
        <v>2081003</v>
      </c>
      <c r="B630" s="138" t="s">
        <v>511</v>
      </c>
      <c r="C630" s="140">
        <v>0</v>
      </c>
      <c r="D630" s="139"/>
      <c r="E630" s="134">
        <f t="shared" si="106"/>
        <v>0</v>
      </c>
      <c r="F630" s="135">
        <f t="shared" si="107"/>
        <v>0</v>
      </c>
      <c r="G630" s="139"/>
      <c r="II630" s="123"/>
      <c r="IJ630" s="123"/>
      <c r="IK630" s="123"/>
      <c r="IL630" s="123"/>
      <c r="IM630" s="123"/>
      <c r="IN630" s="123"/>
      <c r="IO630" s="123"/>
      <c r="IP630" s="123"/>
    </row>
    <row r="631" s="120" customFormat="1" ht="15" customHeight="1" spans="1:250">
      <c r="A631" s="136">
        <v>2081004</v>
      </c>
      <c r="B631" s="138" t="s">
        <v>512</v>
      </c>
      <c r="C631" s="140">
        <v>429</v>
      </c>
      <c r="D631" s="139">
        <v>408</v>
      </c>
      <c r="E631" s="134">
        <f t="shared" si="106"/>
        <v>-21</v>
      </c>
      <c r="F631" s="135">
        <f t="shared" si="107"/>
        <v>-4.89510489510489</v>
      </c>
      <c r="G631" s="139">
        <v>408</v>
      </c>
      <c r="II631" s="123"/>
      <c r="IJ631" s="123"/>
      <c r="IK631" s="123"/>
      <c r="IL631" s="123"/>
      <c r="IM631" s="123"/>
      <c r="IN631" s="123"/>
      <c r="IO631" s="123"/>
      <c r="IP631" s="123"/>
    </row>
    <row r="632" s="120" customFormat="1" ht="15" customHeight="1" spans="1:250">
      <c r="A632" s="136">
        <v>2081005</v>
      </c>
      <c r="B632" s="138" t="s">
        <v>513</v>
      </c>
      <c r="C632" s="140">
        <v>49</v>
      </c>
      <c r="D632" s="139">
        <v>324</v>
      </c>
      <c r="E632" s="134">
        <f t="shared" si="106"/>
        <v>275</v>
      </c>
      <c r="F632" s="135">
        <f t="shared" si="107"/>
        <v>561.224489795918</v>
      </c>
      <c r="G632" s="139">
        <v>381</v>
      </c>
      <c r="II632" s="123"/>
      <c r="IJ632" s="123"/>
      <c r="IK632" s="123"/>
      <c r="IL632" s="123"/>
      <c r="IM632" s="123"/>
      <c r="IN632" s="123"/>
      <c r="IO632" s="123"/>
      <c r="IP632" s="123"/>
    </row>
    <row r="633" s="120" customFormat="1" ht="15" customHeight="1" spans="1:250">
      <c r="A633" s="136">
        <v>2081006</v>
      </c>
      <c r="B633" s="138" t="s">
        <v>514</v>
      </c>
      <c r="C633" s="140">
        <v>0</v>
      </c>
      <c r="D633" s="139"/>
      <c r="E633" s="134">
        <f t="shared" si="106"/>
        <v>0</v>
      </c>
      <c r="F633" s="135">
        <f t="shared" si="107"/>
        <v>0</v>
      </c>
      <c r="G633" s="139"/>
      <c r="II633" s="123"/>
      <c r="IJ633" s="123"/>
      <c r="IK633" s="123"/>
      <c r="IL633" s="123"/>
      <c r="IM633" s="123"/>
      <c r="IN633" s="123"/>
      <c r="IO633" s="123"/>
      <c r="IP633" s="123"/>
    </row>
    <row r="634" s="120" customFormat="1" ht="15" customHeight="1" spans="1:250">
      <c r="A634" s="136">
        <v>2081099</v>
      </c>
      <c r="B634" s="138" t="s">
        <v>515</v>
      </c>
      <c r="C634" s="140">
        <v>14</v>
      </c>
      <c r="D634" s="139">
        <v>10</v>
      </c>
      <c r="E634" s="134">
        <f t="shared" si="106"/>
        <v>-4</v>
      </c>
      <c r="F634" s="135">
        <f t="shared" si="107"/>
        <v>-28.5714285714286</v>
      </c>
      <c r="G634" s="139">
        <v>139</v>
      </c>
      <c r="II634" s="123"/>
      <c r="IJ634" s="123"/>
      <c r="IK634" s="123"/>
      <c r="IL634" s="123"/>
      <c r="IM634" s="123"/>
      <c r="IN634" s="123"/>
      <c r="IO634" s="123"/>
      <c r="IP634" s="123"/>
    </row>
    <row r="635" s="120" customFormat="1" ht="15" customHeight="1" spans="1:250">
      <c r="A635" s="136">
        <v>20811</v>
      </c>
      <c r="B635" s="137" t="s">
        <v>516</v>
      </c>
      <c r="C635" s="140">
        <f t="shared" ref="C635:G635" si="115">SUM(C636:C643)</f>
        <v>485</v>
      </c>
      <c r="D635" s="141">
        <f t="shared" si="115"/>
        <v>476</v>
      </c>
      <c r="E635" s="134">
        <f t="shared" si="106"/>
        <v>-9</v>
      </c>
      <c r="F635" s="135">
        <f t="shared" si="107"/>
        <v>-1.85567010309278</v>
      </c>
      <c r="G635" s="141">
        <f t="shared" si="115"/>
        <v>538</v>
      </c>
      <c r="II635" s="123"/>
      <c r="IJ635" s="123"/>
      <c r="IK635" s="123"/>
      <c r="IL635" s="123"/>
      <c r="IM635" s="123"/>
      <c r="IN635" s="123"/>
      <c r="IO635" s="123"/>
      <c r="IP635" s="123"/>
    </row>
    <row r="636" s="120" customFormat="1" ht="15" customHeight="1" spans="1:250">
      <c r="A636" s="136">
        <v>2081101</v>
      </c>
      <c r="B636" s="138" t="s">
        <v>63</v>
      </c>
      <c r="C636" s="140">
        <v>45</v>
      </c>
      <c r="D636" s="139">
        <v>58</v>
      </c>
      <c r="E636" s="134">
        <f t="shared" si="106"/>
        <v>13</v>
      </c>
      <c r="F636" s="135">
        <f t="shared" si="107"/>
        <v>28.8888888888889</v>
      </c>
      <c r="G636" s="139">
        <v>58</v>
      </c>
      <c r="II636" s="123"/>
      <c r="IJ636" s="123"/>
      <c r="IK636" s="123"/>
      <c r="IL636" s="123"/>
      <c r="IM636" s="123"/>
      <c r="IN636" s="123"/>
      <c r="IO636" s="123"/>
      <c r="IP636" s="123"/>
    </row>
    <row r="637" s="120" customFormat="1" ht="15" customHeight="1" spans="1:250">
      <c r="A637" s="136">
        <v>2081102</v>
      </c>
      <c r="B637" s="138" t="s">
        <v>64</v>
      </c>
      <c r="C637" s="140">
        <v>50</v>
      </c>
      <c r="D637" s="139"/>
      <c r="E637" s="134">
        <f t="shared" si="106"/>
        <v>-50</v>
      </c>
      <c r="F637" s="135">
        <f t="shared" si="107"/>
        <v>-100</v>
      </c>
      <c r="G637" s="139"/>
      <c r="II637" s="123"/>
      <c r="IJ637" s="123"/>
      <c r="IK637" s="123"/>
      <c r="IL637" s="123"/>
      <c r="IM637" s="123"/>
      <c r="IN637" s="123"/>
      <c r="IO637" s="123"/>
      <c r="IP637" s="123"/>
    </row>
    <row r="638" s="120" customFormat="1" ht="15" customHeight="1" spans="1:250">
      <c r="A638" s="136">
        <v>2081103</v>
      </c>
      <c r="B638" s="138" t="s">
        <v>65</v>
      </c>
      <c r="C638" s="140">
        <v>0</v>
      </c>
      <c r="D638" s="139"/>
      <c r="E638" s="134">
        <f t="shared" si="106"/>
        <v>0</v>
      </c>
      <c r="F638" s="135">
        <f t="shared" si="107"/>
        <v>0</v>
      </c>
      <c r="G638" s="139"/>
      <c r="II638" s="123"/>
      <c r="IJ638" s="123"/>
      <c r="IK638" s="123"/>
      <c r="IL638" s="123"/>
      <c r="IM638" s="123"/>
      <c r="IN638" s="123"/>
      <c r="IO638" s="123"/>
      <c r="IP638" s="123"/>
    </row>
    <row r="639" s="120" customFormat="1" ht="15" customHeight="1" spans="1:250">
      <c r="A639" s="136">
        <v>2081104</v>
      </c>
      <c r="B639" s="138" t="s">
        <v>517</v>
      </c>
      <c r="C639" s="140">
        <v>3</v>
      </c>
      <c r="D639" s="139">
        <v>10</v>
      </c>
      <c r="E639" s="134">
        <f t="shared" si="106"/>
        <v>7</v>
      </c>
      <c r="F639" s="135">
        <f t="shared" si="107"/>
        <v>233.333333333333</v>
      </c>
      <c r="G639" s="139">
        <v>10</v>
      </c>
      <c r="II639" s="123"/>
      <c r="IJ639" s="123"/>
      <c r="IK639" s="123"/>
      <c r="IL639" s="123"/>
      <c r="IM639" s="123"/>
      <c r="IN639" s="123"/>
      <c r="IO639" s="123"/>
      <c r="IP639" s="123"/>
    </row>
    <row r="640" s="120" customFormat="1" ht="15" customHeight="1" spans="1:250">
      <c r="A640" s="136">
        <v>2081105</v>
      </c>
      <c r="B640" s="138" t="s">
        <v>518</v>
      </c>
      <c r="C640" s="140">
        <v>32</v>
      </c>
      <c r="D640" s="139">
        <v>25</v>
      </c>
      <c r="E640" s="134">
        <f t="shared" si="106"/>
        <v>-7</v>
      </c>
      <c r="F640" s="135">
        <f t="shared" si="107"/>
        <v>-21.875</v>
      </c>
      <c r="G640" s="139">
        <v>25</v>
      </c>
      <c r="II640" s="123"/>
      <c r="IJ640" s="123"/>
      <c r="IK640" s="123"/>
      <c r="IL640" s="123"/>
      <c r="IM640" s="123"/>
      <c r="IN640" s="123"/>
      <c r="IO640" s="123"/>
      <c r="IP640" s="123"/>
    </row>
    <row r="641" s="120" customFormat="1" ht="15" customHeight="1" spans="1:250">
      <c r="A641" s="136">
        <v>2081106</v>
      </c>
      <c r="B641" s="138" t="s">
        <v>519</v>
      </c>
      <c r="C641" s="140">
        <v>0</v>
      </c>
      <c r="D641" s="139"/>
      <c r="E641" s="134">
        <f t="shared" si="106"/>
        <v>0</v>
      </c>
      <c r="F641" s="135">
        <f t="shared" si="107"/>
        <v>0</v>
      </c>
      <c r="G641" s="139"/>
      <c r="II641" s="123"/>
      <c r="IJ641" s="123"/>
      <c r="IK641" s="123"/>
      <c r="IL641" s="123"/>
      <c r="IM641" s="123"/>
      <c r="IN641" s="123"/>
      <c r="IO641" s="123"/>
      <c r="IP641" s="123"/>
    </row>
    <row r="642" s="120" customFormat="1" ht="15" customHeight="1" spans="1:250">
      <c r="A642" s="136">
        <v>2081107</v>
      </c>
      <c r="B642" s="138" t="s">
        <v>520</v>
      </c>
      <c r="C642" s="140">
        <v>296</v>
      </c>
      <c r="D642" s="139">
        <v>307</v>
      </c>
      <c r="E642" s="134">
        <f t="shared" si="106"/>
        <v>11</v>
      </c>
      <c r="F642" s="135">
        <f t="shared" si="107"/>
        <v>3.71621621621622</v>
      </c>
      <c r="G642" s="139">
        <v>369</v>
      </c>
      <c r="II642" s="123"/>
      <c r="IJ642" s="123"/>
      <c r="IK642" s="123"/>
      <c r="IL642" s="123"/>
      <c r="IM642" s="123"/>
      <c r="IN642" s="123"/>
      <c r="IO642" s="123"/>
      <c r="IP642" s="123"/>
    </row>
    <row r="643" s="120" customFormat="1" ht="15" customHeight="1" spans="1:250">
      <c r="A643" s="136">
        <v>2081199</v>
      </c>
      <c r="B643" s="138" t="s">
        <v>521</v>
      </c>
      <c r="C643" s="140">
        <v>59</v>
      </c>
      <c r="D643" s="139">
        <v>76</v>
      </c>
      <c r="E643" s="134">
        <f t="shared" si="106"/>
        <v>17</v>
      </c>
      <c r="F643" s="135">
        <f t="shared" si="107"/>
        <v>28.8135593220339</v>
      </c>
      <c r="G643" s="139">
        <v>76</v>
      </c>
      <c r="II643" s="123"/>
      <c r="IJ643" s="123"/>
      <c r="IK643" s="123"/>
      <c r="IL643" s="123"/>
      <c r="IM643" s="123"/>
      <c r="IN643" s="123"/>
      <c r="IO643" s="123"/>
      <c r="IP643" s="123"/>
    </row>
    <row r="644" s="120" customFormat="1" ht="15" customHeight="1" spans="1:250">
      <c r="A644" s="136">
        <v>20816</v>
      </c>
      <c r="B644" s="137" t="s">
        <v>522</v>
      </c>
      <c r="C644" s="140">
        <f t="shared" ref="C644:G644" si="116">SUM(C645:C648)</f>
        <v>0</v>
      </c>
      <c r="D644" s="141">
        <f t="shared" si="116"/>
        <v>0</v>
      </c>
      <c r="E644" s="134">
        <f t="shared" si="106"/>
        <v>0</v>
      </c>
      <c r="F644" s="135">
        <f t="shared" si="107"/>
        <v>0</v>
      </c>
      <c r="G644" s="141">
        <f t="shared" si="116"/>
        <v>0</v>
      </c>
      <c r="II644" s="123"/>
      <c r="IJ644" s="123"/>
      <c r="IK644" s="123"/>
      <c r="IL644" s="123"/>
      <c r="IM644" s="123"/>
      <c r="IN644" s="123"/>
      <c r="IO644" s="123"/>
      <c r="IP644" s="123"/>
    </row>
    <row r="645" s="120" customFormat="1" ht="15" customHeight="1" spans="1:250">
      <c r="A645" s="136">
        <v>2081601</v>
      </c>
      <c r="B645" s="138" t="s">
        <v>63</v>
      </c>
      <c r="C645" s="140">
        <v>0</v>
      </c>
      <c r="D645" s="139"/>
      <c r="E645" s="134">
        <f t="shared" ref="E645:E708" si="117">D645-C645</f>
        <v>0</v>
      </c>
      <c r="F645" s="135">
        <f t="shared" ref="F645:F708" si="118">IF(C645=0,,E645/C645*100)</f>
        <v>0</v>
      </c>
      <c r="G645" s="139"/>
      <c r="II645" s="123"/>
      <c r="IJ645" s="123"/>
      <c r="IK645" s="123"/>
      <c r="IL645" s="123"/>
      <c r="IM645" s="123"/>
      <c r="IN645" s="123"/>
      <c r="IO645" s="123"/>
      <c r="IP645" s="123"/>
    </row>
    <row r="646" s="120" customFormat="1" ht="15" customHeight="1" spans="1:250">
      <c r="A646" s="136">
        <v>2081602</v>
      </c>
      <c r="B646" s="138" t="s">
        <v>64</v>
      </c>
      <c r="C646" s="140">
        <v>0</v>
      </c>
      <c r="D646" s="139"/>
      <c r="E646" s="134">
        <f t="shared" si="117"/>
        <v>0</v>
      </c>
      <c r="F646" s="135">
        <f t="shared" si="118"/>
        <v>0</v>
      </c>
      <c r="G646" s="139"/>
      <c r="II646" s="123"/>
      <c r="IJ646" s="123"/>
      <c r="IK646" s="123"/>
      <c r="IL646" s="123"/>
      <c r="IM646" s="123"/>
      <c r="IN646" s="123"/>
      <c r="IO646" s="123"/>
      <c r="IP646" s="123"/>
    </row>
    <row r="647" s="120" customFormat="1" ht="15" customHeight="1" spans="1:250">
      <c r="A647" s="136">
        <v>2081603</v>
      </c>
      <c r="B647" s="138" t="s">
        <v>65</v>
      </c>
      <c r="C647" s="140">
        <v>0</v>
      </c>
      <c r="D647" s="139"/>
      <c r="E647" s="134">
        <f t="shared" si="117"/>
        <v>0</v>
      </c>
      <c r="F647" s="135">
        <f t="shared" si="118"/>
        <v>0</v>
      </c>
      <c r="G647" s="139"/>
      <c r="II647" s="123"/>
      <c r="IJ647" s="123"/>
      <c r="IK647" s="123"/>
      <c r="IL647" s="123"/>
      <c r="IM647" s="123"/>
      <c r="IN647" s="123"/>
      <c r="IO647" s="123"/>
      <c r="IP647" s="123"/>
    </row>
    <row r="648" s="120" customFormat="1" ht="15" customHeight="1" spans="1:250">
      <c r="A648" s="136">
        <v>2081699</v>
      </c>
      <c r="B648" s="138" t="s">
        <v>523</v>
      </c>
      <c r="C648" s="140">
        <v>0</v>
      </c>
      <c r="D648" s="139"/>
      <c r="E648" s="134">
        <f t="shared" si="117"/>
        <v>0</v>
      </c>
      <c r="F648" s="135">
        <f t="shared" si="118"/>
        <v>0</v>
      </c>
      <c r="G648" s="139"/>
      <c r="II648" s="123"/>
      <c r="IJ648" s="123"/>
      <c r="IK648" s="123"/>
      <c r="IL648" s="123"/>
      <c r="IM648" s="123"/>
      <c r="IN648" s="123"/>
      <c r="IO648" s="123"/>
      <c r="IP648" s="123"/>
    </row>
    <row r="649" s="120" customFormat="1" ht="15" customHeight="1" spans="1:250">
      <c r="A649" s="136">
        <v>20819</v>
      </c>
      <c r="B649" s="137" t="s">
        <v>524</v>
      </c>
      <c r="C649" s="140">
        <f t="shared" ref="C649:G649" si="119">SUM(C650:C651)</f>
        <v>0</v>
      </c>
      <c r="D649" s="141">
        <f t="shared" si="119"/>
        <v>0</v>
      </c>
      <c r="E649" s="134">
        <f t="shared" si="117"/>
        <v>0</v>
      </c>
      <c r="F649" s="135">
        <f t="shared" si="118"/>
        <v>0</v>
      </c>
      <c r="G649" s="141">
        <f t="shared" si="119"/>
        <v>6213</v>
      </c>
      <c r="II649" s="123"/>
      <c r="IJ649" s="123"/>
      <c r="IK649" s="123"/>
      <c r="IL649" s="123"/>
      <c r="IM649" s="123"/>
      <c r="IN649" s="123"/>
      <c r="IO649" s="123"/>
      <c r="IP649" s="123"/>
    </row>
    <row r="650" s="120" customFormat="1" ht="15" customHeight="1" spans="1:250">
      <c r="A650" s="136">
        <v>2081901</v>
      </c>
      <c r="B650" s="138" t="s">
        <v>525</v>
      </c>
      <c r="C650" s="140">
        <v>0</v>
      </c>
      <c r="D650" s="139"/>
      <c r="E650" s="134">
        <f t="shared" si="117"/>
        <v>0</v>
      </c>
      <c r="F650" s="135">
        <f t="shared" si="118"/>
        <v>0</v>
      </c>
      <c r="G650" s="145">
        <v>3503</v>
      </c>
      <c r="II650" s="123"/>
      <c r="IJ650" s="123"/>
      <c r="IK650" s="123"/>
      <c r="IL650" s="123"/>
      <c r="IM650" s="123"/>
      <c r="IN650" s="123"/>
      <c r="IO650" s="123"/>
      <c r="IP650" s="123"/>
    </row>
    <row r="651" s="120" customFormat="1" ht="15" customHeight="1" spans="1:250">
      <c r="A651" s="136">
        <v>2081902</v>
      </c>
      <c r="B651" s="138" t="s">
        <v>526</v>
      </c>
      <c r="C651" s="140">
        <v>0</v>
      </c>
      <c r="D651" s="139"/>
      <c r="E651" s="134">
        <f t="shared" si="117"/>
        <v>0</v>
      </c>
      <c r="F651" s="135">
        <f t="shared" si="118"/>
        <v>0</v>
      </c>
      <c r="G651" s="145">
        <v>2710</v>
      </c>
      <c r="II651" s="123"/>
      <c r="IJ651" s="123"/>
      <c r="IK651" s="123"/>
      <c r="IL651" s="123"/>
      <c r="IM651" s="123"/>
      <c r="IN651" s="123"/>
      <c r="IO651" s="123"/>
      <c r="IP651" s="123"/>
    </row>
    <row r="652" s="120" customFormat="1" ht="15" customHeight="1" spans="1:250">
      <c r="A652" s="136">
        <v>20820</v>
      </c>
      <c r="B652" s="137" t="s">
        <v>527</v>
      </c>
      <c r="C652" s="140">
        <f t="shared" ref="C652:G652" si="120">SUM(C653:C654)</f>
        <v>50</v>
      </c>
      <c r="D652" s="141">
        <f t="shared" si="120"/>
        <v>34</v>
      </c>
      <c r="E652" s="134">
        <f t="shared" si="117"/>
        <v>-16</v>
      </c>
      <c r="F652" s="135">
        <f t="shared" si="118"/>
        <v>-32</v>
      </c>
      <c r="G652" s="141">
        <f t="shared" si="120"/>
        <v>324</v>
      </c>
      <c r="II652" s="123"/>
      <c r="IJ652" s="123"/>
      <c r="IK652" s="123"/>
      <c r="IL652" s="123"/>
      <c r="IM652" s="123"/>
      <c r="IN652" s="123"/>
      <c r="IO652" s="123"/>
      <c r="IP652" s="123"/>
    </row>
    <row r="653" s="120" customFormat="1" ht="15" customHeight="1" spans="1:250">
      <c r="A653" s="136">
        <v>2082001</v>
      </c>
      <c r="B653" s="138" t="s">
        <v>528</v>
      </c>
      <c r="C653" s="140">
        <v>50</v>
      </c>
      <c r="D653" s="139">
        <v>30</v>
      </c>
      <c r="E653" s="134">
        <f t="shared" si="117"/>
        <v>-20</v>
      </c>
      <c r="F653" s="135">
        <f t="shared" si="118"/>
        <v>-40</v>
      </c>
      <c r="G653" s="139">
        <v>300</v>
      </c>
      <c r="II653" s="123"/>
      <c r="IJ653" s="123"/>
      <c r="IK653" s="123"/>
      <c r="IL653" s="123"/>
      <c r="IM653" s="123"/>
      <c r="IN653" s="123"/>
      <c r="IO653" s="123"/>
      <c r="IP653" s="123"/>
    </row>
    <row r="654" s="120" customFormat="1" ht="15" customHeight="1" spans="1:250">
      <c r="A654" s="136">
        <v>2082002</v>
      </c>
      <c r="B654" s="138" t="s">
        <v>529</v>
      </c>
      <c r="C654" s="140">
        <v>0</v>
      </c>
      <c r="D654" s="139">
        <v>4</v>
      </c>
      <c r="E654" s="134">
        <f t="shared" si="117"/>
        <v>4</v>
      </c>
      <c r="F654" s="135">
        <f t="shared" si="118"/>
        <v>0</v>
      </c>
      <c r="G654" s="139">
        <v>24</v>
      </c>
      <c r="II654" s="123"/>
      <c r="IJ654" s="123"/>
      <c r="IK654" s="123"/>
      <c r="IL654" s="123"/>
      <c r="IM654" s="123"/>
      <c r="IN654" s="123"/>
      <c r="IO654" s="123"/>
      <c r="IP654" s="123"/>
    </row>
    <row r="655" s="120" customFormat="1" ht="15" customHeight="1" spans="1:250">
      <c r="A655" s="136">
        <v>20821</v>
      </c>
      <c r="B655" s="137" t="s">
        <v>530</v>
      </c>
      <c r="C655" s="140">
        <f t="shared" ref="C655:G655" si="121">SUM(C656:C657)</f>
        <v>73</v>
      </c>
      <c r="D655" s="141">
        <f t="shared" si="121"/>
        <v>5</v>
      </c>
      <c r="E655" s="134">
        <f t="shared" si="117"/>
        <v>-68</v>
      </c>
      <c r="F655" s="135">
        <f t="shared" si="118"/>
        <v>-93.1506849315068</v>
      </c>
      <c r="G655" s="141">
        <f t="shared" si="121"/>
        <v>2005</v>
      </c>
      <c r="II655" s="123"/>
      <c r="IJ655" s="123"/>
      <c r="IK655" s="123"/>
      <c r="IL655" s="123"/>
      <c r="IM655" s="123"/>
      <c r="IN655" s="123"/>
      <c r="IO655" s="123"/>
      <c r="IP655" s="123"/>
    </row>
    <row r="656" s="120" customFormat="1" ht="15" customHeight="1" spans="1:250">
      <c r="A656" s="136">
        <v>2082101</v>
      </c>
      <c r="B656" s="138" t="s">
        <v>531</v>
      </c>
      <c r="C656" s="140">
        <v>5</v>
      </c>
      <c r="D656" s="139"/>
      <c r="E656" s="134">
        <f t="shared" si="117"/>
        <v>-5</v>
      </c>
      <c r="F656" s="135">
        <f t="shared" si="118"/>
        <v>-100</v>
      </c>
      <c r="G656" s="139">
        <v>176</v>
      </c>
      <c r="II656" s="123"/>
      <c r="IJ656" s="123"/>
      <c r="IK656" s="123"/>
      <c r="IL656" s="123"/>
      <c r="IM656" s="123"/>
      <c r="IN656" s="123"/>
      <c r="IO656" s="123"/>
      <c r="IP656" s="123"/>
    </row>
    <row r="657" s="120" customFormat="1" ht="15" customHeight="1" spans="1:250">
      <c r="A657" s="136">
        <v>2082102</v>
      </c>
      <c r="B657" s="138" t="s">
        <v>532</v>
      </c>
      <c r="C657" s="140">
        <v>68</v>
      </c>
      <c r="D657" s="139">
        <v>5</v>
      </c>
      <c r="E657" s="134">
        <f t="shared" si="117"/>
        <v>-63</v>
      </c>
      <c r="F657" s="135">
        <f t="shared" si="118"/>
        <v>-92.6470588235294</v>
      </c>
      <c r="G657" s="139">
        <v>1829</v>
      </c>
      <c r="II657" s="123"/>
      <c r="IJ657" s="123"/>
      <c r="IK657" s="123"/>
      <c r="IL657" s="123"/>
      <c r="IM657" s="123"/>
      <c r="IN657" s="123"/>
      <c r="IO657" s="123"/>
      <c r="IP657" s="123"/>
    </row>
    <row r="658" s="120" customFormat="1" ht="15" customHeight="1" spans="1:250">
      <c r="A658" s="136">
        <v>20824</v>
      </c>
      <c r="B658" s="137" t="s">
        <v>533</v>
      </c>
      <c r="C658" s="140">
        <f t="shared" ref="C658:G658" si="122">SUM(C659:C660)</f>
        <v>0</v>
      </c>
      <c r="D658" s="141">
        <f t="shared" si="122"/>
        <v>0</v>
      </c>
      <c r="E658" s="134">
        <f t="shared" si="117"/>
        <v>0</v>
      </c>
      <c r="F658" s="135">
        <f t="shared" si="118"/>
        <v>0</v>
      </c>
      <c r="G658" s="141">
        <f t="shared" si="122"/>
        <v>0</v>
      </c>
      <c r="II658" s="123"/>
      <c r="IJ658" s="123"/>
      <c r="IK658" s="123"/>
      <c r="IL658" s="123"/>
      <c r="IM658" s="123"/>
      <c r="IN658" s="123"/>
      <c r="IO658" s="123"/>
      <c r="IP658" s="123"/>
    </row>
    <row r="659" s="120" customFormat="1" ht="15" customHeight="1" spans="1:250">
      <c r="A659" s="136">
        <v>2082401</v>
      </c>
      <c r="B659" s="138" t="s">
        <v>534</v>
      </c>
      <c r="C659" s="140">
        <v>0</v>
      </c>
      <c r="D659" s="139"/>
      <c r="E659" s="134">
        <f t="shared" si="117"/>
        <v>0</v>
      </c>
      <c r="F659" s="135">
        <f t="shared" si="118"/>
        <v>0</v>
      </c>
      <c r="G659" s="139"/>
      <c r="II659" s="123"/>
      <c r="IJ659" s="123"/>
      <c r="IK659" s="123"/>
      <c r="IL659" s="123"/>
      <c r="IM659" s="123"/>
      <c r="IN659" s="123"/>
      <c r="IO659" s="123"/>
      <c r="IP659" s="123"/>
    </row>
    <row r="660" s="120" customFormat="1" ht="15" customHeight="1" spans="1:250">
      <c r="A660" s="136">
        <v>2082402</v>
      </c>
      <c r="B660" s="138" t="s">
        <v>535</v>
      </c>
      <c r="C660" s="140">
        <v>0</v>
      </c>
      <c r="D660" s="139"/>
      <c r="E660" s="134">
        <f t="shared" si="117"/>
        <v>0</v>
      </c>
      <c r="F660" s="135">
        <f t="shared" si="118"/>
        <v>0</v>
      </c>
      <c r="G660" s="139"/>
      <c r="II660" s="123"/>
      <c r="IJ660" s="123"/>
      <c r="IK660" s="123"/>
      <c r="IL660" s="123"/>
      <c r="IM660" s="123"/>
      <c r="IN660" s="123"/>
      <c r="IO660" s="123"/>
      <c r="IP660" s="123"/>
    </row>
    <row r="661" s="120" customFormat="1" ht="15" customHeight="1" spans="1:250">
      <c r="A661" s="136">
        <v>20825</v>
      </c>
      <c r="B661" s="137" t="s">
        <v>536</v>
      </c>
      <c r="C661" s="140">
        <f t="shared" ref="C661:G661" si="123">SUM(C662:C663)</f>
        <v>251</v>
      </c>
      <c r="D661" s="141">
        <f t="shared" si="123"/>
        <v>135</v>
      </c>
      <c r="E661" s="134">
        <f t="shared" si="117"/>
        <v>-116</v>
      </c>
      <c r="F661" s="135">
        <f t="shared" si="118"/>
        <v>-46.2151394422311</v>
      </c>
      <c r="G661" s="141">
        <f t="shared" si="123"/>
        <v>190</v>
      </c>
      <c r="II661" s="123"/>
      <c r="IJ661" s="123"/>
      <c r="IK661" s="123"/>
      <c r="IL661" s="123"/>
      <c r="IM661" s="123"/>
      <c r="IN661" s="123"/>
      <c r="IO661" s="123"/>
      <c r="IP661" s="123"/>
    </row>
    <row r="662" s="120" customFormat="1" ht="15" customHeight="1" spans="1:250">
      <c r="A662" s="136">
        <v>2082501</v>
      </c>
      <c r="B662" s="138" t="s">
        <v>537</v>
      </c>
      <c r="C662" s="140">
        <v>102</v>
      </c>
      <c r="D662" s="139">
        <v>75</v>
      </c>
      <c r="E662" s="134">
        <f t="shared" si="117"/>
        <v>-27</v>
      </c>
      <c r="F662" s="135">
        <f t="shared" si="118"/>
        <v>-26.4705882352941</v>
      </c>
      <c r="G662" s="139">
        <v>95</v>
      </c>
      <c r="II662" s="123"/>
      <c r="IJ662" s="123"/>
      <c r="IK662" s="123"/>
      <c r="IL662" s="123"/>
      <c r="IM662" s="123"/>
      <c r="IN662" s="123"/>
      <c r="IO662" s="123"/>
      <c r="IP662" s="123"/>
    </row>
    <row r="663" s="120" customFormat="1" ht="15" customHeight="1" spans="1:250">
      <c r="A663" s="136">
        <v>2082502</v>
      </c>
      <c r="B663" s="138" t="s">
        <v>538</v>
      </c>
      <c r="C663" s="140">
        <v>149</v>
      </c>
      <c r="D663" s="139">
        <v>60</v>
      </c>
      <c r="E663" s="134">
        <f t="shared" si="117"/>
        <v>-89</v>
      </c>
      <c r="F663" s="135">
        <f t="shared" si="118"/>
        <v>-59.7315436241611</v>
      </c>
      <c r="G663" s="139">
        <v>95</v>
      </c>
      <c r="II663" s="123"/>
      <c r="IJ663" s="123"/>
      <c r="IK663" s="123"/>
      <c r="IL663" s="123"/>
      <c r="IM663" s="123"/>
      <c r="IN663" s="123"/>
      <c r="IO663" s="123"/>
      <c r="IP663" s="123"/>
    </row>
    <row r="664" s="120" customFormat="1" ht="15" customHeight="1" spans="1:250">
      <c r="A664" s="136">
        <v>20826</v>
      </c>
      <c r="B664" s="137" t="s">
        <v>539</v>
      </c>
      <c r="C664" s="140">
        <f t="shared" ref="C664:G664" si="124">SUM(C665:C667)</f>
        <v>11942</v>
      </c>
      <c r="D664" s="141">
        <f t="shared" si="124"/>
        <v>9177</v>
      </c>
      <c r="E664" s="134">
        <f t="shared" si="117"/>
        <v>-2765</v>
      </c>
      <c r="F664" s="135">
        <f t="shared" si="118"/>
        <v>-23.1535756154748</v>
      </c>
      <c r="G664" s="141">
        <f t="shared" si="124"/>
        <v>11225</v>
      </c>
      <c r="II664" s="123"/>
      <c r="IJ664" s="123"/>
      <c r="IK664" s="123"/>
      <c r="IL664" s="123"/>
      <c r="IM664" s="123"/>
      <c r="IN664" s="123"/>
      <c r="IO664" s="123"/>
      <c r="IP664" s="123"/>
    </row>
    <row r="665" s="120" customFormat="1" ht="15" customHeight="1" spans="1:250">
      <c r="A665" s="136">
        <v>2082601</v>
      </c>
      <c r="B665" s="138" t="s">
        <v>540</v>
      </c>
      <c r="C665" s="140">
        <v>10702</v>
      </c>
      <c r="D665" s="139">
        <v>7859</v>
      </c>
      <c r="E665" s="134">
        <f t="shared" si="117"/>
        <v>-2843</v>
      </c>
      <c r="F665" s="135">
        <f t="shared" si="118"/>
        <v>-26.5651280134554</v>
      </c>
      <c r="G665" s="139">
        <v>7859</v>
      </c>
      <c r="II665" s="123"/>
      <c r="IJ665" s="123"/>
      <c r="IK665" s="123"/>
      <c r="IL665" s="123"/>
      <c r="IM665" s="123"/>
      <c r="IN665" s="123"/>
      <c r="IO665" s="123"/>
      <c r="IP665" s="123"/>
    </row>
    <row r="666" s="120" customFormat="1" ht="15" customHeight="1" spans="1:250">
      <c r="A666" s="136">
        <v>2082602</v>
      </c>
      <c r="B666" s="138" t="s">
        <v>541</v>
      </c>
      <c r="C666" s="140">
        <v>1240</v>
      </c>
      <c r="D666" s="139">
        <v>1318</v>
      </c>
      <c r="E666" s="134">
        <f t="shared" si="117"/>
        <v>78</v>
      </c>
      <c r="F666" s="135">
        <f t="shared" si="118"/>
        <v>6.29032258064516</v>
      </c>
      <c r="G666" s="139">
        <v>3366</v>
      </c>
      <c r="II666" s="123"/>
      <c r="IJ666" s="123"/>
      <c r="IK666" s="123"/>
      <c r="IL666" s="123"/>
      <c r="IM666" s="123"/>
      <c r="IN666" s="123"/>
      <c r="IO666" s="123"/>
      <c r="IP666" s="123"/>
    </row>
    <row r="667" s="120" customFormat="1" ht="15" customHeight="1" spans="1:250">
      <c r="A667" s="136">
        <v>2082699</v>
      </c>
      <c r="B667" s="138" t="s">
        <v>542</v>
      </c>
      <c r="C667" s="140">
        <v>0</v>
      </c>
      <c r="D667" s="139"/>
      <c r="E667" s="134">
        <f t="shared" si="117"/>
        <v>0</v>
      </c>
      <c r="F667" s="135">
        <f t="shared" si="118"/>
        <v>0</v>
      </c>
      <c r="G667" s="139"/>
      <c r="II667" s="123"/>
      <c r="IJ667" s="123"/>
      <c r="IK667" s="123"/>
      <c r="IL667" s="123"/>
      <c r="IM667" s="123"/>
      <c r="IN667" s="123"/>
      <c r="IO667" s="123"/>
      <c r="IP667" s="123"/>
    </row>
    <row r="668" s="120" customFormat="1" ht="15" customHeight="1" spans="1:250">
      <c r="A668" s="136">
        <v>20827</v>
      </c>
      <c r="B668" s="137" t="s">
        <v>543</v>
      </c>
      <c r="C668" s="140">
        <f t="shared" ref="C668:G668" si="125">SUM(C669:C672)</f>
        <v>0</v>
      </c>
      <c r="D668" s="141">
        <f t="shared" si="125"/>
        <v>0</v>
      </c>
      <c r="E668" s="134">
        <f t="shared" si="117"/>
        <v>0</v>
      </c>
      <c r="F668" s="135">
        <f t="shared" si="118"/>
        <v>0</v>
      </c>
      <c r="G668" s="141">
        <f t="shared" si="125"/>
        <v>0</v>
      </c>
      <c r="II668" s="123"/>
      <c r="IJ668" s="123"/>
      <c r="IK668" s="123"/>
      <c r="IL668" s="123"/>
      <c r="IM668" s="123"/>
      <c r="IN668" s="123"/>
      <c r="IO668" s="123"/>
      <c r="IP668" s="123"/>
    </row>
    <row r="669" s="120" customFormat="1" ht="15" customHeight="1" spans="1:250">
      <c r="A669" s="136">
        <v>2082701</v>
      </c>
      <c r="B669" s="138" t="s">
        <v>544</v>
      </c>
      <c r="C669" s="140">
        <v>0</v>
      </c>
      <c r="D669" s="139"/>
      <c r="E669" s="134">
        <f t="shared" si="117"/>
        <v>0</v>
      </c>
      <c r="F669" s="135">
        <f t="shared" si="118"/>
        <v>0</v>
      </c>
      <c r="G669" s="139"/>
      <c r="II669" s="123"/>
      <c r="IJ669" s="123"/>
      <c r="IK669" s="123"/>
      <c r="IL669" s="123"/>
      <c r="IM669" s="123"/>
      <c r="IN669" s="123"/>
      <c r="IO669" s="123"/>
      <c r="IP669" s="123"/>
    </row>
    <row r="670" s="120" customFormat="1" ht="15" customHeight="1" spans="1:250">
      <c r="A670" s="136">
        <v>2082702</v>
      </c>
      <c r="B670" s="138" t="s">
        <v>545</v>
      </c>
      <c r="C670" s="140">
        <v>0</v>
      </c>
      <c r="D670" s="139"/>
      <c r="E670" s="134">
        <f t="shared" si="117"/>
        <v>0</v>
      </c>
      <c r="F670" s="135">
        <f t="shared" si="118"/>
        <v>0</v>
      </c>
      <c r="G670" s="139"/>
      <c r="II670" s="123"/>
      <c r="IJ670" s="123"/>
      <c r="IK670" s="123"/>
      <c r="IL670" s="123"/>
      <c r="IM670" s="123"/>
      <c r="IN670" s="123"/>
      <c r="IO670" s="123"/>
      <c r="IP670" s="123"/>
    </row>
    <row r="671" s="120" customFormat="1" ht="15" customHeight="1" spans="1:250">
      <c r="A671" s="136">
        <v>2082703</v>
      </c>
      <c r="B671" s="138" t="s">
        <v>546</v>
      </c>
      <c r="C671" s="140">
        <v>0</v>
      </c>
      <c r="D671" s="139"/>
      <c r="E671" s="134">
        <f t="shared" si="117"/>
        <v>0</v>
      </c>
      <c r="F671" s="135">
        <f t="shared" si="118"/>
        <v>0</v>
      </c>
      <c r="G671" s="139"/>
      <c r="II671" s="123"/>
      <c r="IJ671" s="123"/>
      <c r="IK671" s="123"/>
      <c r="IL671" s="123"/>
      <c r="IM671" s="123"/>
      <c r="IN671" s="123"/>
      <c r="IO671" s="123"/>
      <c r="IP671" s="123"/>
    </row>
    <row r="672" s="120" customFormat="1" ht="15" customHeight="1" spans="1:250">
      <c r="A672" s="136">
        <v>2082799</v>
      </c>
      <c r="B672" s="138" t="s">
        <v>547</v>
      </c>
      <c r="C672" s="140">
        <v>0</v>
      </c>
      <c r="D672" s="139"/>
      <c r="E672" s="134">
        <f t="shared" si="117"/>
        <v>0</v>
      </c>
      <c r="F672" s="135">
        <f t="shared" si="118"/>
        <v>0</v>
      </c>
      <c r="G672" s="139"/>
      <c r="II672" s="123"/>
      <c r="IJ672" s="123"/>
      <c r="IK672" s="123"/>
      <c r="IL672" s="123"/>
      <c r="IM672" s="123"/>
      <c r="IN672" s="123"/>
      <c r="IO672" s="123"/>
      <c r="IP672" s="123"/>
    </row>
    <row r="673" s="120" customFormat="1" ht="15" customHeight="1" spans="1:250">
      <c r="A673" s="136">
        <v>20828</v>
      </c>
      <c r="B673" s="137" t="s">
        <v>548</v>
      </c>
      <c r="C673" s="140">
        <f t="shared" ref="C673:G673" si="126">SUM(C674:C680)</f>
        <v>10</v>
      </c>
      <c r="D673" s="139">
        <f t="shared" si="126"/>
        <v>282</v>
      </c>
      <c r="E673" s="134">
        <f t="shared" si="117"/>
        <v>272</v>
      </c>
      <c r="F673" s="135">
        <f t="shared" si="118"/>
        <v>2720</v>
      </c>
      <c r="G673" s="139">
        <f t="shared" si="126"/>
        <v>282</v>
      </c>
      <c r="II673" s="123"/>
      <c r="IJ673" s="123"/>
      <c r="IK673" s="123"/>
      <c r="IL673" s="123"/>
      <c r="IM673" s="123"/>
      <c r="IN673" s="123"/>
      <c r="IO673" s="123"/>
      <c r="IP673" s="123"/>
    </row>
    <row r="674" s="120" customFormat="1" ht="15" customHeight="1" spans="1:250">
      <c r="A674" s="136">
        <v>2082801</v>
      </c>
      <c r="B674" s="138" t="s">
        <v>63</v>
      </c>
      <c r="C674" s="140">
        <v>0</v>
      </c>
      <c r="D674" s="139">
        <v>106</v>
      </c>
      <c r="E674" s="134">
        <f t="shared" si="117"/>
        <v>106</v>
      </c>
      <c r="F674" s="135">
        <f t="shared" si="118"/>
        <v>0</v>
      </c>
      <c r="G674" s="139">
        <v>106</v>
      </c>
      <c r="II674" s="123"/>
      <c r="IJ674" s="123"/>
      <c r="IK674" s="123"/>
      <c r="IL674" s="123"/>
      <c r="IM674" s="123"/>
      <c r="IN674" s="123"/>
      <c r="IO674" s="123"/>
      <c r="IP674" s="123"/>
    </row>
    <row r="675" s="120" customFormat="1" ht="15" customHeight="1" spans="1:250">
      <c r="A675" s="136">
        <v>2082802</v>
      </c>
      <c r="B675" s="138" t="s">
        <v>64</v>
      </c>
      <c r="C675" s="140">
        <v>0</v>
      </c>
      <c r="D675" s="139"/>
      <c r="E675" s="134">
        <f t="shared" si="117"/>
        <v>0</v>
      </c>
      <c r="F675" s="135">
        <f t="shared" si="118"/>
        <v>0</v>
      </c>
      <c r="G675" s="139"/>
      <c r="II675" s="123"/>
      <c r="IJ675" s="123"/>
      <c r="IK675" s="123"/>
      <c r="IL675" s="123"/>
      <c r="IM675" s="123"/>
      <c r="IN675" s="123"/>
      <c r="IO675" s="123"/>
      <c r="IP675" s="123"/>
    </row>
    <row r="676" s="120" customFormat="1" ht="15" customHeight="1" spans="1:250">
      <c r="A676" s="136">
        <v>2082803</v>
      </c>
      <c r="B676" s="138" t="s">
        <v>65</v>
      </c>
      <c r="C676" s="140">
        <v>0</v>
      </c>
      <c r="D676" s="139"/>
      <c r="E676" s="134">
        <f t="shared" si="117"/>
        <v>0</v>
      </c>
      <c r="F676" s="135">
        <f t="shared" si="118"/>
        <v>0</v>
      </c>
      <c r="G676" s="139"/>
      <c r="II676" s="123"/>
      <c r="IJ676" s="123"/>
      <c r="IK676" s="123"/>
      <c r="IL676" s="123"/>
      <c r="IM676" s="123"/>
      <c r="IN676" s="123"/>
      <c r="IO676" s="123"/>
      <c r="IP676" s="123"/>
    </row>
    <row r="677" s="120" customFormat="1" ht="15" customHeight="1" spans="1:250">
      <c r="A677" s="136">
        <v>2082804</v>
      </c>
      <c r="B677" s="138" t="s">
        <v>549</v>
      </c>
      <c r="C677" s="140">
        <v>10</v>
      </c>
      <c r="D677" s="139">
        <v>18</v>
      </c>
      <c r="E677" s="134">
        <f t="shared" si="117"/>
        <v>8</v>
      </c>
      <c r="F677" s="135">
        <f t="shared" si="118"/>
        <v>80</v>
      </c>
      <c r="G677" s="139">
        <v>18</v>
      </c>
      <c r="II677" s="123"/>
      <c r="IJ677" s="123"/>
      <c r="IK677" s="123"/>
      <c r="IL677" s="123"/>
      <c r="IM677" s="123"/>
      <c r="IN677" s="123"/>
      <c r="IO677" s="123"/>
      <c r="IP677" s="123"/>
    </row>
    <row r="678" s="120" customFormat="1" ht="15" customHeight="1" spans="1:250">
      <c r="A678" s="136">
        <v>2082805</v>
      </c>
      <c r="B678" s="138" t="s">
        <v>550</v>
      </c>
      <c r="C678" s="140">
        <v>0</v>
      </c>
      <c r="D678" s="139"/>
      <c r="E678" s="134">
        <f t="shared" si="117"/>
        <v>0</v>
      </c>
      <c r="F678" s="135">
        <f t="shared" si="118"/>
        <v>0</v>
      </c>
      <c r="G678" s="139"/>
      <c r="II678" s="123"/>
      <c r="IJ678" s="123"/>
      <c r="IK678" s="123"/>
      <c r="IL678" s="123"/>
      <c r="IM678" s="123"/>
      <c r="IN678" s="123"/>
      <c r="IO678" s="123"/>
      <c r="IP678" s="123"/>
    </row>
    <row r="679" s="120" customFormat="1" ht="15" customHeight="1" spans="1:250">
      <c r="A679" s="136">
        <v>2082850</v>
      </c>
      <c r="B679" s="138" t="s">
        <v>72</v>
      </c>
      <c r="C679" s="140">
        <v>0</v>
      </c>
      <c r="D679" s="139">
        <v>158</v>
      </c>
      <c r="E679" s="134">
        <f t="shared" si="117"/>
        <v>158</v>
      </c>
      <c r="F679" s="135">
        <f t="shared" si="118"/>
        <v>0</v>
      </c>
      <c r="G679" s="139">
        <v>158</v>
      </c>
      <c r="II679" s="123"/>
      <c r="IJ679" s="123"/>
      <c r="IK679" s="123"/>
      <c r="IL679" s="123"/>
      <c r="IM679" s="123"/>
      <c r="IN679" s="123"/>
      <c r="IO679" s="123"/>
      <c r="IP679" s="123"/>
    </row>
    <row r="680" s="120" customFormat="1" ht="15" customHeight="1" spans="1:250">
      <c r="A680" s="136">
        <v>2082899</v>
      </c>
      <c r="B680" s="138" t="s">
        <v>551</v>
      </c>
      <c r="C680" s="140">
        <v>0</v>
      </c>
      <c r="D680" s="139"/>
      <c r="E680" s="134">
        <f t="shared" si="117"/>
        <v>0</v>
      </c>
      <c r="F680" s="135">
        <f t="shared" si="118"/>
        <v>0</v>
      </c>
      <c r="G680" s="139"/>
      <c r="II680" s="123"/>
      <c r="IJ680" s="123"/>
      <c r="IK680" s="123"/>
      <c r="IL680" s="123"/>
      <c r="IM680" s="123"/>
      <c r="IN680" s="123"/>
      <c r="IO680" s="123"/>
      <c r="IP680" s="123"/>
    </row>
    <row r="681" s="120" customFormat="1" ht="15" customHeight="1" spans="1:250">
      <c r="A681" s="136">
        <v>20830</v>
      </c>
      <c r="B681" s="137" t="s">
        <v>552</v>
      </c>
      <c r="C681" s="140">
        <f t="shared" ref="C681:G681" si="127">SUM(C682:C683)</f>
        <v>0</v>
      </c>
      <c r="D681" s="139">
        <f t="shared" si="127"/>
        <v>0</v>
      </c>
      <c r="E681" s="134">
        <f t="shared" si="117"/>
        <v>0</v>
      </c>
      <c r="F681" s="135">
        <f t="shared" si="118"/>
        <v>0</v>
      </c>
      <c r="G681" s="139">
        <f t="shared" si="127"/>
        <v>0</v>
      </c>
      <c r="II681" s="123"/>
      <c r="IJ681" s="123"/>
      <c r="IK681" s="123"/>
      <c r="IL681" s="123"/>
      <c r="IM681" s="123"/>
      <c r="IN681" s="123"/>
      <c r="IO681" s="123"/>
      <c r="IP681" s="123"/>
    </row>
    <row r="682" s="120" customFormat="1" ht="15" customHeight="1" spans="1:250">
      <c r="A682" s="136">
        <v>2083001</v>
      </c>
      <c r="B682" s="138" t="s">
        <v>553</v>
      </c>
      <c r="C682" s="140">
        <v>0</v>
      </c>
      <c r="D682" s="139"/>
      <c r="E682" s="134">
        <f t="shared" si="117"/>
        <v>0</v>
      </c>
      <c r="F682" s="135">
        <f t="shared" si="118"/>
        <v>0</v>
      </c>
      <c r="G682" s="139"/>
      <c r="II682" s="123"/>
      <c r="IJ682" s="123"/>
      <c r="IK682" s="123"/>
      <c r="IL682" s="123"/>
      <c r="IM682" s="123"/>
      <c r="IN682" s="123"/>
      <c r="IO682" s="123"/>
      <c r="IP682" s="123"/>
    </row>
    <row r="683" s="120" customFormat="1" ht="15" customHeight="1" spans="1:250">
      <c r="A683" s="136">
        <v>2083099</v>
      </c>
      <c r="B683" s="138" t="s">
        <v>554</v>
      </c>
      <c r="C683" s="140">
        <v>0</v>
      </c>
      <c r="D683" s="139"/>
      <c r="E683" s="134">
        <f t="shared" si="117"/>
        <v>0</v>
      </c>
      <c r="F683" s="135">
        <f t="shared" si="118"/>
        <v>0</v>
      </c>
      <c r="G683" s="139"/>
      <c r="II683" s="123"/>
      <c r="IJ683" s="123"/>
      <c r="IK683" s="123"/>
      <c r="IL683" s="123"/>
      <c r="IM683" s="123"/>
      <c r="IN683" s="123"/>
      <c r="IO683" s="123"/>
      <c r="IP683" s="123"/>
    </row>
    <row r="684" s="120" customFormat="1" ht="15" customHeight="1" spans="1:250">
      <c r="A684" s="136">
        <v>20899</v>
      </c>
      <c r="B684" s="137" t="s">
        <v>555</v>
      </c>
      <c r="C684" s="140">
        <f t="shared" ref="C684:G684" si="128">C685</f>
        <v>228</v>
      </c>
      <c r="D684" s="141">
        <f t="shared" si="128"/>
        <v>281</v>
      </c>
      <c r="E684" s="134">
        <f t="shared" si="117"/>
        <v>53</v>
      </c>
      <c r="F684" s="135">
        <f t="shared" si="118"/>
        <v>23.2456140350877</v>
      </c>
      <c r="G684" s="141">
        <f t="shared" si="128"/>
        <v>281</v>
      </c>
      <c r="II684" s="123"/>
      <c r="IJ684" s="123"/>
      <c r="IK684" s="123"/>
      <c r="IL684" s="123"/>
      <c r="IM684" s="123"/>
      <c r="IN684" s="123"/>
      <c r="IO684" s="123"/>
      <c r="IP684" s="123"/>
    </row>
    <row r="685" s="120" customFormat="1" ht="15" customHeight="1" spans="1:250">
      <c r="A685" s="136">
        <v>2089901</v>
      </c>
      <c r="B685" s="138" t="s">
        <v>556</v>
      </c>
      <c r="C685" s="140">
        <v>228</v>
      </c>
      <c r="D685" s="139">
        <v>281</v>
      </c>
      <c r="E685" s="134">
        <f t="shared" si="117"/>
        <v>53</v>
      </c>
      <c r="F685" s="135">
        <f t="shared" si="118"/>
        <v>23.2456140350877</v>
      </c>
      <c r="G685" s="139">
        <v>281</v>
      </c>
      <c r="II685" s="123"/>
      <c r="IJ685" s="123"/>
      <c r="IK685" s="123"/>
      <c r="IL685" s="123"/>
      <c r="IM685" s="123"/>
      <c r="IN685" s="123"/>
      <c r="IO685" s="123"/>
      <c r="IP685" s="123"/>
    </row>
    <row r="686" s="120" customFormat="1" ht="15" customHeight="1" spans="1:250">
      <c r="A686" s="136">
        <v>210</v>
      </c>
      <c r="B686" s="137" t="s">
        <v>557</v>
      </c>
      <c r="C686" s="140">
        <f t="shared" ref="C686:G686" si="129">C687+C692+C706+C710+C722+C725+C729+C734+C738+C742+C745+C754+C756</f>
        <v>9818</v>
      </c>
      <c r="D686" s="141">
        <f t="shared" si="129"/>
        <v>9105</v>
      </c>
      <c r="E686" s="134">
        <f t="shared" si="117"/>
        <v>-713</v>
      </c>
      <c r="F686" s="135">
        <f t="shared" si="118"/>
        <v>-7.26217152169485</v>
      </c>
      <c r="G686" s="141">
        <f t="shared" si="129"/>
        <v>22839</v>
      </c>
      <c r="II686" s="123"/>
      <c r="IJ686" s="123"/>
      <c r="IK686" s="123"/>
      <c r="IL686" s="123"/>
      <c r="IM686" s="123"/>
      <c r="IN686" s="123"/>
      <c r="IO686" s="123"/>
      <c r="IP686" s="123"/>
    </row>
    <row r="687" s="120" customFormat="1" ht="15" customHeight="1" spans="1:250">
      <c r="A687" s="136">
        <v>21001</v>
      </c>
      <c r="B687" s="137" t="s">
        <v>558</v>
      </c>
      <c r="C687" s="140">
        <f t="shared" ref="C687:G687" si="130">SUM(C688:C691)</f>
        <v>259</v>
      </c>
      <c r="D687" s="141">
        <f t="shared" si="130"/>
        <v>127</v>
      </c>
      <c r="E687" s="134">
        <f t="shared" si="117"/>
        <v>-132</v>
      </c>
      <c r="F687" s="135">
        <f t="shared" si="118"/>
        <v>-50.965250965251</v>
      </c>
      <c r="G687" s="141">
        <f t="shared" si="130"/>
        <v>127</v>
      </c>
      <c r="II687" s="123"/>
      <c r="IJ687" s="123"/>
      <c r="IK687" s="123"/>
      <c r="IL687" s="123"/>
      <c r="IM687" s="123"/>
      <c r="IN687" s="123"/>
      <c r="IO687" s="123"/>
      <c r="IP687" s="123"/>
    </row>
    <row r="688" s="120" customFormat="1" ht="15" customHeight="1" spans="1:250">
      <c r="A688" s="136">
        <v>2100101</v>
      </c>
      <c r="B688" s="138" t="s">
        <v>63</v>
      </c>
      <c r="C688" s="140">
        <v>216</v>
      </c>
      <c r="D688" s="139">
        <v>127</v>
      </c>
      <c r="E688" s="134">
        <f t="shared" si="117"/>
        <v>-89</v>
      </c>
      <c r="F688" s="135">
        <f t="shared" si="118"/>
        <v>-41.2037037037037</v>
      </c>
      <c r="G688" s="139">
        <v>127</v>
      </c>
      <c r="II688" s="123"/>
      <c r="IJ688" s="123"/>
      <c r="IK688" s="123"/>
      <c r="IL688" s="123"/>
      <c r="IM688" s="123"/>
      <c r="IN688" s="123"/>
      <c r="IO688" s="123"/>
      <c r="IP688" s="123"/>
    </row>
    <row r="689" s="120" customFormat="1" ht="15" customHeight="1" spans="1:250">
      <c r="A689" s="136">
        <v>2100102</v>
      </c>
      <c r="B689" s="138" t="s">
        <v>64</v>
      </c>
      <c r="C689" s="140">
        <v>2</v>
      </c>
      <c r="D689" s="139"/>
      <c r="E689" s="134">
        <f t="shared" si="117"/>
        <v>-2</v>
      </c>
      <c r="F689" s="135">
        <f t="shared" si="118"/>
        <v>-100</v>
      </c>
      <c r="G689" s="139"/>
      <c r="II689" s="123"/>
      <c r="IJ689" s="123"/>
      <c r="IK689" s="123"/>
      <c r="IL689" s="123"/>
      <c r="IM689" s="123"/>
      <c r="IN689" s="123"/>
      <c r="IO689" s="123"/>
      <c r="IP689" s="123"/>
    </row>
    <row r="690" s="120" customFormat="1" ht="15" customHeight="1" spans="1:250">
      <c r="A690" s="136">
        <v>2100103</v>
      </c>
      <c r="B690" s="138" t="s">
        <v>65</v>
      </c>
      <c r="C690" s="140">
        <v>0</v>
      </c>
      <c r="D690" s="139"/>
      <c r="E690" s="134">
        <f t="shared" si="117"/>
        <v>0</v>
      </c>
      <c r="F690" s="135">
        <f t="shared" si="118"/>
        <v>0</v>
      </c>
      <c r="G690" s="139"/>
      <c r="II690" s="123"/>
      <c r="IJ690" s="123"/>
      <c r="IK690" s="123"/>
      <c r="IL690" s="123"/>
      <c r="IM690" s="123"/>
      <c r="IN690" s="123"/>
      <c r="IO690" s="123"/>
      <c r="IP690" s="123"/>
    </row>
    <row r="691" s="120" customFormat="1" ht="15" customHeight="1" spans="1:250">
      <c r="A691" s="136">
        <v>2100199</v>
      </c>
      <c r="B691" s="138" t="s">
        <v>559</v>
      </c>
      <c r="C691" s="140">
        <v>41</v>
      </c>
      <c r="D691" s="139"/>
      <c r="E691" s="134">
        <f t="shared" si="117"/>
        <v>-41</v>
      </c>
      <c r="F691" s="135">
        <f t="shared" si="118"/>
        <v>-100</v>
      </c>
      <c r="G691" s="139"/>
      <c r="II691" s="123"/>
      <c r="IJ691" s="123"/>
      <c r="IK691" s="123"/>
      <c r="IL691" s="123"/>
      <c r="IM691" s="123"/>
      <c r="IN691" s="123"/>
      <c r="IO691" s="123"/>
      <c r="IP691" s="123"/>
    </row>
    <row r="692" s="120" customFormat="1" ht="15" customHeight="1" spans="1:250">
      <c r="A692" s="136">
        <v>21002</v>
      </c>
      <c r="B692" s="137" t="s">
        <v>560</v>
      </c>
      <c r="C692" s="140">
        <f t="shared" ref="C692:G692" si="131">SUM(C693:C705)</f>
        <v>550</v>
      </c>
      <c r="D692" s="141">
        <f t="shared" si="131"/>
        <v>552</v>
      </c>
      <c r="E692" s="134">
        <f t="shared" si="117"/>
        <v>2</v>
      </c>
      <c r="F692" s="135">
        <f t="shared" si="118"/>
        <v>0.363636363636364</v>
      </c>
      <c r="G692" s="141">
        <f t="shared" si="131"/>
        <v>952</v>
      </c>
      <c r="II692" s="123"/>
      <c r="IJ692" s="123"/>
      <c r="IK692" s="123"/>
      <c r="IL692" s="123"/>
      <c r="IM692" s="123"/>
      <c r="IN692" s="123"/>
      <c r="IO692" s="123"/>
      <c r="IP692" s="123"/>
    </row>
    <row r="693" s="120" customFormat="1" ht="15" customHeight="1" spans="1:250">
      <c r="A693" s="136">
        <v>2100201</v>
      </c>
      <c r="B693" s="138" t="s">
        <v>561</v>
      </c>
      <c r="C693" s="140">
        <v>340</v>
      </c>
      <c r="D693" s="139">
        <v>342</v>
      </c>
      <c r="E693" s="134">
        <f t="shared" si="117"/>
        <v>2</v>
      </c>
      <c r="F693" s="135">
        <f t="shared" si="118"/>
        <v>0.588235294117647</v>
      </c>
      <c r="G693" s="139">
        <v>742</v>
      </c>
      <c r="II693" s="123"/>
      <c r="IJ693" s="123"/>
      <c r="IK693" s="123"/>
      <c r="IL693" s="123"/>
      <c r="IM693" s="123"/>
      <c r="IN693" s="123"/>
      <c r="IO693" s="123"/>
      <c r="IP693" s="123"/>
    </row>
    <row r="694" s="120" customFormat="1" ht="15" customHeight="1" spans="1:250">
      <c r="A694" s="136">
        <v>2100202</v>
      </c>
      <c r="B694" s="138" t="s">
        <v>562</v>
      </c>
      <c r="C694" s="140">
        <v>210</v>
      </c>
      <c r="D694" s="139">
        <v>210</v>
      </c>
      <c r="E694" s="134">
        <f t="shared" si="117"/>
        <v>0</v>
      </c>
      <c r="F694" s="135">
        <f t="shared" si="118"/>
        <v>0</v>
      </c>
      <c r="G694" s="139">
        <v>210</v>
      </c>
      <c r="II694" s="123"/>
      <c r="IJ694" s="123"/>
      <c r="IK694" s="123"/>
      <c r="IL694" s="123"/>
      <c r="IM694" s="123"/>
      <c r="IN694" s="123"/>
      <c r="IO694" s="123"/>
      <c r="IP694" s="123"/>
    </row>
    <row r="695" s="120" customFormat="1" ht="15" customHeight="1" spans="1:250">
      <c r="A695" s="136">
        <v>2100203</v>
      </c>
      <c r="B695" s="138" t="s">
        <v>563</v>
      </c>
      <c r="C695" s="140">
        <v>0</v>
      </c>
      <c r="D695" s="139"/>
      <c r="E695" s="134">
        <f t="shared" si="117"/>
        <v>0</v>
      </c>
      <c r="F695" s="135">
        <f t="shared" si="118"/>
        <v>0</v>
      </c>
      <c r="G695" s="139"/>
      <c r="II695" s="123"/>
      <c r="IJ695" s="123"/>
      <c r="IK695" s="123"/>
      <c r="IL695" s="123"/>
      <c r="IM695" s="123"/>
      <c r="IN695" s="123"/>
      <c r="IO695" s="123"/>
      <c r="IP695" s="123"/>
    </row>
    <row r="696" s="120" customFormat="1" ht="15" customHeight="1" spans="1:250">
      <c r="A696" s="136">
        <v>2100204</v>
      </c>
      <c r="B696" s="138" t="s">
        <v>564</v>
      </c>
      <c r="C696" s="140">
        <v>0</v>
      </c>
      <c r="D696" s="139"/>
      <c r="E696" s="134">
        <f t="shared" si="117"/>
        <v>0</v>
      </c>
      <c r="F696" s="135">
        <f t="shared" si="118"/>
        <v>0</v>
      </c>
      <c r="G696" s="139"/>
      <c r="II696" s="123"/>
      <c r="IJ696" s="123"/>
      <c r="IK696" s="123"/>
      <c r="IL696" s="123"/>
      <c r="IM696" s="123"/>
      <c r="IN696" s="123"/>
      <c r="IO696" s="123"/>
      <c r="IP696" s="123"/>
    </row>
    <row r="697" s="120" customFormat="1" ht="15" customHeight="1" spans="1:250">
      <c r="A697" s="136">
        <v>2100205</v>
      </c>
      <c r="B697" s="138" t="s">
        <v>565</v>
      </c>
      <c r="C697" s="140">
        <v>0</v>
      </c>
      <c r="D697" s="139"/>
      <c r="E697" s="134">
        <f t="shared" si="117"/>
        <v>0</v>
      </c>
      <c r="F697" s="135">
        <f t="shared" si="118"/>
        <v>0</v>
      </c>
      <c r="G697" s="139"/>
      <c r="II697" s="123"/>
      <c r="IJ697" s="123"/>
      <c r="IK697" s="123"/>
      <c r="IL697" s="123"/>
      <c r="IM697" s="123"/>
      <c r="IN697" s="123"/>
      <c r="IO697" s="123"/>
      <c r="IP697" s="123"/>
    </row>
    <row r="698" s="120" customFormat="1" ht="15" customHeight="1" spans="1:250">
      <c r="A698" s="136">
        <v>2100206</v>
      </c>
      <c r="B698" s="138" t="s">
        <v>566</v>
      </c>
      <c r="C698" s="140">
        <v>0</v>
      </c>
      <c r="D698" s="139"/>
      <c r="E698" s="134">
        <f t="shared" si="117"/>
        <v>0</v>
      </c>
      <c r="F698" s="135">
        <f t="shared" si="118"/>
        <v>0</v>
      </c>
      <c r="G698" s="139"/>
      <c r="II698" s="123"/>
      <c r="IJ698" s="123"/>
      <c r="IK698" s="123"/>
      <c r="IL698" s="123"/>
      <c r="IM698" s="123"/>
      <c r="IN698" s="123"/>
      <c r="IO698" s="123"/>
      <c r="IP698" s="123"/>
    </row>
    <row r="699" s="120" customFormat="1" ht="15" customHeight="1" spans="1:250">
      <c r="A699" s="136">
        <v>2100207</v>
      </c>
      <c r="B699" s="138" t="s">
        <v>567</v>
      </c>
      <c r="C699" s="140">
        <v>0</v>
      </c>
      <c r="D699" s="139"/>
      <c r="E699" s="134">
        <f t="shared" si="117"/>
        <v>0</v>
      </c>
      <c r="F699" s="135">
        <f t="shared" si="118"/>
        <v>0</v>
      </c>
      <c r="G699" s="139"/>
      <c r="II699" s="123"/>
      <c r="IJ699" s="123"/>
      <c r="IK699" s="123"/>
      <c r="IL699" s="123"/>
      <c r="IM699" s="123"/>
      <c r="IN699" s="123"/>
      <c r="IO699" s="123"/>
      <c r="IP699" s="123"/>
    </row>
    <row r="700" s="120" customFormat="1" ht="15" customHeight="1" spans="1:250">
      <c r="A700" s="136">
        <v>2100208</v>
      </c>
      <c r="B700" s="138" t="s">
        <v>568</v>
      </c>
      <c r="C700" s="140">
        <v>0</v>
      </c>
      <c r="D700" s="139"/>
      <c r="E700" s="134">
        <f t="shared" si="117"/>
        <v>0</v>
      </c>
      <c r="F700" s="135">
        <f t="shared" si="118"/>
        <v>0</v>
      </c>
      <c r="G700" s="139"/>
      <c r="II700" s="123"/>
      <c r="IJ700" s="123"/>
      <c r="IK700" s="123"/>
      <c r="IL700" s="123"/>
      <c r="IM700" s="123"/>
      <c r="IN700" s="123"/>
      <c r="IO700" s="123"/>
      <c r="IP700" s="123"/>
    </row>
    <row r="701" s="120" customFormat="1" ht="15" customHeight="1" spans="1:250">
      <c r="A701" s="136">
        <v>2100209</v>
      </c>
      <c r="B701" s="138" t="s">
        <v>569</v>
      </c>
      <c r="C701" s="140">
        <v>0</v>
      </c>
      <c r="D701" s="139"/>
      <c r="E701" s="134">
        <f t="shared" si="117"/>
        <v>0</v>
      </c>
      <c r="F701" s="135">
        <f t="shared" si="118"/>
        <v>0</v>
      </c>
      <c r="G701" s="139"/>
      <c r="II701" s="123"/>
      <c r="IJ701" s="123"/>
      <c r="IK701" s="123"/>
      <c r="IL701" s="123"/>
      <c r="IM701" s="123"/>
      <c r="IN701" s="123"/>
      <c r="IO701" s="123"/>
      <c r="IP701" s="123"/>
    </row>
    <row r="702" s="120" customFormat="1" ht="15" customHeight="1" spans="1:250">
      <c r="A702" s="136">
        <v>2100210</v>
      </c>
      <c r="B702" s="138" t="s">
        <v>570</v>
      </c>
      <c r="C702" s="140">
        <v>0</v>
      </c>
      <c r="D702" s="139"/>
      <c r="E702" s="134">
        <f t="shared" si="117"/>
        <v>0</v>
      </c>
      <c r="F702" s="135">
        <f t="shared" si="118"/>
        <v>0</v>
      </c>
      <c r="G702" s="139"/>
      <c r="II702" s="123"/>
      <c r="IJ702" s="123"/>
      <c r="IK702" s="123"/>
      <c r="IL702" s="123"/>
      <c r="IM702" s="123"/>
      <c r="IN702" s="123"/>
      <c r="IO702" s="123"/>
      <c r="IP702" s="123"/>
    </row>
    <row r="703" s="120" customFormat="1" ht="15" customHeight="1" spans="1:250">
      <c r="A703" s="136">
        <v>2100211</v>
      </c>
      <c r="B703" s="138" t="s">
        <v>571</v>
      </c>
      <c r="C703" s="140">
        <v>0</v>
      </c>
      <c r="D703" s="139"/>
      <c r="E703" s="134">
        <f t="shared" si="117"/>
        <v>0</v>
      </c>
      <c r="F703" s="135">
        <f t="shared" si="118"/>
        <v>0</v>
      </c>
      <c r="G703" s="139"/>
      <c r="II703" s="123"/>
      <c r="IJ703" s="123"/>
      <c r="IK703" s="123"/>
      <c r="IL703" s="123"/>
      <c r="IM703" s="123"/>
      <c r="IN703" s="123"/>
      <c r="IO703" s="123"/>
      <c r="IP703" s="123"/>
    </row>
    <row r="704" s="120" customFormat="1" ht="15" customHeight="1" spans="1:250">
      <c r="A704" s="136">
        <v>2100212</v>
      </c>
      <c r="B704" s="138" t="s">
        <v>572</v>
      </c>
      <c r="C704" s="140">
        <v>0</v>
      </c>
      <c r="D704" s="139"/>
      <c r="E704" s="134">
        <f t="shared" si="117"/>
        <v>0</v>
      </c>
      <c r="F704" s="135">
        <f t="shared" si="118"/>
        <v>0</v>
      </c>
      <c r="G704" s="139"/>
      <c r="II704" s="123"/>
      <c r="IJ704" s="123"/>
      <c r="IK704" s="123"/>
      <c r="IL704" s="123"/>
      <c r="IM704" s="123"/>
      <c r="IN704" s="123"/>
      <c r="IO704" s="123"/>
      <c r="IP704" s="123"/>
    </row>
    <row r="705" s="120" customFormat="1" ht="15" customHeight="1" spans="1:250">
      <c r="A705" s="136">
        <v>2100299</v>
      </c>
      <c r="B705" s="138" t="s">
        <v>573</v>
      </c>
      <c r="C705" s="140">
        <v>0</v>
      </c>
      <c r="D705" s="139"/>
      <c r="E705" s="134">
        <f t="shared" si="117"/>
        <v>0</v>
      </c>
      <c r="F705" s="135">
        <f t="shared" si="118"/>
        <v>0</v>
      </c>
      <c r="G705" s="139"/>
      <c r="II705" s="123"/>
      <c r="IJ705" s="123"/>
      <c r="IK705" s="123"/>
      <c r="IL705" s="123"/>
      <c r="IM705" s="123"/>
      <c r="IN705" s="123"/>
      <c r="IO705" s="123"/>
      <c r="IP705" s="123"/>
    </row>
    <row r="706" s="120" customFormat="1" ht="15" customHeight="1" spans="1:250">
      <c r="A706" s="136">
        <v>21003</v>
      </c>
      <c r="B706" s="137" t="s">
        <v>574</v>
      </c>
      <c r="C706" s="140">
        <f t="shared" ref="C706:G706" si="132">SUM(C707:C709)</f>
        <v>703</v>
      </c>
      <c r="D706" s="141">
        <f t="shared" si="132"/>
        <v>828</v>
      </c>
      <c r="E706" s="134">
        <f t="shared" si="117"/>
        <v>125</v>
      </c>
      <c r="F706" s="135">
        <f t="shared" si="118"/>
        <v>17.7809388335704</v>
      </c>
      <c r="G706" s="141">
        <f t="shared" si="132"/>
        <v>1863</v>
      </c>
      <c r="II706" s="123"/>
      <c r="IJ706" s="123"/>
      <c r="IK706" s="123"/>
      <c r="IL706" s="123"/>
      <c r="IM706" s="123"/>
      <c r="IN706" s="123"/>
      <c r="IO706" s="123"/>
      <c r="IP706" s="123"/>
    </row>
    <row r="707" s="120" customFormat="1" ht="15" customHeight="1" spans="1:250">
      <c r="A707" s="136">
        <v>2100301</v>
      </c>
      <c r="B707" s="138" t="s">
        <v>575</v>
      </c>
      <c r="C707" s="140">
        <v>0</v>
      </c>
      <c r="D707" s="139"/>
      <c r="E707" s="134">
        <f t="shared" si="117"/>
        <v>0</v>
      </c>
      <c r="F707" s="135">
        <f t="shared" si="118"/>
        <v>0</v>
      </c>
      <c r="G707" s="139"/>
      <c r="II707" s="123"/>
      <c r="IJ707" s="123"/>
      <c r="IK707" s="123"/>
      <c r="IL707" s="123"/>
      <c r="IM707" s="123"/>
      <c r="IN707" s="123"/>
      <c r="IO707" s="123"/>
      <c r="IP707" s="123"/>
    </row>
    <row r="708" s="120" customFormat="1" ht="15" customHeight="1" spans="1:250">
      <c r="A708" s="136">
        <v>2100302</v>
      </c>
      <c r="B708" s="138" t="s">
        <v>576</v>
      </c>
      <c r="C708" s="140">
        <v>629</v>
      </c>
      <c r="D708" s="139">
        <v>828</v>
      </c>
      <c r="E708" s="134">
        <f t="shared" si="117"/>
        <v>199</v>
      </c>
      <c r="F708" s="135">
        <f t="shared" si="118"/>
        <v>31.637519872814</v>
      </c>
      <c r="G708" s="139">
        <v>1863</v>
      </c>
      <c r="II708" s="123"/>
      <c r="IJ708" s="123"/>
      <c r="IK708" s="123"/>
      <c r="IL708" s="123"/>
      <c r="IM708" s="123"/>
      <c r="IN708" s="123"/>
      <c r="IO708" s="123"/>
      <c r="IP708" s="123"/>
    </row>
    <row r="709" s="120" customFormat="1" ht="15" customHeight="1" spans="1:250">
      <c r="A709" s="136">
        <v>2100399</v>
      </c>
      <c r="B709" s="138" t="s">
        <v>577</v>
      </c>
      <c r="C709" s="140">
        <v>74</v>
      </c>
      <c r="D709" s="139"/>
      <c r="E709" s="134">
        <f t="shared" ref="E709:E772" si="133">D709-C709</f>
        <v>-74</v>
      </c>
      <c r="F709" s="135">
        <f t="shared" ref="F709:F772" si="134">IF(C709=0,,E709/C709*100)</f>
        <v>-100</v>
      </c>
      <c r="G709" s="139"/>
      <c r="II709" s="123"/>
      <c r="IJ709" s="123"/>
      <c r="IK709" s="123"/>
      <c r="IL709" s="123"/>
      <c r="IM709" s="123"/>
      <c r="IN709" s="123"/>
      <c r="IO709" s="123"/>
      <c r="IP709" s="123"/>
    </row>
    <row r="710" s="120" customFormat="1" ht="15" customHeight="1" spans="1:250">
      <c r="A710" s="136">
        <v>21004</v>
      </c>
      <c r="B710" s="137" t="s">
        <v>578</v>
      </c>
      <c r="C710" s="140">
        <f t="shared" ref="C710:G710" si="135">SUM(C711:C721)</f>
        <v>1490</v>
      </c>
      <c r="D710" s="141">
        <f t="shared" si="135"/>
        <v>1438</v>
      </c>
      <c r="E710" s="134">
        <f t="shared" si="133"/>
        <v>-52</v>
      </c>
      <c r="F710" s="135">
        <f t="shared" si="134"/>
        <v>-3.48993288590604</v>
      </c>
      <c r="G710" s="141">
        <f t="shared" si="135"/>
        <v>3300</v>
      </c>
      <c r="II710" s="123"/>
      <c r="IJ710" s="123"/>
      <c r="IK710" s="123"/>
      <c r="IL710" s="123"/>
      <c r="IM710" s="123"/>
      <c r="IN710" s="123"/>
      <c r="IO710" s="123"/>
      <c r="IP710" s="123"/>
    </row>
    <row r="711" s="120" customFormat="1" ht="15" customHeight="1" spans="1:250">
      <c r="A711" s="136">
        <v>2100401</v>
      </c>
      <c r="B711" s="138" t="s">
        <v>579</v>
      </c>
      <c r="C711" s="140">
        <v>448</v>
      </c>
      <c r="D711" s="139">
        <v>893</v>
      </c>
      <c r="E711" s="134">
        <f t="shared" si="133"/>
        <v>445</v>
      </c>
      <c r="F711" s="135">
        <f t="shared" si="134"/>
        <v>99.3303571428571</v>
      </c>
      <c r="G711" s="139">
        <v>893</v>
      </c>
      <c r="II711" s="123"/>
      <c r="IJ711" s="123"/>
      <c r="IK711" s="123"/>
      <c r="IL711" s="123"/>
      <c r="IM711" s="123"/>
      <c r="IN711" s="123"/>
      <c r="IO711" s="123"/>
      <c r="IP711" s="123"/>
    </row>
    <row r="712" s="120" customFormat="1" ht="15" customHeight="1" spans="1:250">
      <c r="A712" s="136">
        <v>2100402</v>
      </c>
      <c r="B712" s="138" t="s">
        <v>580</v>
      </c>
      <c r="C712" s="140">
        <v>143</v>
      </c>
      <c r="D712" s="139">
        <v>12</v>
      </c>
      <c r="E712" s="134">
        <f t="shared" si="133"/>
        <v>-131</v>
      </c>
      <c r="F712" s="135">
        <f t="shared" si="134"/>
        <v>-91.6083916083916</v>
      </c>
      <c r="G712" s="139">
        <v>12</v>
      </c>
      <c r="II712" s="123"/>
      <c r="IJ712" s="123"/>
      <c r="IK712" s="123"/>
      <c r="IL712" s="123"/>
      <c r="IM712" s="123"/>
      <c r="IN712" s="123"/>
      <c r="IO712" s="123"/>
      <c r="IP712" s="123"/>
    </row>
    <row r="713" s="120" customFormat="1" ht="15" customHeight="1" spans="1:250">
      <c r="A713" s="136">
        <v>2100403</v>
      </c>
      <c r="B713" s="138" t="s">
        <v>581</v>
      </c>
      <c r="C713" s="140">
        <v>289</v>
      </c>
      <c r="D713" s="139">
        <v>101</v>
      </c>
      <c r="E713" s="134">
        <f t="shared" si="133"/>
        <v>-188</v>
      </c>
      <c r="F713" s="135">
        <f t="shared" si="134"/>
        <v>-65.0519031141868</v>
      </c>
      <c r="G713" s="139">
        <v>101</v>
      </c>
      <c r="II713" s="123"/>
      <c r="IJ713" s="123"/>
      <c r="IK713" s="123"/>
      <c r="IL713" s="123"/>
      <c r="IM713" s="123"/>
      <c r="IN713" s="123"/>
      <c r="IO713" s="123"/>
      <c r="IP713" s="123"/>
    </row>
    <row r="714" s="120" customFormat="1" ht="15" customHeight="1" spans="1:250">
      <c r="A714" s="136">
        <v>2100404</v>
      </c>
      <c r="B714" s="138" t="s">
        <v>582</v>
      </c>
      <c r="C714" s="140">
        <v>0</v>
      </c>
      <c r="D714" s="139"/>
      <c r="E714" s="134">
        <f t="shared" si="133"/>
        <v>0</v>
      </c>
      <c r="F714" s="135">
        <f t="shared" si="134"/>
        <v>0</v>
      </c>
      <c r="G714" s="139"/>
      <c r="II714" s="123"/>
      <c r="IJ714" s="123"/>
      <c r="IK714" s="123"/>
      <c r="IL714" s="123"/>
      <c r="IM714" s="123"/>
      <c r="IN714" s="123"/>
      <c r="IO714" s="123"/>
      <c r="IP714" s="123"/>
    </row>
    <row r="715" s="120" customFormat="1" ht="15" customHeight="1" spans="1:250">
      <c r="A715" s="136">
        <v>2100405</v>
      </c>
      <c r="B715" s="138" t="s">
        <v>583</v>
      </c>
      <c r="C715" s="140">
        <v>3</v>
      </c>
      <c r="D715" s="139"/>
      <c r="E715" s="134">
        <f t="shared" si="133"/>
        <v>-3</v>
      </c>
      <c r="F715" s="135">
        <f t="shared" si="134"/>
        <v>-100</v>
      </c>
      <c r="G715" s="139"/>
      <c r="II715" s="123"/>
      <c r="IJ715" s="123"/>
      <c r="IK715" s="123"/>
      <c r="IL715" s="123"/>
      <c r="IM715" s="123"/>
      <c r="IN715" s="123"/>
      <c r="IO715" s="123"/>
      <c r="IP715" s="123"/>
    </row>
    <row r="716" s="120" customFormat="1" ht="15" customHeight="1" spans="1:250">
      <c r="A716" s="136">
        <v>2100406</v>
      </c>
      <c r="B716" s="138" t="s">
        <v>584</v>
      </c>
      <c r="C716" s="140">
        <v>0</v>
      </c>
      <c r="D716" s="139"/>
      <c r="E716" s="134">
        <f t="shared" si="133"/>
        <v>0</v>
      </c>
      <c r="F716" s="135">
        <f t="shared" si="134"/>
        <v>0</v>
      </c>
      <c r="G716" s="139"/>
      <c r="II716" s="123"/>
      <c r="IJ716" s="123"/>
      <c r="IK716" s="123"/>
      <c r="IL716" s="123"/>
      <c r="IM716" s="123"/>
      <c r="IN716" s="123"/>
      <c r="IO716" s="123"/>
      <c r="IP716" s="123"/>
    </row>
    <row r="717" s="120" customFormat="1" ht="15" customHeight="1" spans="1:250">
      <c r="A717" s="136">
        <v>2100407</v>
      </c>
      <c r="B717" s="138" t="s">
        <v>585</v>
      </c>
      <c r="C717" s="140">
        <v>0</v>
      </c>
      <c r="D717" s="139"/>
      <c r="E717" s="134">
        <f t="shared" si="133"/>
        <v>0</v>
      </c>
      <c r="F717" s="135">
        <f t="shared" si="134"/>
        <v>0</v>
      </c>
      <c r="G717" s="139"/>
      <c r="II717" s="123"/>
      <c r="IJ717" s="123"/>
      <c r="IK717" s="123"/>
      <c r="IL717" s="123"/>
      <c r="IM717" s="123"/>
      <c r="IN717" s="123"/>
      <c r="IO717" s="123"/>
      <c r="IP717" s="123"/>
    </row>
    <row r="718" s="120" customFormat="1" ht="15" customHeight="1" spans="1:250">
      <c r="A718" s="136">
        <v>2100408</v>
      </c>
      <c r="B718" s="138" t="s">
        <v>586</v>
      </c>
      <c r="C718" s="140">
        <v>580</v>
      </c>
      <c r="D718" s="139">
        <v>370</v>
      </c>
      <c r="E718" s="134">
        <f t="shared" si="133"/>
        <v>-210</v>
      </c>
      <c r="F718" s="135">
        <f t="shared" si="134"/>
        <v>-36.2068965517241</v>
      </c>
      <c r="G718" s="139">
        <v>2054</v>
      </c>
      <c r="II718" s="123"/>
      <c r="IJ718" s="123"/>
      <c r="IK718" s="123"/>
      <c r="IL718" s="123"/>
      <c r="IM718" s="123"/>
      <c r="IN718" s="123"/>
      <c r="IO718" s="123"/>
      <c r="IP718" s="123"/>
    </row>
    <row r="719" s="120" customFormat="1" ht="15" customHeight="1" spans="1:250">
      <c r="A719" s="136">
        <v>2100409</v>
      </c>
      <c r="B719" s="138" t="s">
        <v>587</v>
      </c>
      <c r="C719" s="140">
        <v>0</v>
      </c>
      <c r="D719" s="139">
        <v>41</v>
      </c>
      <c r="E719" s="134">
        <f t="shared" si="133"/>
        <v>41</v>
      </c>
      <c r="F719" s="135">
        <f t="shared" si="134"/>
        <v>0</v>
      </c>
      <c r="G719" s="139">
        <v>219</v>
      </c>
      <c r="II719" s="123"/>
      <c r="IJ719" s="123"/>
      <c r="IK719" s="123"/>
      <c r="IL719" s="123"/>
      <c r="IM719" s="123"/>
      <c r="IN719" s="123"/>
      <c r="IO719" s="123"/>
      <c r="IP719" s="123"/>
    </row>
    <row r="720" s="120" customFormat="1" ht="15" customHeight="1" spans="1:250">
      <c r="A720" s="136">
        <v>2100410</v>
      </c>
      <c r="B720" s="138" t="s">
        <v>588</v>
      </c>
      <c r="C720" s="140">
        <v>0</v>
      </c>
      <c r="D720" s="139"/>
      <c r="E720" s="134">
        <f t="shared" si="133"/>
        <v>0</v>
      </c>
      <c r="F720" s="135">
        <f t="shared" si="134"/>
        <v>0</v>
      </c>
      <c r="G720" s="139"/>
      <c r="II720" s="123"/>
      <c r="IJ720" s="123"/>
      <c r="IK720" s="123"/>
      <c r="IL720" s="123"/>
      <c r="IM720" s="123"/>
      <c r="IN720" s="123"/>
      <c r="IO720" s="123"/>
      <c r="IP720" s="123"/>
    </row>
    <row r="721" s="120" customFormat="1" ht="15" customHeight="1" spans="1:250">
      <c r="A721" s="136">
        <v>2100499</v>
      </c>
      <c r="B721" s="138" t="s">
        <v>589</v>
      </c>
      <c r="C721" s="140">
        <v>27</v>
      </c>
      <c r="D721" s="139">
        <v>21</v>
      </c>
      <c r="E721" s="134">
        <f t="shared" si="133"/>
        <v>-6</v>
      </c>
      <c r="F721" s="135">
        <f t="shared" si="134"/>
        <v>-22.2222222222222</v>
      </c>
      <c r="G721" s="139">
        <v>21</v>
      </c>
      <c r="II721" s="123"/>
      <c r="IJ721" s="123"/>
      <c r="IK721" s="123"/>
      <c r="IL721" s="123"/>
      <c r="IM721" s="123"/>
      <c r="IN721" s="123"/>
      <c r="IO721" s="123"/>
      <c r="IP721" s="123"/>
    </row>
    <row r="722" s="120" customFormat="1" ht="15" customHeight="1" spans="1:250">
      <c r="A722" s="136">
        <v>21006</v>
      </c>
      <c r="B722" s="137" t="s">
        <v>590</v>
      </c>
      <c r="C722" s="140">
        <f t="shared" ref="C722:G722" si="136">SUM(C723:C724)</f>
        <v>0</v>
      </c>
      <c r="D722" s="141">
        <f t="shared" si="136"/>
        <v>0</v>
      </c>
      <c r="E722" s="134">
        <f t="shared" si="133"/>
        <v>0</v>
      </c>
      <c r="F722" s="135">
        <f t="shared" si="134"/>
        <v>0</v>
      </c>
      <c r="G722" s="141">
        <f t="shared" si="136"/>
        <v>0</v>
      </c>
      <c r="II722" s="123"/>
      <c r="IJ722" s="123"/>
      <c r="IK722" s="123"/>
      <c r="IL722" s="123"/>
      <c r="IM722" s="123"/>
      <c r="IN722" s="123"/>
      <c r="IO722" s="123"/>
      <c r="IP722" s="123"/>
    </row>
    <row r="723" s="120" customFormat="1" ht="15" customHeight="1" spans="1:250">
      <c r="A723" s="136">
        <v>2100601</v>
      </c>
      <c r="B723" s="138" t="s">
        <v>591</v>
      </c>
      <c r="C723" s="140">
        <v>0</v>
      </c>
      <c r="D723" s="139"/>
      <c r="E723" s="134">
        <f t="shared" si="133"/>
        <v>0</v>
      </c>
      <c r="F723" s="135">
        <f t="shared" si="134"/>
        <v>0</v>
      </c>
      <c r="G723" s="139"/>
      <c r="II723" s="123"/>
      <c r="IJ723" s="123"/>
      <c r="IK723" s="123"/>
      <c r="IL723" s="123"/>
      <c r="IM723" s="123"/>
      <c r="IN723" s="123"/>
      <c r="IO723" s="123"/>
      <c r="IP723" s="123"/>
    </row>
    <row r="724" s="120" customFormat="1" ht="15" customHeight="1" spans="1:250">
      <c r="A724" s="136">
        <v>2100699</v>
      </c>
      <c r="B724" s="138" t="s">
        <v>592</v>
      </c>
      <c r="C724" s="140">
        <v>0</v>
      </c>
      <c r="D724" s="139"/>
      <c r="E724" s="134">
        <f t="shared" si="133"/>
        <v>0</v>
      </c>
      <c r="F724" s="135">
        <f t="shared" si="134"/>
        <v>0</v>
      </c>
      <c r="G724" s="139"/>
      <c r="II724" s="123"/>
      <c r="IJ724" s="123"/>
      <c r="IK724" s="123"/>
      <c r="IL724" s="123"/>
      <c r="IM724" s="123"/>
      <c r="IN724" s="123"/>
      <c r="IO724" s="123"/>
      <c r="IP724" s="123"/>
    </row>
    <row r="725" s="120" customFormat="1" ht="15" customHeight="1" spans="1:250">
      <c r="A725" s="136">
        <v>21007</v>
      </c>
      <c r="B725" s="137" t="s">
        <v>593</v>
      </c>
      <c r="C725" s="140">
        <f t="shared" ref="C725:G725" si="137">SUM(C726:C728)</f>
        <v>264</v>
      </c>
      <c r="D725" s="141">
        <f t="shared" si="137"/>
        <v>315</v>
      </c>
      <c r="E725" s="134">
        <f t="shared" si="133"/>
        <v>51</v>
      </c>
      <c r="F725" s="135">
        <f t="shared" si="134"/>
        <v>19.3181818181818</v>
      </c>
      <c r="G725" s="141">
        <f t="shared" si="137"/>
        <v>923</v>
      </c>
      <c r="II725" s="123"/>
      <c r="IJ725" s="123"/>
      <c r="IK725" s="123"/>
      <c r="IL725" s="123"/>
      <c r="IM725" s="123"/>
      <c r="IN725" s="123"/>
      <c r="IO725" s="123"/>
      <c r="IP725" s="123"/>
    </row>
    <row r="726" s="120" customFormat="1" ht="15" customHeight="1" spans="1:250">
      <c r="A726" s="136">
        <v>2100716</v>
      </c>
      <c r="B726" s="138" t="s">
        <v>594</v>
      </c>
      <c r="C726" s="140">
        <v>0</v>
      </c>
      <c r="D726" s="139"/>
      <c r="E726" s="134">
        <f t="shared" si="133"/>
        <v>0</v>
      </c>
      <c r="F726" s="135">
        <f t="shared" si="134"/>
        <v>0</v>
      </c>
      <c r="G726" s="139"/>
      <c r="II726" s="123"/>
      <c r="IJ726" s="123"/>
      <c r="IK726" s="123"/>
      <c r="IL726" s="123"/>
      <c r="IM726" s="123"/>
      <c r="IN726" s="123"/>
      <c r="IO726" s="123"/>
      <c r="IP726" s="123"/>
    </row>
    <row r="727" s="120" customFormat="1" ht="15" customHeight="1" spans="1:250">
      <c r="A727" s="136">
        <v>2100717</v>
      </c>
      <c r="B727" s="138" t="s">
        <v>595</v>
      </c>
      <c r="C727" s="140">
        <v>264</v>
      </c>
      <c r="D727" s="139">
        <v>313</v>
      </c>
      <c r="E727" s="134">
        <f t="shared" si="133"/>
        <v>49</v>
      </c>
      <c r="F727" s="135">
        <f t="shared" si="134"/>
        <v>18.5606060606061</v>
      </c>
      <c r="G727" s="139">
        <v>921</v>
      </c>
      <c r="II727" s="123"/>
      <c r="IJ727" s="123"/>
      <c r="IK727" s="123"/>
      <c r="IL727" s="123"/>
      <c r="IM727" s="123"/>
      <c r="IN727" s="123"/>
      <c r="IO727" s="123"/>
      <c r="IP727" s="123"/>
    </row>
    <row r="728" s="120" customFormat="1" ht="15" customHeight="1" spans="1:250">
      <c r="A728" s="136">
        <v>2100799</v>
      </c>
      <c r="B728" s="138" t="s">
        <v>596</v>
      </c>
      <c r="C728" s="140">
        <v>0</v>
      </c>
      <c r="D728" s="139">
        <v>2</v>
      </c>
      <c r="E728" s="134">
        <f t="shared" si="133"/>
        <v>2</v>
      </c>
      <c r="F728" s="135">
        <f t="shared" si="134"/>
        <v>0</v>
      </c>
      <c r="G728" s="139">
        <v>2</v>
      </c>
      <c r="II728" s="123"/>
      <c r="IJ728" s="123"/>
      <c r="IK728" s="123"/>
      <c r="IL728" s="123"/>
      <c r="IM728" s="123"/>
      <c r="IN728" s="123"/>
      <c r="IO728" s="123"/>
      <c r="IP728" s="123"/>
    </row>
    <row r="729" s="120" customFormat="1" ht="15" customHeight="1" spans="1:250">
      <c r="A729" s="136">
        <v>21011</v>
      </c>
      <c r="B729" s="137" t="s">
        <v>597</v>
      </c>
      <c r="C729" s="140">
        <f t="shared" ref="C729:G729" si="138">SUM(C730:C733)</f>
        <v>3050</v>
      </c>
      <c r="D729" s="141">
        <f t="shared" si="138"/>
        <v>3109</v>
      </c>
      <c r="E729" s="134">
        <f t="shared" si="133"/>
        <v>59</v>
      </c>
      <c r="F729" s="135">
        <f t="shared" si="134"/>
        <v>1.9344262295082</v>
      </c>
      <c r="G729" s="141">
        <f t="shared" si="138"/>
        <v>3109</v>
      </c>
      <c r="II729" s="123"/>
      <c r="IJ729" s="123"/>
      <c r="IK729" s="123"/>
      <c r="IL729" s="123"/>
      <c r="IM729" s="123"/>
      <c r="IN729" s="123"/>
      <c r="IO729" s="123"/>
      <c r="IP729" s="123"/>
    </row>
    <row r="730" s="120" customFormat="1" ht="15" customHeight="1" spans="1:250">
      <c r="A730" s="136">
        <v>2101101</v>
      </c>
      <c r="B730" s="138" t="s">
        <v>598</v>
      </c>
      <c r="C730" s="140">
        <v>758</v>
      </c>
      <c r="D730" s="139">
        <v>734</v>
      </c>
      <c r="E730" s="134">
        <f t="shared" si="133"/>
        <v>-24</v>
      </c>
      <c r="F730" s="135">
        <f t="shared" si="134"/>
        <v>-3.16622691292876</v>
      </c>
      <c r="G730" s="139">
        <v>734</v>
      </c>
      <c r="II730" s="123"/>
      <c r="IJ730" s="123"/>
      <c r="IK730" s="123"/>
      <c r="IL730" s="123"/>
      <c r="IM730" s="123"/>
      <c r="IN730" s="123"/>
      <c r="IO730" s="123"/>
      <c r="IP730" s="123"/>
    </row>
    <row r="731" s="120" customFormat="1" ht="15" customHeight="1" spans="1:250">
      <c r="A731" s="136">
        <v>2101102</v>
      </c>
      <c r="B731" s="138" t="s">
        <v>599</v>
      </c>
      <c r="C731" s="140">
        <v>2292</v>
      </c>
      <c r="D731" s="139">
        <v>2375</v>
      </c>
      <c r="E731" s="134">
        <f t="shared" si="133"/>
        <v>83</v>
      </c>
      <c r="F731" s="135">
        <f t="shared" si="134"/>
        <v>3.62129144851658</v>
      </c>
      <c r="G731" s="139">
        <v>2375</v>
      </c>
      <c r="II731" s="123"/>
      <c r="IJ731" s="123"/>
      <c r="IK731" s="123"/>
      <c r="IL731" s="123"/>
      <c r="IM731" s="123"/>
      <c r="IN731" s="123"/>
      <c r="IO731" s="123"/>
      <c r="IP731" s="123"/>
    </row>
    <row r="732" s="120" customFormat="1" ht="15" customHeight="1" spans="1:250">
      <c r="A732" s="136">
        <v>2101103</v>
      </c>
      <c r="B732" s="138" t="s">
        <v>600</v>
      </c>
      <c r="C732" s="140">
        <v>0</v>
      </c>
      <c r="D732" s="139"/>
      <c r="E732" s="134">
        <f t="shared" si="133"/>
        <v>0</v>
      </c>
      <c r="F732" s="135">
        <f t="shared" si="134"/>
        <v>0</v>
      </c>
      <c r="G732" s="139"/>
      <c r="II732" s="123"/>
      <c r="IJ732" s="123"/>
      <c r="IK732" s="123"/>
      <c r="IL732" s="123"/>
      <c r="IM732" s="123"/>
      <c r="IN732" s="123"/>
      <c r="IO732" s="123"/>
      <c r="IP732" s="123"/>
    </row>
    <row r="733" s="120" customFormat="1" ht="15" customHeight="1" spans="1:250">
      <c r="A733" s="136">
        <v>2101199</v>
      </c>
      <c r="B733" s="138" t="s">
        <v>601</v>
      </c>
      <c r="C733" s="140">
        <v>0</v>
      </c>
      <c r="D733" s="139"/>
      <c r="E733" s="134">
        <f t="shared" si="133"/>
        <v>0</v>
      </c>
      <c r="F733" s="135">
        <f t="shared" si="134"/>
        <v>0</v>
      </c>
      <c r="G733" s="139"/>
      <c r="II733" s="123"/>
      <c r="IJ733" s="123"/>
      <c r="IK733" s="123"/>
      <c r="IL733" s="123"/>
      <c r="IM733" s="123"/>
      <c r="IN733" s="123"/>
      <c r="IO733" s="123"/>
      <c r="IP733" s="123"/>
    </row>
    <row r="734" s="120" customFormat="1" ht="15" customHeight="1" spans="1:250">
      <c r="A734" s="136">
        <v>21012</v>
      </c>
      <c r="B734" s="137" t="s">
        <v>602</v>
      </c>
      <c r="C734" s="140">
        <f t="shared" ref="C734:G734" si="139">SUM(C735:C737)</f>
        <v>2757</v>
      </c>
      <c r="D734" s="141">
        <f t="shared" si="139"/>
        <v>1906</v>
      </c>
      <c r="E734" s="134">
        <f t="shared" si="133"/>
        <v>-851</v>
      </c>
      <c r="F734" s="135">
        <f t="shared" si="134"/>
        <v>-30.866884294523</v>
      </c>
      <c r="G734" s="141">
        <f t="shared" si="139"/>
        <v>10588</v>
      </c>
      <c r="II734" s="123"/>
      <c r="IJ734" s="123"/>
      <c r="IK734" s="123"/>
      <c r="IL734" s="123"/>
      <c r="IM734" s="123"/>
      <c r="IN734" s="123"/>
      <c r="IO734" s="123"/>
      <c r="IP734" s="123"/>
    </row>
    <row r="735" s="120" customFormat="1" ht="15" customHeight="1" spans="1:250">
      <c r="A735" s="136">
        <v>2101201</v>
      </c>
      <c r="B735" s="138" t="s">
        <v>603</v>
      </c>
      <c r="C735" s="140">
        <v>0</v>
      </c>
      <c r="D735" s="139"/>
      <c r="E735" s="134">
        <f t="shared" si="133"/>
        <v>0</v>
      </c>
      <c r="F735" s="135">
        <f t="shared" si="134"/>
        <v>0</v>
      </c>
      <c r="G735" s="139"/>
      <c r="II735" s="123"/>
      <c r="IJ735" s="123"/>
      <c r="IK735" s="123"/>
      <c r="IL735" s="123"/>
      <c r="IM735" s="123"/>
      <c r="IN735" s="123"/>
      <c r="IO735" s="123"/>
      <c r="IP735" s="123"/>
    </row>
    <row r="736" s="120" customFormat="1" ht="15" customHeight="1" spans="1:250">
      <c r="A736" s="136">
        <v>2101202</v>
      </c>
      <c r="B736" s="138" t="s">
        <v>604</v>
      </c>
      <c r="C736" s="140">
        <v>2757</v>
      </c>
      <c r="D736" s="139">
        <v>1906</v>
      </c>
      <c r="E736" s="134">
        <f t="shared" si="133"/>
        <v>-851</v>
      </c>
      <c r="F736" s="135">
        <f t="shared" si="134"/>
        <v>-30.866884294523</v>
      </c>
      <c r="G736" s="139">
        <v>10588</v>
      </c>
      <c r="II736" s="123"/>
      <c r="IJ736" s="123"/>
      <c r="IK736" s="123"/>
      <c r="IL736" s="123"/>
      <c r="IM736" s="123"/>
      <c r="IN736" s="123"/>
      <c r="IO736" s="123"/>
      <c r="IP736" s="123"/>
    </row>
    <row r="737" s="120" customFormat="1" ht="15" customHeight="1" spans="1:250">
      <c r="A737" s="136">
        <v>2101299</v>
      </c>
      <c r="B737" s="138" t="s">
        <v>605</v>
      </c>
      <c r="C737" s="140">
        <v>0</v>
      </c>
      <c r="D737" s="139"/>
      <c r="E737" s="134">
        <f t="shared" si="133"/>
        <v>0</v>
      </c>
      <c r="F737" s="135">
        <f t="shared" si="134"/>
        <v>0</v>
      </c>
      <c r="G737" s="139"/>
      <c r="II737" s="123"/>
      <c r="IJ737" s="123"/>
      <c r="IK737" s="123"/>
      <c r="IL737" s="123"/>
      <c r="IM737" s="123"/>
      <c r="IN737" s="123"/>
      <c r="IO737" s="123"/>
      <c r="IP737" s="123"/>
    </row>
    <row r="738" s="120" customFormat="1" ht="15" customHeight="1" spans="1:250">
      <c r="A738" s="136">
        <v>21013</v>
      </c>
      <c r="B738" s="137" t="s">
        <v>606</v>
      </c>
      <c r="C738" s="140">
        <f t="shared" ref="C738:G738" si="140">SUM(C739:C741)</f>
        <v>699</v>
      </c>
      <c r="D738" s="141">
        <f t="shared" si="140"/>
        <v>627</v>
      </c>
      <c r="E738" s="134">
        <f t="shared" si="133"/>
        <v>-72</v>
      </c>
      <c r="F738" s="135">
        <f t="shared" si="134"/>
        <v>-10.3004291845494</v>
      </c>
      <c r="G738" s="141">
        <f t="shared" si="140"/>
        <v>1698</v>
      </c>
      <c r="II738" s="123"/>
      <c r="IJ738" s="123"/>
      <c r="IK738" s="123"/>
      <c r="IL738" s="123"/>
      <c r="IM738" s="123"/>
      <c r="IN738" s="123"/>
      <c r="IO738" s="123"/>
      <c r="IP738" s="123"/>
    </row>
    <row r="739" s="120" customFormat="1" ht="15" customHeight="1" spans="1:250">
      <c r="A739" s="136">
        <v>2101301</v>
      </c>
      <c r="B739" s="138" t="s">
        <v>607</v>
      </c>
      <c r="C739" s="140">
        <v>699</v>
      </c>
      <c r="D739" s="139">
        <v>627</v>
      </c>
      <c r="E739" s="134">
        <f t="shared" si="133"/>
        <v>-72</v>
      </c>
      <c r="F739" s="135">
        <f t="shared" si="134"/>
        <v>-10.3004291845494</v>
      </c>
      <c r="G739" s="139">
        <v>1698</v>
      </c>
      <c r="II739" s="123"/>
      <c r="IJ739" s="123"/>
      <c r="IK739" s="123"/>
      <c r="IL739" s="123"/>
      <c r="IM739" s="123"/>
      <c r="IN739" s="123"/>
      <c r="IO739" s="123"/>
      <c r="IP739" s="123"/>
    </row>
    <row r="740" s="120" customFormat="1" ht="15" customHeight="1" spans="1:250">
      <c r="A740" s="136">
        <v>2101302</v>
      </c>
      <c r="B740" s="138" t="s">
        <v>608</v>
      </c>
      <c r="C740" s="140">
        <v>0</v>
      </c>
      <c r="D740" s="139"/>
      <c r="E740" s="134">
        <f t="shared" si="133"/>
        <v>0</v>
      </c>
      <c r="F740" s="135">
        <f t="shared" si="134"/>
        <v>0</v>
      </c>
      <c r="G740" s="139"/>
      <c r="II740" s="123"/>
      <c r="IJ740" s="123"/>
      <c r="IK740" s="123"/>
      <c r="IL740" s="123"/>
      <c r="IM740" s="123"/>
      <c r="IN740" s="123"/>
      <c r="IO740" s="123"/>
      <c r="IP740" s="123"/>
    </row>
    <row r="741" s="120" customFormat="1" ht="15" customHeight="1" spans="1:250">
      <c r="A741" s="136">
        <v>2101399</v>
      </c>
      <c r="B741" s="138" t="s">
        <v>609</v>
      </c>
      <c r="C741" s="140">
        <v>0</v>
      </c>
      <c r="D741" s="139"/>
      <c r="E741" s="134">
        <f t="shared" si="133"/>
        <v>0</v>
      </c>
      <c r="F741" s="135">
        <f t="shared" si="134"/>
        <v>0</v>
      </c>
      <c r="G741" s="139"/>
      <c r="II741" s="123"/>
      <c r="IJ741" s="123"/>
      <c r="IK741" s="123"/>
      <c r="IL741" s="123"/>
      <c r="IM741" s="123"/>
      <c r="IN741" s="123"/>
      <c r="IO741" s="123"/>
      <c r="IP741" s="123"/>
    </row>
    <row r="742" s="120" customFormat="1" ht="15" customHeight="1" spans="1:250">
      <c r="A742" s="136">
        <v>21014</v>
      </c>
      <c r="B742" s="137" t="s">
        <v>610</v>
      </c>
      <c r="C742" s="140">
        <f t="shared" ref="C742:G742" si="141">SUM(C743:C744)</f>
        <v>46</v>
      </c>
      <c r="D742" s="141">
        <f t="shared" si="141"/>
        <v>36</v>
      </c>
      <c r="E742" s="134">
        <f t="shared" si="133"/>
        <v>-10</v>
      </c>
      <c r="F742" s="135">
        <f t="shared" si="134"/>
        <v>-21.7391304347826</v>
      </c>
      <c r="G742" s="141">
        <f t="shared" si="141"/>
        <v>112</v>
      </c>
      <c r="II742" s="123"/>
      <c r="IJ742" s="123"/>
      <c r="IK742" s="123"/>
      <c r="IL742" s="123"/>
      <c r="IM742" s="123"/>
      <c r="IN742" s="123"/>
      <c r="IO742" s="123"/>
      <c r="IP742" s="123"/>
    </row>
    <row r="743" s="120" customFormat="1" ht="15" customHeight="1" spans="1:250">
      <c r="A743" s="136">
        <v>2101401</v>
      </c>
      <c r="B743" s="138" t="s">
        <v>611</v>
      </c>
      <c r="C743" s="140">
        <v>46</v>
      </c>
      <c r="D743" s="139">
        <v>36</v>
      </c>
      <c r="E743" s="134">
        <f t="shared" si="133"/>
        <v>-10</v>
      </c>
      <c r="F743" s="135">
        <f t="shared" si="134"/>
        <v>-21.7391304347826</v>
      </c>
      <c r="G743" s="139">
        <v>112</v>
      </c>
      <c r="II743" s="123"/>
      <c r="IJ743" s="123"/>
      <c r="IK743" s="123"/>
      <c r="IL743" s="123"/>
      <c r="IM743" s="123"/>
      <c r="IN743" s="123"/>
      <c r="IO743" s="123"/>
      <c r="IP743" s="123"/>
    </row>
    <row r="744" s="120" customFormat="1" ht="15" customHeight="1" spans="1:250">
      <c r="A744" s="136">
        <v>2101499</v>
      </c>
      <c r="B744" s="138" t="s">
        <v>612</v>
      </c>
      <c r="C744" s="140">
        <v>0</v>
      </c>
      <c r="D744" s="139"/>
      <c r="E744" s="134">
        <f t="shared" si="133"/>
        <v>0</v>
      </c>
      <c r="F744" s="135">
        <f t="shared" si="134"/>
        <v>0</v>
      </c>
      <c r="G744" s="139"/>
      <c r="II744" s="123"/>
      <c r="IJ744" s="123"/>
      <c r="IK744" s="123"/>
      <c r="IL744" s="123"/>
      <c r="IM744" s="123"/>
      <c r="IN744" s="123"/>
      <c r="IO744" s="123"/>
      <c r="IP744" s="123"/>
    </row>
    <row r="745" s="120" customFormat="1" ht="15" customHeight="1" spans="1:250">
      <c r="A745" s="136">
        <v>21015</v>
      </c>
      <c r="B745" s="137" t="s">
        <v>613</v>
      </c>
      <c r="C745" s="140">
        <f t="shared" ref="C745:G745" si="142">SUM(C746:C753)</f>
        <v>0</v>
      </c>
      <c r="D745" s="139">
        <f t="shared" si="142"/>
        <v>167</v>
      </c>
      <c r="E745" s="134">
        <f t="shared" si="133"/>
        <v>167</v>
      </c>
      <c r="F745" s="135">
        <f t="shared" si="134"/>
        <v>0</v>
      </c>
      <c r="G745" s="139">
        <f t="shared" si="142"/>
        <v>167</v>
      </c>
      <c r="II745" s="123"/>
      <c r="IJ745" s="123"/>
      <c r="IK745" s="123"/>
      <c r="IL745" s="123"/>
      <c r="IM745" s="123"/>
      <c r="IN745" s="123"/>
      <c r="IO745" s="123"/>
      <c r="IP745" s="123"/>
    </row>
    <row r="746" s="120" customFormat="1" ht="15" customHeight="1" spans="1:250">
      <c r="A746" s="136">
        <v>2101501</v>
      </c>
      <c r="B746" s="138" t="s">
        <v>63</v>
      </c>
      <c r="C746" s="140">
        <v>0</v>
      </c>
      <c r="D746" s="139">
        <v>82</v>
      </c>
      <c r="E746" s="134">
        <f t="shared" si="133"/>
        <v>82</v>
      </c>
      <c r="F746" s="135">
        <f t="shared" si="134"/>
        <v>0</v>
      </c>
      <c r="G746" s="139">
        <v>82</v>
      </c>
      <c r="II746" s="123"/>
      <c r="IJ746" s="123"/>
      <c r="IK746" s="123"/>
      <c r="IL746" s="123"/>
      <c r="IM746" s="123"/>
      <c r="IN746" s="123"/>
      <c r="IO746" s="123"/>
      <c r="IP746" s="123"/>
    </row>
    <row r="747" s="120" customFormat="1" ht="15" customHeight="1" spans="1:250">
      <c r="A747" s="136">
        <v>2101502</v>
      </c>
      <c r="B747" s="138" t="s">
        <v>64</v>
      </c>
      <c r="C747" s="140">
        <v>0</v>
      </c>
      <c r="D747" s="139"/>
      <c r="E747" s="134">
        <f t="shared" si="133"/>
        <v>0</v>
      </c>
      <c r="F747" s="135">
        <f t="shared" si="134"/>
        <v>0</v>
      </c>
      <c r="G747" s="139"/>
      <c r="II747" s="123"/>
      <c r="IJ747" s="123"/>
      <c r="IK747" s="123"/>
      <c r="IL747" s="123"/>
      <c r="IM747" s="123"/>
      <c r="IN747" s="123"/>
      <c r="IO747" s="123"/>
      <c r="IP747" s="123"/>
    </row>
    <row r="748" s="120" customFormat="1" ht="15" customHeight="1" spans="1:250">
      <c r="A748" s="136">
        <v>2101503</v>
      </c>
      <c r="B748" s="138" t="s">
        <v>65</v>
      </c>
      <c r="C748" s="140">
        <v>0</v>
      </c>
      <c r="D748" s="139"/>
      <c r="E748" s="134">
        <f t="shared" si="133"/>
        <v>0</v>
      </c>
      <c r="F748" s="135">
        <f t="shared" si="134"/>
        <v>0</v>
      </c>
      <c r="G748" s="139"/>
      <c r="II748" s="123"/>
      <c r="IJ748" s="123"/>
      <c r="IK748" s="123"/>
      <c r="IL748" s="123"/>
      <c r="IM748" s="123"/>
      <c r="IN748" s="123"/>
      <c r="IO748" s="123"/>
      <c r="IP748" s="123"/>
    </row>
    <row r="749" s="120" customFormat="1" ht="15" customHeight="1" spans="1:250">
      <c r="A749" s="136">
        <v>2101504</v>
      </c>
      <c r="B749" s="138" t="s">
        <v>104</v>
      </c>
      <c r="C749" s="140">
        <v>0</v>
      </c>
      <c r="D749" s="139">
        <v>74</v>
      </c>
      <c r="E749" s="134">
        <f t="shared" si="133"/>
        <v>74</v>
      </c>
      <c r="F749" s="135">
        <f t="shared" si="134"/>
        <v>0</v>
      </c>
      <c r="G749" s="139">
        <v>74</v>
      </c>
      <c r="II749" s="123"/>
      <c r="IJ749" s="123"/>
      <c r="IK749" s="123"/>
      <c r="IL749" s="123"/>
      <c r="IM749" s="123"/>
      <c r="IN749" s="123"/>
      <c r="IO749" s="123"/>
      <c r="IP749" s="123"/>
    </row>
    <row r="750" s="120" customFormat="1" ht="15" customHeight="1" spans="1:250">
      <c r="A750" s="136">
        <v>2101505</v>
      </c>
      <c r="B750" s="138" t="s">
        <v>614</v>
      </c>
      <c r="C750" s="140">
        <v>0</v>
      </c>
      <c r="D750" s="139"/>
      <c r="E750" s="134">
        <f t="shared" si="133"/>
        <v>0</v>
      </c>
      <c r="F750" s="135">
        <f t="shared" si="134"/>
        <v>0</v>
      </c>
      <c r="G750" s="139"/>
      <c r="II750" s="123"/>
      <c r="IJ750" s="123"/>
      <c r="IK750" s="123"/>
      <c r="IL750" s="123"/>
      <c r="IM750" s="123"/>
      <c r="IN750" s="123"/>
      <c r="IO750" s="123"/>
      <c r="IP750" s="123"/>
    </row>
    <row r="751" s="120" customFormat="1" ht="15" customHeight="1" spans="1:250">
      <c r="A751" s="136">
        <v>2101506</v>
      </c>
      <c r="B751" s="138" t="s">
        <v>615</v>
      </c>
      <c r="C751" s="140">
        <v>0</v>
      </c>
      <c r="D751" s="139">
        <v>11</v>
      </c>
      <c r="E751" s="134">
        <f t="shared" si="133"/>
        <v>11</v>
      </c>
      <c r="F751" s="135">
        <f t="shared" si="134"/>
        <v>0</v>
      </c>
      <c r="G751" s="139">
        <v>11</v>
      </c>
      <c r="II751" s="123"/>
      <c r="IJ751" s="123"/>
      <c r="IK751" s="123"/>
      <c r="IL751" s="123"/>
      <c r="IM751" s="123"/>
      <c r="IN751" s="123"/>
      <c r="IO751" s="123"/>
      <c r="IP751" s="123"/>
    </row>
    <row r="752" s="120" customFormat="1" ht="15" customHeight="1" spans="1:250">
      <c r="A752" s="136">
        <v>2101550</v>
      </c>
      <c r="B752" s="138" t="s">
        <v>72</v>
      </c>
      <c r="C752" s="140">
        <v>0</v>
      </c>
      <c r="D752" s="139"/>
      <c r="E752" s="134">
        <f t="shared" si="133"/>
        <v>0</v>
      </c>
      <c r="F752" s="135">
        <f t="shared" si="134"/>
        <v>0</v>
      </c>
      <c r="G752" s="139"/>
      <c r="II752" s="123"/>
      <c r="IJ752" s="123"/>
      <c r="IK752" s="123"/>
      <c r="IL752" s="123"/>
      <c r="IM752" s="123"/>
      <c r="IN752" s="123"/>
      <c r="IO752" s="123"/>
      <c r="IP752" s="123"/>
    </row>
    <row r="753" s="120" customFormat="1" ht="15" customHeight="1" spans="1:250">
      <c r="A753" s="136">
        <v>2101599</v>
      </c>
      <c r="B753" s="138" t="s">
        <v>616</v>
      </c>
      <c r="C753" s="140">
        <v>0</v>
      </c>
      <c r="D753" s="139"/>
      <c r="E753" s="134">
        <f t="shared" si="133"/>
        <v>0</v>
      </c>
      <c r="F753" s="135">
        <f t="shared" si="134"/>
        <v>0</v>
      </c>
      <c r="G753" s="139"/>
      <c r="II753" s="123"/>
      <c r="IJ753" s="123"/>
      <c r="IK753" s="123"/>
      <c r="IL753" s="123"/>
      <c r="IM753" s="123"/>
      <c r="IN753" s="123"/>
      <c r="IO753" s="123"/>
      <c r="IP753" s="123"/>
    </row>
    <row r="754" s="120" customFormat="1" ht="15" customHeight="1" spans="1:250">
      <c r="A754" s="136">
        <v>21016</v>
      </c>
      <c r="B754" s="137" t="s">
        <v>617</v>
      </c>
      <c r="C754" s="140">
        <f t="shared" ref="C754:G754" si="143">SUM(C755)</f>
        <v>0</v>
      </c>
      <c r="D754" s="139">
        <f t="shared" si="143"/>
        <v>0</v>
      </c>
      <c r="E754" s="134">
        <f t="shared" si="133"/>
        <v>0</v>
      </c>
      <c r="F754" s="135">
        <f t="shared" si="134"/>
        <v>0</v>
      </c>
      <c r="G754" s="139">
        <f t="shared" si="143"/>
        <v>0</v>
      </c>
      <c r="II754" s="123"/>
      <c r="IJ754" s="123"/>
      <c r="IK754" s="123"/>
      <c r="IL754" s="123"/>
      <c r="IM754" s="123"/>
      <c r="IN754" s="123"/>
      <c r="IO754" s="123"/>
      <c r="IP754" s="123"/>
    </row>
    <row r="755" s="120" customFormat="1" ht="15" customHeight="1" spans="1:250">
      <c r="A755" s="136">
        <v>2101601</v>
      </c>
      <c r="B755" s="138" t="s">
        <v>618</v>
      </c>
      <c r="C755" s="140">
        <v>0</v>
      </c>
      <c r="D755" s="139"/>
      <c r="E755" s="134">
        <f t="shared" si="133"/>
        <v>0</v>
      </c>
      <c r="F755" s="135">
        <f t="shared" si="134"/>
        <v>0</v>
      </c>
      <c r="G755" s="139"/>
      <c r="II755" s="123"/>
      <c r="IJ755" s="123"/>
      <c r="IK755" s="123"/>
      <c r="IL755" s="123"/>
      <c r="IM755" s="123"/>
      <c r="IN755" s="123"/>
      <c r="IO755" s="123"/>
      <c r="IP755" s="123"/>
    </row>
    <row r="756" s="120" customFormat="1" ht="15" customHeight="1" spans="1:250">
      <c r="A756" s="136">
        <v>21099</v>
      </c>
      <c r="B756" s="137" t="s">
        <v>619</v>
      </c>
      <c r="C756" s="140">
        <f t="shared" ref="C756:G756" si="144">C757</f>
        <v>0</v>
      </c>
      <c r="D756" s="141">
        <f t="shared" si="144"/>
        <v>0</v>
      </c>
      <c r="E756" s="134">
        <f t="shared" si="133"/>
        <v>0</v>
      </c>
      <c r="F756" s="135">
        <f t="shared" si="134"/>
        <v>0</v>
      </c>
      <c r="G756" s="141">
        <f t="shared" si="144"/>
        <v>0</v>
      </c>
      <c r="II756" s="123"/>
      <c r="IJ756" s="123"/>
      <c r="IK756" s="123"/>
      <c r="IL756" s="123"/>
      <c r="IM756" s="123"/>
      <c r="IN756" s="123"/>
      <c r="IO756" s="123"/>
      <c r="IP756" s="123"/>
    </row>
    <row r="757" s="120" customFormat="1" ht="15" customHeight="1" spans="1:250">
      <c r="A757" s="136">
        <v>2109901</v>
      </c>
      <c r="B757" s="138" t="s">
        <v>620</v>
      </c>
      <c r="C757" s="140">
        <v>0</v>
      </c>
      <c r="D757" s="139"/>
      <c r="E757" s="134">
        <f t="shared" si="133"/>
        <v>0</v>
      </c>
      <c r="F757" s="135">
        <f t="shared" si="134"/>
        <v>0</v>
      </c>
      <c r="G757" s="139"/>
      <c r="II757" s="123"/>
      <c r="IJ757" s="123"/>
      <c r="IK757" s="123"/>
      <c r="IL757" s="123"/>
      <c r="IM757" s="123"/>
      <c r="IN757" s="123"/>
      <c r="IO757" s="123"/>
      <c r="IP757" s="123"/>
    </row>
    <row r="758" s="120" customFormat="1" ht="15" customHeight="1" spans="1:250">
      <c r="A758" s="136">
        <v>211</v>
      </c>
      <c r="B758" s="137" t="s">
        <v>621</v>
      </c>
      <c r="C758" s="140">
        <f t="shared" ref="C758:G758" si="145">C759+C769+C773+C781+C786+C793+C799+C802+C805+C807+C809+C815+C817+C819+C834</f>
        <v>3347</v>
      </c>
      <c r="D758" s="141">
        <f t="shared" si="145"/>
        <v>2661</v>
      </c>
      <c r="E758" s="134">
        <f t="shared" si="133"/>
        <v>-686</v>
      </c>
      <c r="F758" s="135">
        <f t="shared" si="134"/>
        <v>-20.4959665371975</v>
      </c>
      <c r="G758" s="141">
        <f t="shared" si="145"/>
        <v>2661</v>
      </c>
      <c r="II758" s="123"/>
      <c r="IJ758" s="123"/>
      <c r="IK758" s="123"/>
      <c r="IL758" s="123"/>
      <c r="IM758" s="123"/>
      <c r="IN758" s="123"/>
      <c r="IO758" s="123"/>
      <c r="IP758" s="123"/>
    </row>
    <row r="759" s="120" customFormat="1" ht="15" customHeight="1" spans="1:250">
      <c r="A759" s="136">
        <v>21101</v>
      </c>
      <c r="B759" s="137" t="s">
        <v>622</v>
      </c>
      <c r="C759" s="140">
        <f t="shared" ref="C759:G759" si="146">SUM(C760:C768)</f>
        <v>275</v>
      </c>
      <c r="D759" s="141">
        <f t="shared" si="146"/>
        <v>151</v>
      </c>
      <c r="E759" s="134">
        <f t="shared" si="133"/>
        <v>-124</v>
      </c>
      <c r="F759" s="135">
        <f t="shared" si="134"/>
        <v>-45.0909090909091</v>
      </c>
      <c r="G759" s="141">
        <f t="shared" si="146"/>
        <v>151</v>
      </c>
      <c r="II759" s="123"/>
      <c r="IJ759" s="123"/>
      <c r="IK759" s="123"/>
      <c r="IL759" s="123"/>
      <c r="IM759" s="123"/>
      <c r="IN759" s="123"/>
      <c r="IO759" s="123"/>
      <c r="IP759" s="123"/>
    </row>
    <row r="760" s="120" customFormat="1" ht="15" customHeight="1" spans="1:250">
      <c r="A760" s="136">
        <v>2110101</v>
      </c>
      <c r="B760" s="138" t="s">
        <v>63</v>
      </c>
      <c r="C760" s="140">
        <v>92</v>
      </c>
      <c r="D760" s="139">
        <v>131</v>
      </c>
      <c r="E760" s="134">
        <f t="shared" si="133"/>
        <v>39</v>
      </c>
      <c r="F760" s="135">
        <f t="shared" si="134"/>
        <v>42.3913043478261</v>
      </c>
      <c r="G760" s="139">
        <v>131</v>
      </c>
      <c r="II760" s="123"/>
      <c r="IJ760" s="123"/>
      <c r="IK760" s="123"/>
      <c r="IL760" s="123"/>
      <c r="IM760" s="123"/>
      <c r="IN760" s="123"/>
      <c r="IO760" s="123"/>
      <c r="IP760" s="123"/>
    </row>
    <row r="761" s="120" customFormat="1" ht="15" customHeight="1" spans="1:250">
      <c r="A761" s="136">
        <v>2110102</v>
      </c>
      <c r="B761" s="138" t="s">
        <v>64</v>
      </c>
      <c r="C761" s="140">
        <v>0</v>
      </c>
      <c r="D761" s="139"/>
      <c r="E761" s="134">
        <f t="shared" si="133"/>
        <v>0</v>
      </c>
      <c r="F761" s="135">
        <f t="shared" si="134"/>
        <v>0</v>
      </c>
      <c r="G761" s="139"/>
      <c r="II761" s="123"/>
      <c r="IJ761" s="123"/>
      <c r="IK761" s="123"/>
      <c r="IL761" s="123"/>
      <c r="IM761" s="123"/>
      <c r="IN761" s="123"/>
      <c r="IO761" s="123"/>
      <c r="IP761" s="123"/>
    </row>
    <row r="762" s="120" customFormat="1" ht="15" customHeight="1" spans="1:250">
      <c r="A762" s="136">
        <v>2110103</v>
      </c>
      <c r="B762" s="138" t="s">
        <v>65</v>
      </c>
      <c r="C762" s="140">
        <v>38</v>
      </c>
      <c r="D762" s="139"/>
      <c r="E762" s="134">
        <f t="shared" si="133"/>
        <v>-38</v>
      </c>
      <c r="F762" s="135">
        <f t="shared" si="134"/>
        <v>-100</v>
      </c>
      <c r="G762" s="139"/>
      <c r="II762" s="123"/>
      <c r="IJ762" s="123"/>
      <c r="IK762" s="123"/>
      <c r="IL762" s="123"/>
      <c r="IM762" s="123"/>
      <c r="IN762" s="123"/>
      <c r="IO762" s="123"/>
      <c r="IP762" s="123"/>
    </row>
    <row r="763" s="120" customFormat="1" ht="15" customHeight="1" spans="1:250">
      <c r="A763" s="136">
        <v>2110104</v>
      </c>
      <c r="B763" s="138" t="s">
        <v>623</v>
      </c>
      <c r="C763" s="140">
        <v>0</v>
      </c>
      <c r="D763" s="139"/>
      <c r="E763" s="134">
        <f t="shared" si="133"/>
        <v>0</v>
      </c>
      <c r="F763" s="135">
        <f t="shared" si="134"/>
        <v>0</v>
      </c>
      <c r="G763" s="139"/>
      <c r="II763" s="123"/>
      <c r="IJ763" s="123"/>
      <c r="IK763" s="123"/>
      <c r="IL763" s="123"/>
      <c r="IM763" s="123"/>
      <c r="IN763" s="123"/>
      <c r="IO763" s="123"/>
      <c r="IP763" s="123"/>
    </row>
    <row r="764" s="120" customFormat="1" ht="15" customHeight="1" spans="1:250">
      <c r="A764" s="136">
        <v>2110105</v>
      </c>
      <c r="B764" s="138" t="s">
        <v>624</v>
      </c>
      <c r="C764" s="140">
        <v>0</v>
      </c>
      <c r="D764" s="139"/>
      <c r="E764" s="134">
        <f t="shared" si="133"/>
        <v>0</v>
      </c>
      <c r="F764" s="135">
        <f t="shared" si="134"/>
        <v>0</v>
      </c>
      <c r="G764" s="139"/>
      <c r="II764" s="123"/>
      <c r="IJ764" s="123"/>
      <c r="IK764" s="123"/>
      <c r="IL764" s="123"/>
      <c r="IM764" s="123"/>
      <c r="IN764" s="123"/>
      <c r="IO764" s="123"/>
      <c r="IP764" s="123"/>
    </row>
    <row r="765" s="120" customFormat="1" ht="15" customHeight="1" spans="1:250">
      <c r="A765" s="136">
        <v>2110106</v>
      </c>
      <c r="B765" s="138" t="s">
        <v>625</v>
      </c>
      <c r="C765" s="140">
        <v>0</v>
      </c>
      <c r="D765" s="139"/>
      <c r="E765" s="134">
        <f t="shared" si="133"/>
        <v>0</v>
      </c>
      <c r="F765" s="135">
        <f t="shared" si="134"/>
        <v>0</v>
      </c>
      <c r="G765" s="139"/>
      <c r="II765" s="123"/>
      <c r="IJ765" s="123"/>
      <c r="IK765" s="123"/>
      <c r="IL765" s="123"/>
      <c r="IM765" s="123"/>
      <c r="IN765" s="123"/>
      <c r="IO765" s="123"/>
      <c r="IP765" s="123"/>
    </row>
    <row r="766" s="120" customFormat="1" ht="15" customHeight="1" spans="1:250">
      <c r="A766" s="136">
        <v>2110107</v>
      </c>
      <c r="B766" s="138" t="s">
        <v>626</v>
      </c>
      <c r="C766" s="140">
        <v>0</v>
      </c>
      <c r="D766" s="139"/>
      <c r="E766" s="134">
        <f t="shared" si="133"/>
        <v>0</v>
      </c>
      <c r="F766" s="135">
        <f t="shared" si="134"/>
        <v>0</v>
      </c>
      <c r="G766" s="139"/>
      <c r="II766" s="123"/>
      <c r="IJ766" s="123"/>
      <c r="IK766" s="123"/>
      <c r="IL766" s="123"/>
      <c r="IM766" s="123"/>
      <c r="IN766" s="123"/>
      <c r="IO766" s="123"/>
      <c r="IP766" s="123"/>
    </row>
    <row r="767" s="120" customFormat="1" ht="15" customHeight="1" spans="1:250">
      <c r="A767" s="136">
        <v>2110108</v>
      </c>
      <c r="B767" s="138" t="s">
        <v>627</v>
      </c>
      <c r="C767" s="140">
        <v>0</v>
      </c>
      <c r="D767" s="139"/>
      <c r="E767" s="134">
        <f t="shared" si="133"/>
        <v>0</v>
      </c>
      <c r="F767" s="135">
        <f t="shared" si="134"/>
        <v>0</v>
      </c>
      <c r="G767" s="139"/>
      <c r="II767" s="123"/>
      <c r="IJ767" s="123"/>
      <c r="IK767" s="123"/>
      <c r="IL767" s="123"/>
      <c r="IM767" s="123"/>
      <c r="IN767" s="123"/>
      <c r="IO767" s="123"/>
      <c r="IP767" s="123"/>
    </row>
    <row r="768" s="120" customFormat="1" ht="15" customHeight="1" spans="1:250">
      <c r="A768" s="136">
        <v>2110199</v>
      </c>
      <c r="B768" s="138" t="s">
        <v>628</v>
      </c>
      <c r="C768" s="140">
        <v>145</v>
      </c>
      <c r="D768" s="139">
        <v>20</v>
      </c>
      <c r="E768" s="134">
        <f t="shared" si="133"/>
        <v>-125</v>
      </c>
      <c r="F768" s="135">
        <f t="shared" si="134"/>
        <v>-86.2068965517241</v>
      </c>
      <c r="G768" s="139">
        <v>20</v>
      </c>
      <c r="II768" s="123"/>
      <c r="IJ768" s="123"/>
      <c r="IK768" s="123"/>
      <c r="IL768" s="123"/>
      <c r="IM768" s="123"/>
      <c r="IN768" s="123"/>
      <c r="IO768" s="123"/>
      <c r="IP768" s="123"/>
    </row>
    <row r="769" s="120" customFormat="1" ht="15" customHeight="1" spans="1:250">
      <c r="A769" s="136">
        <v>21102</v>
      </c>
      <c r="B769" s="137" t="s">
        <v>629</v>
      </c>
      <c r="C769" s="140">
        <f t="shared" ref="C769:G769" si="147">SUM(C770:C772)</f>
        <v>157</v>
      </c>
      <c r="D769" s="141">
        <f t="shared" si="147"/>
        <v>69</v>
      </c>
      <c r="E769" s="134">
        <f t="shared" si="133"/>
        <v>-88</v>
      </c>
      <c r="F769" s="135">
        <f t="shared" si="134"/>
        <v>-56.0509554140127</v>
      </c>
      <c r="G769" s="141">
        <f t="shared" si="147"/>
        <v>69</v>
      </c>
      <c r="II769" s="123"/>
      <c r="IJ769" s="123"/>
      <c r="IK769" s="123"/>
      <c r="IL769" s="123"/>
      <c r="IM769" s="123"/>
      <c r="IN769" s="123"/>
      <c r="IO769" s="123"/>
      <c r="IP769" s="123"/>
    </row>
    <row r="770" s="120" customFormat="1" ht="15" customHeight="1" spans="1:250">
      <c r="A770" s="136">
        <v>2110203</v>
      </c>
      <c r="B770" s="138" t="s">
        <v>630</v>
      </c>
      <c r="C770" s="140">
        <v>0</v>
      </c>
      <c r="D770" s="139"/>
      <c r="E770" s="134">
        <f t="shared" si="133"/>
        <v>0</v>
      </c>
      <c r="F770" s="135">
        <f t="shared" si="134"/>
        <v>0</v>
      </c>
      <c r="G770" s="139"/>
      <c r="II770" s="123"/>
      <c r="IJ770" s="123"/>
      <c r="IK770" s="123"/>
      <c r="IL770" s="123"/>
      <c r="IM770" s="123"/>
      <c r="IN770" s="123"/>
      <c r="IO770" s="123"/>
      <c r="IP770" s="123"/>
    </row>
    <row r="771" s="120" customFormat="1" ht="15" customHeight="1" spans="1:250">
      <c r="A771" s="136">
        <v>2110204</v>
      </c>
      <c r="B771" s="138" t="s">
        <v>631</v>
      </c>
      <c r="C771" s="140">
        <v>0</v>
      </c>
      <c r="D771" s="139"/>
      <c r="E771" s="134">
        <f t="shared" si="133"/>
        <v>0</v>
      </c>
      <c r="F771" s="135">
        <f t="shared" si="134"/>
        <v>0</v>
      </c>
      <c r="G771" s="139"/>
      <c r="II771" s="123"/>
      <c r="IJ771" s="123"/>
      <c r="IK771" s="123"/>
      <c r="IL771" s="123"/>
      <c r="IM771" s="123"/>
      <c r="IN771" s="123"/>
      <c r="IO771" s="123"/>
      <c r="IP771" s="123"/>
    </row>
    <row r="772" s="120" customFormat="1" ht="15" customHeight="1" spans="1:250">
      <c r="A772" s="136">
        <v>2110299</v>
      </c>
      <c r="B772" s="138" t="s">
        <v>632</v>
      </c>
      <c r="C772" s="140">
        <v>157</v>
      </c>
      <c r="D772" s="139">
        <v>69</v>
      </c>
      <c r="E772" s="134">
        <f t="shared" si="133"/>
        <v>-88</v>
      </c>
      <c r="F772" s="135">
        <f t="shared" si="134"/>
        <v>-56.0509554140127</v>
      </c>
      <c r="G772" s="139">
        <v>69</v>
      </c>
      <c r="II772" s="123"/>
      <c r="IJ772" s="123"/>
      <c r="IK772" s="123"/>
      <c r="IL772" s="123"/>
      <c r="IM772" s="123"/>
      <c r="IN772" s="123"/>
      <c r="IO772" s="123"/>
      <c r="IP772" s="123"/>
    </row>
    <row r="773" s="120" customFormat="1" ht="15" customHeight="1" spans="1:250">
      <c r="A773" s="136">
        <v>21103</v>
      </c>
      <c r="B773" s="137" t="s">
        <v>633</v>
      </c>
      <c r="C773" s="140">
        <f t="shared" ref="C773:G773" si="148">SUM(C774:C780)</f>
        <v>315</v>
      </c>
      <c r="D773" s="141">
        <f t="shared" si="148"/>
        <v>660</v>
      </c>
      <c r="E773" s="134">
        <f t="shared" ref="E773:E836" si="149">D773-C773</f>
        <v>345</v>
      </c>
      <c r="F773" s="135">
        <f t="shared" ref="F773:F836" si="150">IF(C773=0,,E773/C773*100)</f>
        <v>109.52380952381</v>
      </c>
      <c r="G773" s="141">
        <f t="shared" si="148"/>
        <v>660</v>
      </c>
      <c r="II773" s="123"/>
      <c r="IJ773" s="123"/>
      <c r="IK773" s="123"/>
      <c r="IL773" s="123"/>
      <c r="IM773" s="123"/>
      <c r="IN773" s="123"/>
      <c r="IO773" s="123"/>
      <c r="IP773" s="123"/>
    </row>
    <row r="774" s="120" customFormat="1" ht="15" customHeight="1" spans="1:250">
      <c r="A774" s="136">
        <v>2110301</v>
      </c>
      <c r="B774" s="138" t="s">
        <v>634</v>
      </c>
      <c r="C774" s="140">
        <v>0</v>
      </c>
      <c r="D774" s="139">
        <v>10</v>
      </c>
      <c r="E774" s="134">
        <f t="shared" si="149"/>
        <v>10</v>
      </c>
      <c r="F774" s="135">
        <f t="shared" si="150"/>
        <v>0</v>
      </c>
      <c r="G774" s="139">
        <v>10</v>
      </c>
      <c r="II774" s="123"/>
      <c r="IJ774" s="123"/>
      <c r="IK774" s="123"/>
      <c r="IL774" s="123"/>
      <c r="IM774" s="123"/>
      <c r="IN774" s="123"/>
      <c r="IO774" s="123"/>
      <c r="IP774" s="123"/>
    </row>
    <row r="775" s="120" customFormat="1" ht="15" customHeight="1" spans="1:250">
      <c r="A775" s="136">
        <v>2110302</v>
      </c>
      <c r="B775" s="138" t="s">
        <v>635</v>
      </c>
      <c r="C775" s="140">
        <v>270</v>
      </c>
      <c r="D775" s="139">
        <v>650</v>
      </c>
      <c r="E775" s="134">
        <f t="shared" si="149"/>
        <v>380</v>
      </c>
      <c r="F775" s="135">
        <f t="shared" si="150"/>
        <v>140.740740740741</v>
      </c>
      <c r="G775" s="139">
        <v>650</v>
      </c>
      <c r="II775" s="123"/>
      <c r="IJ775" s="123"/>
      <c r="IK775" s="123"/>
      <c r="IL775" s="123"/>
      <c r="IM775" s="123"/>
      <c r="IN775" s="123"/>
      <c r="IO775" s="123"/>
      <c r="IP775" s="123"/>
    </row>
    <row r="776" s="120" customFormat="1" ht="15" customHeight="1" spans="1:250">
      <c r="A776" s="136">
        <v>2110303</v>
      </c>
      <c r="B776" s="138" t="s">
        <v>636</v>
      </c>
      <c r="C776" s="140">
        <v>0</v>
      </c>
      <c r="D776" s="139"/>
      <c r="E776" s="134">
        <f t="shared" si="149"/>
        <v>0</v>
      </c>
      <c r="F776" s="135">
        <f t="shared" si="150"/>
        <v>0</v>
      </c>
      <c r="G776" s="139"/>
      <c r="II776" s="123"/>
      <c r="IJ776" s="123"/>
      <c r="IK776" s="123"/>
      <c r="IL776" s="123"/>
      <c r="IM776" s="123"/>
      <c r="IN776" s="123"/>
      <c r="IO776" s="123"/>
      <c r="IP776" s="123"/>
    </row>
    <row r="777" s="120" customFormat="1" ht="15" customHeight="1" spans="1:250">
      <c r="A777" s="136">
        <v>2110304</v>
      </c>
      <c r="B777" s="138" t="s">
        <v>637</v>
      </c>
      <c r="C777" s="140">
        <v>45</v>
      </c>
      <c r="D777" s="139"/>
      <c r="E777" s="134">
        <f t="shared" si="149"/>
        <v>-45</v>
      </c>
      <c r="F777" s="135">
        <f t="shared" si="150"/>
        <v>-100</v>
      </c>
      <c r="G777" s="139"/>
      <c r="II777" s="123"/>
      <c r="IJ777" s="123"/>
      <c r="IK777" s="123"/>
      <c r="IL777" s="123"/>
      <c r="IM777" s="123"/>
      <c r="IN777" s="123"/>
      <c r="IO777" s="123"/>
      <c r="IP777" s="123"/>
    </row>
    <row r="778" s="120" customFormat="1" ht="15" customHeight="1" spans="1:250">
      <c r="A778" s="136">
        <v>2110305</v>
      </c>
      <c r="B778" s="138" t="s">
        <v>638</v>
      </c>
      <c r="C778" s="140">
        <v>0</v>
      </c>
      <c r="D778" s="139"/>
      <c r="E778" s="134">
        <f t="shared" si="149"/>
        <v>0</v>
      </c>
      <c r="F778" s="135">
        <f t="shared" si="150"/>
        <v>0</v>
      </c>
      <c r="G778" s="139"/>
      <c r="II778" s="123"/>
      <c r="IJ778" s="123"/>
      <c r="IK778" s="123"/>
      <c r="IL778" s="123"/>
      <c r="IM778" s="123"/>
      <c r="IN778" s="123"/>
      <c r="IO778" s="123"/>
      <c r="IP778" s="123"/>
    </row>
    <row r="779" s="120" customFormat="1" ht="15" customHeight="1" spans="1:250">
      <c r="A779" s="136">
        <v>2110306</v>
      </c>
      <c r="B779" s="138" t="s">
        <v>639</v>
      </c>
      <c r="C779" s="140">
        <v>0</v>
      </c>
      <c r="D779" s="139"/>
      <c r="E779" s="134">
        <f t="shared" si="149"/>
        <v>0</v>
      </c>
      <c r="F779" s="135">
        <f t="shared" si="150"/>
        <v>0</v>
      </c>
      <c r="G779" s="139"/>
      <c r="II779" s="123"/>
      <c r="IJ779" s="123"/>
      <c r="IK779" s="123"/>
      <c r="IL779" s="123"/>
      <c r="IM779" s="123"/>
      <c r="IN779" s="123"/>
      <c r="IO779" s="123"/>
      <c r="IP779" s="123"/>
    </row>
    <row r="780" s="120" customFormat="1" ht="15" customHeight="1" spans="1:250">
      <c r="A780" s="136">
        <v>2110399</v>
      </c>
      <c r="B780" s="138" t="s">
        <v>640</v>
      </c>
      <c r="C780" s="140">
        <v>0</v>
      </c>
      <c r="D780" s="139"/>
      <c r="E780" s="134">
        <f t="shared" si="149"/>
        <v>0</v>
      </c>
      <c r="F780" s="135">
        <f t="shared" si="150"/>
        <v>0</v>
      </c>
      <c r="G780" s="139"/>
      <c r="II780" s="123"/>
      <c r="IJ780" s="123"/>
      <c r="IK780" s="123"/>
      <c r="IL780" s="123"/>
      <c r="IM780" s="123"/>
      <c r="IN780" s="123"/>
      <c r="IO780" s="123"/>
      <c r="IP780" s="123"/>
    </row>
    <row r="781" s="120" customFormat="1" ht="15" customHeight="1" spans="1:250">
      <c r="A781" s="136">
        <v>21104</v>
      </c>
      <c r="B781" s="137" t="s">
        <v>641</v>
      </c>
      <c r="C781" s="140">
        <f t="shared" ref="C781:G781" si="151">SUM(C782:C785)</f>
        <v>2600</v>
      </c>
      <c r="D781" s="141">
        <f t="shared" si="151"/>
        <v>1781</v>
      </c>
      <c r="E781" s="134">
        <f t="shared" si="149"/>
        <v>-819</v>
      </c>
      <c r="F781" s="135">
        <f t="shared" si="150"/>
        <v>-31.5</v>
      </c>
      <c r="G781" s="141">
        <f t="shared" si="151"/>
        <v>1781</v>
      </c>
      <c r="II781" s="123"/>
      <c r="IJ781" s="123"/>
      <c r="IK781" s="123"/>
      <c r="IL781" s="123"/>
      <c r="IM781" s="123"/>
      <c r="IN781" s="123"/>
      <c r="IO781" s="123"/>
      <c r="IP781" s="123"/>
    </row>
    <row r="782" s="120" customFormat="1" ht="15" customHeight="1" spans="1:250">
      <c r="A782" s="136">
        <v>2110401</v>
      </c>
      <c r="B782" s="138" t="s">
        <v>642</v>
      </c>
      <c r="C782" s="140">
        <v>0</v>
      </c>
      <c r="D782" s="139"/>
      <c r="E782" s="134">
        <f t="shared" si="149"/>
        <v>0</v>
      </c>
      <c r="F782" s="135">
        <f t="shared" si="150"/>
        <v>0</v>
      </c>
      <c r="G782" s="139"/>
      <c r="II782" s="123"/>
      <c r="IJ782" s="123"/>
      <c r="IK782" s="123"/>
      <c r="IL782" s="123"/>
      <c r="IM782" s="123"/>
      <c r="IN782" s="123"/>
      <c r="IO782" s="123"/>
      <c r="IP782" s="123"/>
    </row>
    <row r="783" s="120" customFormat="1" ht="15" customHeight="1" spans="1:250">
      <c r="A783" s="136">
        <v>2110402</v>
      </c>
      <c r="B783" s="138" t="s">
        <v>643</v>
      </c>
      <c r="C783" s="140">
        <v>2600</v>
      </c>
      <c r="D783" s="139">
        <v>1781</v>
      </c>
      <c r="E783" s="134">
        <f t="shared" si="149"/>
        <v>-819</v>
      </c>
      <c r="F783" s="135">
        <f t="shared" si="150"/>
        <v>-31.5</v>
      </c>
      <c r="G783" s="139">
        <v>1781</v>
      </c>
      <c r="II783" s="123"/>
      <c r="IJ783" s="123"/>
      <c r="IK783" s="123"/>
      <c r="IL783" s="123"/>
      <c r="IM783" s="123"/>
      <c r="IN783" s="123"/>
      <c r="IO783" s="123"/>
      <c r="IP783" s="123"/>
    </row>
    <row r="784" s="120" customFormat="1" ht="15" customHeight="1" spans="1:250">
      <c r="A784" s="136">
        <v>2110404</v>
      </c>
      <c r="B784" s="138" t="s">
        <v>644</v>
      </c>
      <c r="C784" s="140">
        <v>0</v>
      </c>
      <c r="D784" s="139"/>
      <c r="E784" s="134">
        <f t="shared" si="149"/>
        <v>0</v>
      </c>
      <c r="F784" s="135">
        <f t="shared" si="150"/>
        <v>0</v>
      </c>
      <c r="G784" s="139"/>
      <c r="II784" s="123"/>
      <c r="IJ784" s="123"/>
      <c r="IK784" s="123"/>
      <c r="IL784" s="123"/>
      <c r="IM784" s="123"/>
      <c r="IN784" s="123"/>
      <c r="IO784" s="123"/>
      <c r="IP784" s="123"/>
    </row>
    <row r="785" s="120" customFormat="1" ht="15" customHeight="1" spans="1:250">
      <c r="A785" s="136">
        <v>2110499</v>
      </c>
      <c r="B785" s="138" t="s">
        <v>645</v>
      </c>
      <c r="C785" s="140">
        <v>0</v>
      </c>
      <c r="D785" s="139"/>
      <c r="E785" s="134">
        <f t="shared" si="149"/>
        <v>0</v>
      </c>
      <c r="F785" s="135">
        <f t="shared" si="150"/>
        <v>0</v>
      </c>
      <c r="G785" s="139"/>
      <c r="II785" s="123"/>
      <c r="IJ785" s="123"/>
      <c r="IK785" s="123"/>
      <c r="IL785" s="123"/>
      <c r="IM785" s="123"/>
      <c r="IN785" s="123"/>
      <c r="IO785" s="123"/>
      <c r="IP785" s="123"/>
    </row>
    <row r="786" s="120" customFormat="1" ht="15" customHeight="1" spans="1:250">
      <c r="A786" s="136">
        <v>21105</v>
      </c>
      <c r="B786" s="137" t="s">
        <v>646</v>
      </c>
      <c r="C786" s="140">
        <f t="shared" ref="C786:G786" si="152">SUM(C787:C792)</f>
        <v>0</v>
      </c>
      <c r="D786" s="141">
        <f t="shared" si="152"/>
        <v>0</v>
      </c>
      <c r="E786" s="134">
        <f t="shared" si="149"/>
        <v>0</v>
      </c>
      <c r="F786" s="135">
        <f t="shared" si="150"/>
        <v>0</v>
      </c>
      <c r="G786" s="141">
        <f t="shared" si="152"/>
        <v>0</v>
      </c>
      <c r="II786" s="123"/>
      <c r="IJ786" s="123"/>
      <c r="IK786" s="123"/>
      <c r="IL786" s="123"/>
      <c r="IM786" s="123"/>
      <c r="IN786" s="123"/>
      <c r="IO786" s="123"/>
      <c r="IP786" s="123"/>
    </row>
    <row r="787" s="120" customFormat="1" ht="15" customHeight="1" spans="1:250">
      <c r="A787" s="136">
        <v>2110501</v>
      </c>
      <c r="B787" s="138" t="s">
        <v>647</v>
      </c>
      <c r="C787" s="140">
        <v>0</v>
      </c>
      <c r="D787" s="139"/>
      <c r="E787" s="134">
        <f t="shared" si="149"/>
        <v>0</v>
      </c>
      <c r="F787" s="135">
        <f t="shared" si="150"/>
        <v>0</v>
      </c>
      <c r="G787" s="139"/>
      <c r="II787" s="123"/>
      <c r="IJ787" s="123"/>
      <c r="IK787" s="123"/>
      <c r="IL787" s="123"/>
      <c r="IM787" s="123"/>
      <c r="IN787" s="123"/>
      <c r="IO787" s="123"/>
      <c r="IP787" s="123"/>
    </row>
    <row r="788" s="120" customFormat="1" ht="15" customHeight="1" spans="1:250">
      <c r="A788" s="136">
        <v>2110502</v>
      </c>
      <c r="B788" s="138" t="s">
        <v>648</v>
      </c>
      <c r="C788" s="140">
        <v>0</v>
      </c>
      <c r="D788" s="139"/>
      <c r="E788" s="134">
        <f t="shared" si="149"/>
        <v>0</v>
      </c>
      <c r="F788" s="135">
        <f t="shared" si="150"/>
        <v>0</v>
      </c>
      <c r="G788" s="139"/>
      <c r="II788" s="123"/>
      <c r="IJ788" s="123"/>
      <c r="IK788" s="123"/>
      <c r="IL788" s="123"/>
      <c r="IM788" s="123"/>
      <c r="IN788" s="123"/>
      <c r="IO788" s="123"/>
      <c r="IP788" s="123"/>
    </row>
    <row r="789" s="120" customFormat="1" ht="15" customHeight="1" spans="1:250">
      <c r="A789" s="136">
        <v>2110503</v>
      </c>
      <c r="B789" s="138" t="s">
        <v>649</v>
      </c>
      <c r="C789" s="140">
        <v>0</v>
      </c>
      <c r="D789" s="139"/>
      <c r="E789" s="134">
        <f t="shared" si="149"/>
        <v>0</v>
      </c>
      <c r="F789" s="135">
        <f t="shared" si="150"/>
        <v>0</v>
      </c>
      <c r="G789" s="139"/>
      <c r="II789" s="123"/>
      <c r="IJ789" s="123"/>
      <c r="IK789" s="123"/>
      <c r="IL789" s="123"/>
      <c r="IM789" s="123"/>
      <c r="IN789" s="123"/>
      <c r="IO789" s="123"/>
      <c r="IP789" s="123"/>
    </row>
    <row r="790" s="120" customFormat="1" ht="15" customHeight="1" spans="1:250">
      <c r="A790" s="136">
        <v>2110506</v>
      </c>
      <c r="B790" s="138" t="s">
        <v>650</v>
      </c>
      <c r="C790" s="140">
        <v>0</v>
      </c>
      <c r="D790" s="139"/>
      <c r="E790" s="134">
        <f t="shared" si="149"/>
        <v>0</v>
      </c>
      <c r="F790" s="135">
        <f t="shared" si="150"/>
        <v>0</v>
      </c>
      <c r="G790" s="139"/>
      <c r="II790" s="123"/>
      <c r="IJ790" s="123"/>
      <c r="IK790" s="123"/>
      <c r="IL790" s="123"/>
      <c r="IM790" s="123"/>
      <c r="IN790" s="123"/>
      <c r="IO790" s="123"/>
      <c r="IP790" s="123"/>
    </row>
    <row r="791" s="120" customFormat="1" ht="15" customHeight="1" spans="1:250">
      <c r="A791" s="136" t="s">
        <v>651</v>
      </c>
      <c r="B791" s="138" t="s">
        <v>652</v>
      </c>
      <c r="C791" s="140">
        <v>0</v>
      </c>
      <c r="D791" s="139"/>
      <c r="E791" s="134">
        <f t="shared" si="149"/>
        <v>0</v>
      </c>
      <c r="F791" s="135">
        <f t="shared" si="150"/>
        <v>0</v>
      </c>
      <c r="G791" s="139"/>
      <c r="II791" s="123"/>
      <c r="IJ791" s="123"/>
      <c r="IK791" s="123"/>
      <c r="IL791" s="123"/>
      <c r="IM791" s="123"/>
      <c r="IN791" s="123"/>
      <c r="IO791" s="123"/>
      <c r="IP791" s="123"/>
    </row>
    <row r="792" s="120" customFormat="1" ht="15" customHeight="1" spans="1:250">
      <c r="A792" s="136">
        <v>2110599</v>
      </c>
      <c r="B792" s="138" t="s">
        <v>653</v>
      </c>
      <c r="C792" s="140">
        <v>0</v>
      </c>
      <c r="D792" s="139"/>
      <c r="E792" s="134">
        <f t="shared" si="149"/>
        <v>0</v>
      </c>
      <c r="F792" s="135">
        <f t="shared" si="150"/>
        <v>0</v>
      </c>
      <c r="G792" s="139"/>
      <c r="II792" s="123"/>
      <c r="IJ792" s="123"/>
      <c r="IK792" s="123"/>
      <c r="IL792" s="123"/>
      <c r="IM792" s="123"/>
      <c r="IN792" s="123"/>
      <c r="IO792" s="123"/>
      <c r="IP792" s="123"/>
    </row>
    <row r="793" s="120" customFormat="1" ht="15" customHeight="1" spans="1:250">
      <c r="A793" s="136">
        <v>21106</v>
      </c>
      <c r="B793" s="137" t="s">
        <v>654</v>
      </c>
      <c r="C793" s="140">
        <f t="shared" ref="C793:G793" si="153">SUM(C794:C798)</f>
        <v>0</v>
      </c>
      <c r="D793" s="141">
        <f t="shared" si="153"/>
        <v>0</v>
      </c>
      <c r="E793" s="134">
        <f t="shared" si="149"/>
        <v>0</v>
      </c>
      <c r="F793" s="135">
        <f t="shared" si="150"/>
        <v>0</v>
      </c>
      <c r="G793" s="141">
        <f t="shared" si="153"/>
        <v>0</v>
      </c>
      <c r="II793" s="123"/>
      <c r="IJ793" s="123"/>
      <c r="IK793" s="123"/>
      <c r="IL793" s="123"/>
      <c r="IM793" s="123"/>
      <c r="IN793" s="123"/>
      <c r="IO793" s="123"/>
      <c r="IP793" s="123"/>
    </row>
    <row r="794" s="120" customFormat="1" ht="15" customHeight="1" spans="1:250">
      <c r="A794" s="136">
        <v>2110602</v>
      </c>
      <c r="B794" s="138" t="s">
        <v>655</v>
      </c>
      <c r="C794" s="140">
        <v>0</v>
      </c>
      <c r="D794" s="139"/>
      <c r="E794" s="134">
        <f t="shared" si="149"/>
        <v>0</v>
      </c>
      <c r="F794" s="135">
        <f t="shared" si="150"/>
        <v>0</v>
      </c>
      <c r="G794" s="139"/>
      <c r="II794" s="123"/>
      <c r="IJ794" s="123"/>
      <c r="IK794" s="123"/>
      <c r="IL794" s="123"/>
      <c r="IM794" s="123"/>
      <c r="IN794" s="123"/>
      <c r="IO794" s="123"/>
      <c r="IP794" s="123"/>
    </row>
    <row r="795" s="120" customFormat="1" ht="15" customHeight="1" spans="1:250">
      <c r="A795" s="136">
        <v>2110603</v>
      </c>
      <c r="B795" s="138" t="s">
        <v>656</v>
      </c>
      <c r="C795" s="140">
        <v>0</v>
      </c>
      <c r="D795" s="139"/>
      <c r="E795" s="134">
        <f t="shared" si="149"/>
        <v>0</v>
      </c>
      <c r="F795" s="135">
        <f t="shared" si="150"/>
        <v>0</v>
      </c>
      <c r="G795" s="139"/>
      <c r="II795" s="123"/>
      <c r="IJ795" s="123"/>
      <c r="IK795" s="123"/>
      <c r="IL795" s="123"/>
      <c r="IM795" s="123"/>
      <c r="IN795" s="123"/>
      <c r="IO795" s="123"/>
      <c r="IP795" s="123"/>
    </row>
    <row r="796" s="120" customFormat="1" ht="15" customHeight="1" spans="1:250">
      <c r="A796" s="136">
        <v>2110604</v>
      </c>
      <c r="B796" s="138" t="s">
        <v>657</v>
      </c>
      <c r="C796" s="140">
        <v>0</v>
      </c>
      <c r="D796" s="139"/>
      <c r="E796" s="134">
        <f t="shared" si="149"/>
        <v>0</v>
      </c>
      <c r="F796" s="135">
        <f t="shared" si="150"/>
        <v>0</v>
      </c>
      <c r="G796" s="139"/>
      <c r="II796" s="123"/>
      <c r="IJ796" s="123"/>
      <c r="IK796" s="123"/>
      <c r="IL796" s="123"/>
      <c r="IM796" s="123"/>
      <c r="IN796" s="123"/>
      <c r="IO796" s="123"/>
      <c r="IP796" s="123"/>
    </row>
    <row r="797" s="120" customFormat="1" ht="15" customHeight="1" spans="1:250">
      <c r="A797" s="136">
        <v>2110605</v>
      </c>
      <c r="B797" s="138" t="s">
        <v>658</v>
      </c>
      <c r="C797" s="140">
        <v>0</v>
      </c>
      <c r="D797" s="139"/>
      <c r="E797" s="134">
        <f t="shared" si="149"/>
        <v>0</v>
      </c>
      <c r="F797" s="135">
        <f t="shared" si="150"/>
        <v>0</v>
      </c>
      <c r="G797" s="139"/>
      <c r="II797" s="123"/>
      <c r="IJ797" s="123"/>
      <c r="IK797" s="123"/>
      <c r="IL797" s="123"/>
      <c r="IM797" s="123"/>
      <c r="IN797" s="123"/>
      <c r="IO797" s="123"/>
      <c r="IP797" s="123"/>
    </row>
    <row r="798" s="120" customFormat="1" ht="15" customHeight="1" spans="1:250">
      <c r="A798" s="136">
        <v>2110699</v>
      </c>
      <c r="B798" s="138" t="s">
        <v>659</v>
      </c>
      <c r="C798" s="140">
        <v>0</v>
      </c>
      <c r="D798" s="139"/>
      <c r="E798" s="134">
        <f t="shared" si="149"/>
        <v>0</v>
      </c>
      <c r="F798" s="135">
        <f t="shared" si="150"/>
        <v>0</v>
      </c>
      <c r="G798" s="139"/>
      <c r="II798" s="123"/>
      <c r="IJ798" s="123"/>
      <c r="IK798" s="123"/>
      <c r="IL798" s="123"/>
      <c r="IM798" s="123"/>
      <c r="IN798" s="123"/>
      <c r="IO798" s="123"/>
      <c r="IP798" s="123"/>
    </row>
    <row r="799" s="120" customFormat="1" ht="15" customHeight="1" spans="1:250">
      <c r="A799" s="136">
        <v>21107</v>
      </c>
      <c r="B799" s="137" t="s">
        <v>660</v>
      </c>
      <c r="C799" s="140">
        <f t="shared" ref="C799:G799" si="154">SUM(C800:C801)</f>
        <v>0</v>
      </c>
      <c r="D799" s="141">
        <f t="shared" si="154"/>
        <v>0</v>
      </c>
      <c r="E799" s="134">
        <f t="shared" si="149"/>
        <v>0</v>
      </c>
      <c r="F799" s="135">
        <f t="shared" si="150"/>
        <v>0</v>
      </c>
      <c r="G799" s="141">
        <f t="shared" si="154"/>
        <v>0</v>
      </c>
      <c r="II799" s="123"/>
      <c r="IJ799" s="123"/>
      <c r="IK799" s="123"/>
      <c r="IL799" s="123"/>
      <c r="IM799" s="123"/>
      <c r="IN799" s="123"/>
      <c r="IO799" s="123"/>
      <c r="IP799" s="123"/>
    </row>
    <row r="800" s="120" customFormat="1" ht="15" customHeight="1" spans="1:250">
      <c r="A800" s="136">
        <v>2110704</v>
      </c>
      <c r="B800" s="138" t="s">
        <v>661</v>
      </c>
      <c r="C800" s="140">
        <v>0</v>
      </c>
      <c r="D800" s="139"/>
      <c r="E800" s="134">
        <f t="shared" si="149"/>
        <v>0</v>
      </c>
      <c r="F800" s="135">
        <f t="shared" si="150"/>
        <v>0</v>
      </c>
      <c r="G800" s="139"/>
      <c r="II800" s="123"/>
      <c r="IJ800" s="123"/>
      <c r="IK800" s="123"/>
      <c r="IL800" s="123"/>
      <c r="IM800" s="123"/>
      <c r="IN800" s="123"/>
      <c r="IO800" s="123"/>
      <c r="IP800" s="123"/>
    </row>
    <row r="801" s="120" customFormat="1" ht="15" customHeight="1" spans="1:250">
      <c r="A801" s="136">
        <v>2110799</v>
      </c>
      <c r="B801" s="138" t="s">
        <v>662</v>
      </c>
      <c r="C801" s="140">
        <v>0</v>
      </c>
      <c r="D801" s="139"/>
      <c r="E801" s="134">
        <f t="shared" si="149"/>
        <v>0</v>
      </c>
      <c r="F801" s="135">
        <f t="shared" si="150"/>
        <v>0</v>
      </c>
      <c r="G801" s="139"/>
      <c r="II801" s="123"/>
      <c r="IJ801" s="123"/>
      <c r="IK801" s="123"/>
      <c r="IL801" s="123"/>
      <c r="IM801" s="123"/>
      <c r="IN801" s="123"/>
      <c r="IO801" s="123"/>
      <c r="IP801" s="123"/>
    </row>
    <row r="802" s="120" customFormat="1" ht="15" customHeight="1" spans="1:250">
      <c r="A802" s="136">
        <v>21108</v>
      </c>
      <c r="B802" s="137" t="s">
        <v>663</v>
      </c>
      <c r="C802" s="140">
        <f t="shared" ref="C802:G802" si="155">SUM(C803:C804)</f>
        <v>0</v>
      </c>
      <c r="D802" s="141">
        <f t="shared" si="155"/>
        <v>0</v>
      </c>
      <c r="E802" s="134">
        <f t="shared" si="149"/>
        <v>0</v>
      </c>
      <c r="F802" s="135">
        <f t="shared" si="150"/>
        <v>0</v>
      </c>
      <c r="G802" s="141">
        <f t="shared" si="155"/>
        <v>0</v>
      </c>
      <c r="II802" s="123"/>
      <c r="IJ802" s="123"/>
      <c r="IK802" s="123"/>
      <c r="IL802" s="123"/>
      <c r="IM802" s="123"/>
      <c r="IN802" s="123"/>
      <c r="IO802" s="123"/>
      <c r="IP802" s="123"/>
    </row>
    <row r="803" s="120" customFormat="1" ht="15" customHeight="1" spans="1:250">
      <c r="A803" s="136">
        <v>2110804</v>
      </c>
      <c r="B803" s="138" t="s">
        <v>664</v>
      </c>
      <c r="C803" s="140">
        <v>0</v>
      </c>
      <c r="D803" s="139"/>
      <c r="E803" s="134">
        <f t="shared" si="149"/>
        <v>0</v>
      </c>
      <c r="F803" s="135">
        <f t="shared" si="150"/>
        <v>0</v>
      </c>
      <c r="G803" s="139"/>
      <c r="II803" s="123"/>
      <c r="IJ803" s="123"/>
      <c r="IK803" s="123"/>
      <c r="IL803" s="123"/>
      <c r="IM803" s="123"/>
      <c r="IN803" s="123"/>
      <c r="IO803" s="123"/>
      <c r="IP803" s="123"/>
    </row>
    <row r="804" s="120" customFormat="1" ht="15" customHeight="1" spans="1:250">
      <c r="A804" s="136">
        <v>2110899</v>
      </c>
      <c r="B804" s="138" t="s">
        <v>665</v>
      </c>
      <c r="C804" s="140">
        <v>0</v>
      </c>
      <c r="D804" s="139"/>
      <c r="E804" s="134">
        <f t="shared" si="149"/>
        <v>0</v>
      </c>
      <c r="F804" s="135">
        <f t="shared" si="150"/>
        <v>0</v>
      </c>
      <c r="G804" s="139"/>
      <c r="II804" s="123"/>
      <c r="IJ804" s="123"/>
      <c r="IK804" s="123"/>
      <c r="IL804" s="123"/>
      <c r="IM804" s="123"/>
      <c r="IN804" s="123"/>
      <c r="IO804" s="123"/>
      <c r="IP804" s="123"/>
    </row>
    <row r="805" s="120" customFormat="1" ht="15" customHeight="1" spans="1:250">
      <c r="A805" s="136">
        <v>21109</v>
      </c>
      <c r="B805" s="137" t="s">
        <v>666</v>
      </c>
      <c r="C805" s="140">
        <f t="shared" ref="C805:G805" si="156">C806</f>
        <v>0</v>
      </c>
      <c r="D805" s="141">
        <f t="shared" si="156"/>
        <v>0</v>
      </c>
      <c r="E805" s="134">
        <f t="shared" si="149"/>
        <v>0</v>
      </c>
      <c r="F805" s="135">
        <f t="shared" si="150"/>
        <v>0</v>
      </c>
      <c r="G805" s="141">
        <f t="shared" si="156"/>
        <v>0</v>
      </c>
      <c r="II805" s="123"/>
      <c r="IJ805" s="123"/>
      <c r="IK805" s="123"/>
      <c r="IL805" s="123"/>
      <c r="IM805" s="123"/>
      <c r="IN805" s="123"/>
      <c r="IO805" s="123"/>
      <c r="IP805" s="123"/>
    </row>
    <row r="806" s="120" customFormat="1" ht="15" customHeight="1" spans="1:250">
      <c r="A806" s="136">
        <v>2110901</v>
      </c>
      <c r="B806" s="138" t="s">
        <v>667</v>
      </c>
      <c r="C806" s="140">
        <v>0</v>
      </c>
      <c r="D806" s="139"/>
      <c r="E806" s="134">
        <f t="shared" si="149"/>
        <v>0</v>
      </c>
      <c r="F806" s="135">
        <f t="shared" si="150"/>
        <v>0</v>
      </c>
      <c r="G806" s="139"/>
      <c r="II806" s="123"/>
      <c r="IJ806" s="123"/>
      <c r="IK806" s="123"/>
      <c r="IL806" s="123"/>
      <c r="IM806" s="123"/>
      <c r="IN806" s="123"/>
      <c r="IO806" s="123"/>
      <c r="IP806" s="123"/>
    </row>
    <row r="807" s="120" customFormat="1" ht="15" customHeight="1" spans="1:250">
      <c r="A807" s="136">
        <v>21110</v>
      </c>
      <c r="B807" s="137" t="s">
        <v>668</v>
      </c>
      <c r="C807" s="140">
        <f t="shared" ref="C807:G807" si="157">C808</f>
        <v>0</v>
      </c>
      <c r="D807" s="141">
        <f t="shared" si="157"/>
        <v>0</v>
      </c>
      <c r="E807" s="134">
        <f t="shared" si="149"/>
        <v>0</v>
      </c>
      <c r="F807" s="135">
        <f t="shared" si="150"/>
        <v>0</v>
      </c>
      <c r="G807" s="141">
        <f t="shared" si="157"/>
        <v>0</v>
      </c>
      <c r="II807" s="123"/>
      <c r="IJ807" s="123"/>
      <c r="IK807" s="123"/>
      <c r="IL807" s="123"/>
      <c r="IM807" s="123"/>
      <c r="IN807" s="123"/>
      <c r="IO807" s="123"/>
      <c r="IP807" s="123"/>
    </row>
    <row r="808" s="120" customFormat="1" ht="15" customHeight="1" spans="1:250">
      <c r="A808" s="136">
        <v>2111001</v>
      </c>
      <c r="B808" s="138" t="s">
        <v>669</v>
      </c>
      <c r="C808" s="140">
        <v>0</v>
      </c>
      <c r="D808" s="139"/>
      <c r="E808" s="134">
        <f t="shared" si="149"/>
        <v>0</v>
      </c>
      <c r="F808" s="135">
        <f t="shared" si="150"/>
        <v>0</v>
      </c>
      <c r="G808" s="139"/>
      <c r="II808" s="123"/>
      <c r="IJ808" s="123"/>
      <c r="IK808" s="123"/>
      <c r="IL808" s="123"/>
      <c r="IM808" s="123"/>
      <c r="IN808" s="123"/>
      <c r="IO808" s="123"/>
      <c r="IP808" s="123"/>
    </row>
    <row r="809" s="120" customFormat="1" ht="15" customHeight="1" spans="1:250">
      <c r="A809" s="136">
        <v>21111</v>
      </c>
      <c r="B809" s="137" t="s">
        <v>670</v>
      </c>
      <c r="C809" s="140">
        <f t="shared" ref="C809:G809" si="158">SUM(C810:C814)</f>
        <v>0</v>
      </c>
      <c r="D809" s="141">
        <f t="shared" si="158"/>
        <v>0</v>
      </c>
      <c r="E809" s="134">
        <f t="shared" si="149"/>
        <v>0</v>
      </c>
      <c r="F809" s="135">
        <f t="shared" si="150"/>
        <v>0</v>
      </c>
      <c r="G809" s="141">
        <f t="shared" si="158"/>
        <v>0</v>
      </c>
      <c r="II809" s="123"/>
      <c r="IJ809" s="123"/>
      <c r="IK809" s="123"/>
      <c r="IL809" s="123"/>
      <c r="IM809" s="123"/>
      <c r="IN809" s="123"/>
      <c r="IO809" s="123"/>
      <c r="IP809" s="123"/>
    </row>
    <row r="810" s="120" customFormat="1" ht="15" customHeight="1" spans="1:250">
      <c r="A810" s="136">
        <v>2111101</v>
      </c>
      <c r="B810" s="138" t="s">
        <v>671</v>
      </c>
      <c r="C810" s="140">
        <v>0</v>
      </c>
      <c r="D810" s="139"/>
      <c r="E810" s="134">
        <f t="shared" si="149"/>
        <v>0</v>
      </c>
      <c r="F810" s="135">
        <f t="shared" si="150"/>
        <v>0</v>
      </c>
      <c r="G810" s="139"/>
      <c r="II810" s="123"/>
      <c r="IJ810" s="123"/>
      <c r="IK810" s="123"/>
      <c r="IL810" s="123"/>
      <c r="IM810" s="123"/>
      <c r="IN810" s="123"/>
      <c r="IO810" s="123"/>
      <c r="IP810" s="123"/>
    </row>
    <row r="811" s="120" customFormat="1" ht="15" customHeight="1" spans="1:250">
      <c r="A811" s="136">
        <v>2111102</v>
      </c>
      <c r="B811" s="138" t="s">
        <v>672</v>
      </c>
      <c r="C811" s="140">
        <v>0</v>
      </c>
      <c r="D811" s="139"/>
      <c r="E811" s="134">
        <f t="shared" si="149"/>
        <v>0</v>
      </c>
      <c r="F811" s="135">
        <f t="shared" si="150"/>
        <v>0</v>
      </c>
      <c r="G811" s="139"/>
      <c r="II811" s="123"/>
      <c r="IJ811" s="123"/>
      <c r="IK811" s="123"/>
      <c r="IL811" s="123"/>
      <c r="IM811" s="123"/>
      <c r="IN811" s="123"/>
      <c r="IO811" s="123"/>
      <c r="IP811" s="123"/>
    </row>
    <row r="812" s="120" customFormat="1" ht="15" customHeight="1" spans="1:250">
      <c r="A812" s="136">
        <v>2111103</v>
      </c>
      <c r="B812" s="138" t="s">
        <v>673</v>
      </c>
      <c r="C812" s="140">
        <v>0</v>
      </c>
      <c r="D812" s="139"/>
      <c r="E812" s="134">
        <f t="shared" si="149"/>
        <v>0</v>
      </c>
      <c r="F812" s="135">
        <f t="shared" si="150"/>
        <v>0</v>
      </c>
      <c r="G812" s="139"/>
      <c r="II812" s="123"/>
      <c r="IJ812" s="123"/>
      <c r="IK812" s="123"/>
      <c r="IL812" s="123"/>
      <c r="IM812" s="123"/>
      <c r="IN812" s="123"/>
      <c r="IO812" s="123"/>
      <c r="IP812" s="123"/>
    </row>
    <row r="813" s="120" customFormat="1" ht="15" customHeight="1" spans="1:250">
      <c r="A813" s="136">
        <v>2111104</v>
      </c>
      <c r="B813" s="138" t="s">
        <v>674</v>
      </c>
      <c r="C813" s="140">
        <v>0</v>
      </c>
      <c r="D813" s="139"/>
      <c r="E813" s="134">
        <f t="shared" si="149"/>
        <v>0</v>
      </c>
      <c r="F813" s="135">
        <f t="shared" si="150"/>
        <v>0</v>
      </c>
      <c r="G813" s="139"/>
      <c r="II813" s="123"/>
      <c r="IJ813" s="123"/>
      <c r="IK813" s="123"/>
      <c r="IL813" s="123"/>
      <c r="IM813" s="123"/>
      <c r="IN813" s="123"/>
      <c r="IO813" s="123"/>
      <c r="IP813" s="123"/>
    </row>
    <row r="814" s="120" customFormat="1" ht="15" customHeight="1" spans="1:250">
      <c r="A814" s="136">
        <v>2111199</v>
      </c>
      <c r="B814" s="138" t="s">
        <v>675</v>
      </c>
      <c r="C814" s="140">
        <v>0</v>
      </c>
      <c r="D814" s="139"/>
      <c r="E814" s="134">
        <f t="shared" si="149"/>
        <v>0</v>
      </c>
      <c r="F814" s="135">
        <f t="shared" si="150"/>
        <v>0</v>
      </c>
      <c r="G814" s="139"/>
      <c r="II814" s="123"/>
      <c r="IJ814" s="123"/>
      <c r="IK814" s="123"/>
      <c r="IL814" s="123"/>
      <c r="IM814" s="123"/>
      <c r="IN814" s="123"/>
      <c r="IO814" s="123"/>
      <c r="IP814" s="123"/>
    </row>
    <row r="815" s="120" customFormat="1" ht="15" customHeight="1" spans="1:250">
      <c r="A815" s="136">
        <v>21112</v>
      </c>
      <c r="B815" s="137" t="s">
        <v>676</v>
      </c>
      <c r="C815" s="140">
        <f t="shared" ref="C815:G815" si="159">C816</f>
        <v>0</v>
      </c>
      <c r="D815" s="146">
        <f t="shared" si="159"/>
        <v>0</v>
      </c>
      <c r="E815" s="134">
        <f t="shared" si="149"/>
        <v>0</v>
      </c>
      <c r="F815" s="135">
        <f t="shared" si="150"/>
        <v>0</v>
      </c>
      <c r="G815" s="146">
        <f t="shared" si="159"/>
        <v>0</v>
      </c>
      <c r="II815" s="123"/>
      <c r="IJ815" s="123"/>
      <c r="IK815" s="123"/>
      <c r="IL815" s="123"/>
      <c r="IM815" s="123"/>
      <c r="IN815" s="123"/>
      <c r="IO815" s="123"/>
      <c r="IP815" s="123"/>
    </row>
    <row r="816" s="120" customFormat="1" ht="15" customHeight="1" spans="1:250">
      <c r="A816" s="136">
        <v>2111201</v>
      </c>
      <c r="B816" s="138" t="s">
        <v>677</v>
      </c>
      <c r="C816" s="140">
        <v>0</v>
      </c>
      <c r="D816" s="139"/>
      <c r="E816" s="134">
        <f t="shared" si="149"/>
        <v>0</v>
      </c>
      <c r="F816" s="135">
        <f t="shared" si="150"/>
        <v>0</v>
      </c>
      <c r="G816" s="139"/>
      <c r="II816" s="123"/>
      <c r="IJ816" s="123"/>
      <c r="IK816" s="123"/>
      <c r="IL816" s="123"/>
      <c r="IM816" s="123"/>
      <c r="IN816" s="123"/>
      <c r="IO816" s="123"/>
      <c r="IP816" s="123"/>
    </row>
    <row r="817" s="120" customFormat="1" ht="15" customHeight="1" spans="1:250">
      <c r="A817" s="136">
        <v>21113</v>
      </c>
      <c r="B817" s="137" t="s">
        <v>678</v>
      </c>
      <c r="C817" s="140">
        <f t="shared" ref="C817:G817" si="160">C818</f>
        <v>0</v>
      </c>
      <c r="D817" s="141">
        <f t="shared" si="160"/>
        <v>0</v>
      </c>
      <c r="E817" s="134">
        <f t="shared" si="149"/>
        <v>0</v>
      </c>
      <c r="F817" s="135">
        <f t="shared" si="150"/>
        <v>0</v>
      </c>
      <c r="G817" s="141">
        <f t="shared" si="160"/>
        <v>0</v>
      </c>
      <c r="II817" s="123"/>
      <c r="IJ817" s="123"/>
      <c r="IK817" s="123"/>
      <c r="IL817" s="123"/>
      <c r="IM817" s="123"/>
      <c r="IN817" s="123"/>
      <c r="IO817" s="123"/>
      <c r="IP817" s="123"/>
    </row>
    <row r="818" s="120" customFormat="1" ht="15" customHeight="1" spans="1:250">
      <c r="A818" s="136">
        <v>2111301</v>
      </c>
      <c r="B818" s="138" t="s">
        <v>679</v>
      </c>
      <c r="C818" s="140">
        <v>0</v>
      </c>
      <c r="D818" s="139"/>
      <c r="E818" s="134">
        <f t="shared" si="149"/>
        <v>0</v>
      </c>
      <c r="F818" s="135">
        <f t="shared" si="150"/>
        <v>0</v>
      </c>
      <c r="G818" s="139"/>
      <c r="II818" s="123"/>
      <c r="IJ818" s="123"/>
      <c r="IK818" s="123"/>
      <c r="IL818" s="123"/>
      <c r="IM818" s="123"/>
      <c r="IN818" s="123"/>
      <c r="IO818" s="123"/>
      <c r="IP818" s="123"/>
    </row>
    <row r="819" s="120" customFormat="1" ht="15" customHeight="1" spans="1:250">
      <c r="A819" s="136">
        <v>21114</v>
      </c>
      <c r="B819" s="137" t="s">
        <v>680</v>
      </c>
      <c r="C819" s="140">
        <f t="shared" ref="C819:G819" si="161">SUM(C820:C833)</f>
        <v>0</v>
      </c>
      <c r="D819" s="141">
        <f t="shared" si="161"/>
        <v>0</v>
      </c>
      <c r="E819" s="134">
        <f t="shared" si="149"/>
        <v>0</v>
      </c>
      <c r="F819" s="135">
        <f t="shared" si="150"/>
        <v>0</v>
      </c>
      <c r="G819" s="141">
        <f t="shared" si="161"/>
        <v>0</v>
      </c>
      <c r="II819" s="123"/>
      <c r="IJ819" s="123"/>
      <c r="IK819" s="123"/>
      <c r="IL819" s="123"/>
      <c r="IM819" s="123"/>
      <c r="IN819" s="123"/>
      <c r="IO819" s="123"/>
      <c r="IP819" s="123"/>
    </row>
    <row r="820" s="120" customFormat="1" ht="15" customHeight="1" spans="1:250">
      <c r="A820" s="136">
        <v>2111401</v>
      </c>
      <c r="B820" s="138" t="s">
        <v>63</v>
      </c>
      <c r="C820" s="140">
        <v>0</v>
      </c>
      <c r="D820" s="139"/>
      <c r="E820" s="134">
        <f t="shared" si="149"/>
        <v>0</v>
      </c>
      <c r="F820" s="135">
        <f t="shared" si="150"/>
        <v>0</v>
      </c>
      <c r="G820" s="139"/>
      <c r="II820" s="123"/>
      <c r="IJ820" s="123"/>
      <c r="IK820" s="123"/>
      <c r="IL820" s="123"/>
      <c r="IM820" s="123"/>
      <c r="IN820" s="123"/>
      <c r="IO820" s="123"/>
      <c r="IP820" s="123"/>
    </row>
    <row r="821" s="120" customFormat="1" ht="15" customHeight="1" spans="1:250">
      <c r="A821" s="136">
        <v>2111402</v>
      </c>
      <c r="B821" s="138" t="s">
        <v>64</v>
      </c>
      <c r="C821" s="140">
        <v>0</v>
      </c>
      <c r="D821" s="139"/>
      <c r="E821" s="134">
        <f t="shared" si="149"/>
        <v>0</v>
      </c>
      <c r="F821" s="135">
        <f t="shared" si="150"/>
        <v>0</v>
      </c>
      <c r="G821" s="139"/>
      <c r="II821" s="123"/>
      <c r="IJ821" s="123"/>
      <c r="IK821" s="123"/>
      <c r="IL821" s="123"/>
      <c r="IM821" s="123"/>
      <c r="IN821" s="123"/>
      <c r="IO821" s="123"/>
      <c r="IP821" s="123"/>
    </row>
    <row r="822" s="120" customFormat="1" ht="15" customHeight="1" spans="1:250">
      <c r="A822" s="136">
        <v>2111403</v>
      </c>
      <c r="B822" s="138" t="s">
        <v>65</v>
      </c>
      <c r="C822" s="140">
        <v>0</v>
      </c>
      <c r="D822" s="139"/>
      <c r="E822" s="134">
        <f t="shared" si="149"/>
        <v>0</v>
      </c>
      <c r="F822" s="135">
        <f t="shared" si="150"/>
        <v>0</v>
      </c>
      <c r="G822" s="139"/>
      <c r="II822" s="123"/>
      <c r="IJ822" s="123"/>
      <c r="IK822" s="123"/>
      <c r="IL822" s="123"/>
      <c r="IM822" s="123"/>
      <c r="IN822" s="123"/>
      <c r="IO822" s="123"/>
      <c r="IP822" s="123"/>
    </row>
    <row r="823" s="120" customFormat="1" ht="15" customHeight="1" spans="1:250">
      <c r="A823" s="136">
        <v>2111404</v>
      </c>
      <c r="B823" s="138" t="s">
        <v>681</v>
      </c>
      <c r="C823" s="140">
        <v>0</v>
      </c>
      <c r="D823" s="139"/>
      <c r="E823" s="134">
        <f t="shared" si="149"/>
        <v>0</v>
      </c>
      <c r="F823" s="135">
        <f t="shared" si="150"/>
        <v>0</v>
      </c>
      <c r="G823" s="139"/>
      <c r="II823" s="123"/>
      <c r="IJ823" s="123"/>
      <c r="IK823" s="123"/>
      <c r="IL823" s="123"/>
      <c r="IM823" s="123"/>
      <c r="IN823" s="123"/>
      <c r="IO823" s="123"/>
      <c r="IP823" s="123"/>
    </row>
    <row r="824" s="120" customFormat="1" ht="15" customHeight="1" spans="1:250">
      <c r="A824" s="136">
        <v>2111405</v>
      </c>
      <c r="B824" s="138" t="s">
        <v>682</v>
      </c>
      <c r="C824" s="140">
        <v>0</v>
      </c>
      <c r="D824" s="139"/>
      <c r="E824" s="134">
        <f t="shared" si="149"/>
        <v>0</v>
      </c>
      <c r="F824" s="135">
        <f t="shared" si="150"/>
        <v>0</v>
      </c>
      <c r="G824" s="139"/>
      <c r="II824" s="123"/>
      <c r="IJ824" s="123"/>
      <c r="IK824" s="123"/>
      <c r="IL824" s="123"/>
      <c r="IM824" s="123"/>
      <c r="IN824" s="123"/>
      <c r="IO824" s="123"/>
      <c r="IP824" s="123"/>
    </row>
    <row r="825" s="120" customFormat="1" ht="15" customHeight="1" spans="1:250">
      <c r="A825" s="136">
        <v>2111406</v>
      </c>
      <c r="B825" s="138" t="s">
        <v>683</v>
      </c>
      <c r="C825" s="140">
        <v>0</v>
      </c>
      <c r="D825" s="139"/>
      <c r="E825" s="134">
        <f t="shared" si="149"/>
        <v>0</v>
      </c>
      <c r="F825" s="135">
        <f t="shared" si="150"/>
        <v>0</v>
      </c>
      <c r="G825" s="139"/>
      <c r="II825" s="123"/>
      <c r="IJ825" s="123"/>
      <c r="IK825" s="123"/>
      <c r="IL825" s="123"/>
      <c r="IM825" s="123"/>
      <c r="IN825" s="123"/>
      <c r="IO825" s="123"/>
      <c r="IP825" s="123"/>
    </row>
    <row r="826" s="120" customFormat="1" ht="15" customHeight="1" spans="1:250">
      <c r="A826" s="136">
        <v>2111407</v>
      </c>
      <c r="B826" s="138" t="s">
        <v>684</v>
      </c>
      <c r="C826" s="140">
        <v>0</v>
      </c>
      <c r="D826" s="139"/>
      <c r="E826" s="134">
        <f t="shared" si="149"/>
        <v>0</v>
      </c>
      <c r="F826" s="135">
        <f t="shared" si="150"/>
        <v>0</v>
      </c>
      <c r="G826" s="139"/>
      <c r="II826" s="123"/>
      <c r="IJ826" s="123"/>
      <c r="IK826" s="123"/>
      <c r="IL826" s="123"/>
      <c r="IM826" s="123"/>
      <c r="IN826" s="123"/>
      <c r="IO826" s="123"/>
      <c r="IP826" s="123"/>
    </row>
    <row r="827" s="120" customFormat="1" ht="15" customHeight="1" spans="1:250">
      <c r="A827" s="136">
        <v>2111408</v>
      </c>
      <c r="B827" s="138" t="s">
        <v>685</v>
      </c>
      <c r="C827" s="140">
        <v>0</v>
      </c>
      <c r="D827" s="139"/>
      <c r="E827" s="134">
        <f t="shared" si="149"/>
        <v>0</v>
      </c>
      <c r="F827" s="135">
        <f t="shared" si="150"/>
        <v>0</v>
      </c>
      <c r="G827" s="139"/>
      <c r="II827" s="123"/>
      <c r="IJ827" s="123"/>
      <c r="IK827" s="123"/>
      <c r="IL827" s="123"/>
      <c r="IM827" s="123"/>
      <c r="IN827" s="123"/>
      <c r="IO827" s="123"/>
      <c r="IP827" s="123"/>
    </row>
    <row r="828" s="120" customFormat="1" ht="15" customHeight="1" spans="1:250">
      <c r="A828" s="136">
        <v>2111409</v>
      </c>
      <c r="B828" s="138" t="s">
        <v>686</v>
      </c>
      <c r="C828" s="140">
        <v>0</v>
      </c>
      <c r="D828" s="139"/>
      <c r="E828" s="134">
        <f t="shared" si="149"/>
        <v>0</v>
      </c>
      <c r="F828" s="135">
        <f t="shared" si="150"/>
        <v>0</v>
      </c>
      <c r="G828" s="139"/>
      <c r="II828" s="123"/>
      <c r="IJ828" s="123"/>
      <c r="IK828" s="123"/>
      <c r="IL828" s="123"/>
      <c r="IM828" s="123"/>
      <c r="IN828" s="123"/>
      <c r="IO828" s="123"/>
      <c r="IP828" s="123"/>
    </row>
    <row r="829" s="120" customFormat="1" ht="15" customHeight="1" spans="1:250">
      <c r="A829" s="136">
        <v>2111410</v>
      </c>
      <c r="B829" s="138" t="s">
        <v>687</v>
      </c>
      <c r="C829" s="140">
        <v>0</v>
      </c>
      <c r="D829" s="139"/>
      <c r="E829" s="134">
        <f t="shared" si="149"/>
        <v>0</v>
      </c>
      <c r="F829" s="135">
        <f t="shared" si="150"/>
        <v>0</v>
      </c>
      <c r="G829" s="139"/>
      <c r="II829" s="123"/>
      <c r="IJ829" s="123"/>
      <c r="IK829" s="123"/>
      <c r="IL829" s="123"/>
      <c r="IM829" s="123"/>
      <c r="IN829" s="123"/>
      <c r="IO829" s="123"/>
      <c r="IP829" s="123"/>
    </row>
    <row r="830" s="120" customFormat="1" ht="15" customHeight="1" spans="1:250">
      <c r="A830" s="136">
        <v>2111411</v>
      </c>
      <c r="B830" s="138" t="s">
        <v>104</v>
      </c>
      <c r="C830" s="140">
        <v>0</v>
      </c>
      <c r="D830" s="139"/>
      <c r="E830" s="134">
        <f t="shared" si="149"/>
        <v>0</v>
      </c>
      <c r="F830" s="135">
        <f t="shared" si="150"/>
        <v>0</v>
      </c>
      <c r="G830" s="139"/>
      <c r="II830" s="123"/>
      <c r="IJ830" s="123"/>
      <c r="IK830" s="123"/>
      <c r="IL830" s="123"/>
      <c r="IM830" s="123"/>
      <c r="IN830" s="123"/>
      <c r="IO830" s="123"/>
      <c r="IP830" s="123"/>
    </row>
    <row r="831" s="120" customFormat="1" ht="15" customHeight="1" spans="1:250">
      <c r="A831" s="136">
        <v>2111413</v>
      </c>
      <c r="B831" s="138" t="s">
        <v>688</v>
      </c>
      <c r="C831" s="140">
        <v>0</v>
      </c>
      <c r="D831" s="139"/>
      <c r="E831" s="134">
        <f t="shared" si="149"/>
        <v>0</v>
      </c>
      <c r="F831" s="135">
        <f t="shared" si="150"/>
        <v>0</v>
      </c>
      <c r="G831" s="139"/>
      <c r="II831" s="123"/>
      <c r="IJ831" s="123"/>
      <c r="IK831" s="123"/>
      <c r="IL831" s="123"/>
      <c r="IM831" s="123"/>
      <c r="IN831" s="123"/>
      <c r="IO831" s="123"/>
      <c r="IP831" s="123"/>
    </row>
    <row r="832" s="120" customFormat="1" ht="15" customHeight="1" spans="1:250">
      <c r="A832" s="136">
        <v>2111450</v>
      </c>
      <c r="B832" s="138" t="s">
        <v>72</v>
      </c>
      <c r="C832" s="140">
        <v>0</v>
      </c>
      <c r="D832" s="139"/>
      <c r="E832" s="134">
        <f t="shared" si="149"/>
        <v>0</v>
      </c>
      <c r="F832" s="135">
        <f t="shared" si="150"/>
        <v>0</v>
      </c>
      <c r="G832" s="139"/>
      <c r="II832" s="123"/>
      <c r="IJ832" s="123"/>
      <c r="IK832" s="123"/>
      <c r="IL832" s="123"/>
      <c r="IM832" s="123"/>
      <c r="IN832" s="123"/>
      <c r="IO832" s="123"/>
      <c r="IP832" s="123"/>
    </row>
    <row r="833" s="120" customFormat="1" ht="15" customHeight="1" spans="1:250">
      <c r="A833" s="136">
        <v>2111499</v>
      </c>
      <c r="B833" s="138" t="s">
        <v>689</v>
      </c>
      <c r="C833" s="140">
        <v>0</v>
      </c>
      <c r="D833" s="139"/>
      <c r="E833" s="134">
        <f t="shared" si="149"/>
        <v>0</v>
      </c>
      <c r="F833" s="135">
        <f t="shared" si="150"/>
        <v>0</v>
      </c>
      <c r="G833" s="139"/>
      <c r="II833" s="123"/>
      <c r="IJ833" s="123"/>
      <c r="IK833" s="123"/>
      <c r="IL833" s="123"/>
      <c r="IM833" s="123"/>
      <c r="IN833" s="123"/>
      <c r="IO833" s="123"/>
      <c r="IP833" s="123"/>
    </row>
    <row r="834" s="120" customFormat="1" ht="15" customHeight="1" spans="1:250">
      <c r="A834" s="136">
        <v>21199</v>
      </c>
      <c r="B834" s="137" t="s">
        <v>690</v>
      </c>
      <c r="C834" s="140">
        <f t="shared" ref="C834:G834" si="162">C835</f>
        <v>0</v>
      </c>
      <c r="D834" s="141">
        <f t="shared" si="162"/>
        <v>0</v>
      </c>
      <c r="E834" s="134">
        <f t="shared" si="149"/>
        <v>0</v>
      </c>
      <c r="F834" s="135">
        <f t="shared" si="150"/>
        <v>0</v>
      </c>
      <c r="G834" s="141">
        <f t="shared" si="162"/>
        <v>0</v>
      </c>
      <c r="II834" s="123"/>
      <c r="IJ834" s="123"/>
      <c r="IK834" s="123"/>
      <c r="IL834" s="123"/>
      <c r="IM834" s="123"/>
      <c r="IN834" s="123"/>
      <c r="IO834" s="123"/>
      <c r="IP834" s="123"/>
    </row>
    <row r="835" s="120" customFormat="1" ht="15" customHeight="1" spans="1:250">
      <c r="A835" s="136">
        <v>2119901</v>
      </c>
      <c r="B835" s="138" t="s">
        <v>691</v>
      </c>
      <c r="C835" s="140">
        <v>0</v>
      </c>
      <c r="D835" s="139"/>
      <c r="E835" s="134">
        <f t="shared" si="149"/>
        <v>0</v>
      </c>
      <c r="F835" s="135">
        <f t="shared" si="150"/>
        <v>0</v>
      </c>
      <c r="G835" s="139"/>
      <c r="II835" s="123"/>
      <c r="IJ835" s="123"/>
      <c r="IK835" s="123"/>
      <c r="IL835" s="123"/>
      <c r="IM835" s="123"/>
      <c r="IN835" s="123"/>
      <c r="IO835" s="123"/>
      <c r="IP835" s="123"/>
    </row>
    <row r="836" s="120" customFormat="1" ht="15" customHeight="1" spans="1:250">
      <c r="A836" s="136">
        <v>212</v>
      </c>
      <c r="B836" s="137" t="s">
        <v>692</v>
      </c>
      <c r="C836" s="140">
        <f t="shared" ref="C836:G836" si="163">C837+C848+C850+C853+C855+C857</f>
        <v>7589</v>
      </c>
      <c r="D836" s="141">
        <f t="shared" si="163"/>
        <v>8057</v>
      </c>
      <c r="E836" s="134">
        <f t="shared" si="149"/>
        <v>468</v>
      </c>
      <c r="F836" s="135">
        <f t="shared" si="150"/>
        <v>6.16682039794439</v>
      </c>
      <c r="G836" s="141">
        <f t="shared" si="163"/>
        <v>8057</v>
      </c>
      <c r="II836" s="123"/>
      <c r="IJ836" s="123"/>
      <c r="IK836" s="123"/>
      <c r="IL836" s="123"/>
      <c r="IM836" s="123"/>
      <c r="IN836" s="123"/>
      <c r="IO836" s="123"/>
      <c r="IP836" s="123"/>
    </row>
    <row r="837" s="120" customFormat="1" ht="15" customHeight="1" spans="1:250">
      <c r="A837" s="136">
        <v>21201</v>
      </c>
      <c r="B837" s="137" t="s">
        <v>693</v>
      </c>
      <c r="C837" s="140">
        <f t="shared" ref="C837:G837" si="164">SUM(C838:C847)</f>
        <v>487</v>
      </c>
      <c r="D837" s="141">
        <f t="shared" si="164"/>
        <v>759</v>
      </c>
      <c r="E837" s="134">
        <f t="shared" ref="E837:E900" si="165">D837-C837</f>
        <v>272</v>
      </c>
      <c r="F837" s="135">
        <f t="shared" ref="F837:F900" si="166">IF(C837=0,,E837/C837*100)</f>
        <v>55.8521560574949</v>
      </c>
      <c r="G837" s="141">
        <f t="shared" si="164"/>
        <v>759</v>
      </c>
      <c r="II837" s="123"/>
      <c r="IJ837" s="123"/>
      <c r="IK837" s="123"/>
      <c r="IL837" s="123"/>
      <c r="IM837" s="123"/>
      <c r="IN837" s="123"/>
      <c r="IO837" s="123"/>
      <c r="IP837" s="123"/>
    </row>
    <row r="838" s="120" customFormat="1" ht="15" customHeight="1" spans="1:250">
      <c r="A838" s="136">
        <v>2120101</v>
      </c>
      <c r="B838" s="138" t="s">
        <v>63</v>
      </c>
      <c r="C838" s="140">
        <v>106</v>
      </c>
      <c r="D838" s="139">
        <v>168</v>
      </c>
      <c r="E838" s="134">
        <f t="shared" si="165"/>
        <v>62</v>
      </c>
      <c r="F838" s="135">
        <f t="shared" si="166"/>
        <v>58.4905660377358</v>
      </c>
      <c r="G838" s="139">
        <v>168</v>
      </c>
      <c r="II838" s="123"/>
      <c r="IJ838" s="123"/>
      <c r="IK838" s="123"/>
      <c r="IL838" s="123"/>
      <c r="IM838" s="123"/>
      <c r="IN838" s="123"/>
      <c r="IO838" s="123"/>
      <c r="IP838" s="123"/>
    </row>
    <row r="839" s="120" customFormat="1" ht="15" customHeight="1" spans="1:250">
      <c r="A839" s="136">
        <v>2120102</v>
      </c>
      <c r="B839" s="138" t="s">
        <v>64</v>
      </c>
      <c r="C839" s="140">
        <v>0</v>
      </c>
      <c r="D839" s="139">
        <v>13</v>
      </c>
      <c r="E839" s="134">
        <f t="shared" si="165"/>
        <v>13</v>
      </c>
      <c r="F839" s="135">
        <f t="shared" si="166"/>
        <v>0</v>
      </c>
      <c r="G839" s="139">
        <v>13</v>
      </c>
      <c r="II839" s="123"/>
      <c r="IJ839" s="123"/>
      <c r="IK839" s="123"/>
      <c r="IL839" s="123"/>
      <c r="IM839" s="123"/>
      <c r="IN839" s="123"/>
      <c r="IO839" s="123"/>
      <c r="IP839" s="123"/>
    </row>
    <row r="840" s="120" customFormat="1" ht="15" customHeight="1" spans="1:250">
      <c r="A840" s="136">
        <v>2120103</v>
      </c>
      <c r="B840" s="138" t="s">
        <v>65</v>
      </c>
      <c r="C840" s="140">
        <v>0</v>
      </c>
      <c r="D840" s="139"/>
      <c r="E840" s="134">
        <f t="shared" si="165"/>
        <v>0</v>
      </c>
      <c r="F840" s="135">
        <f t="shared" si="166"/>
        <v>0</v>
      </c>
      <c r="G840" s="139"/>
      <c r="II840" s="123"/>
      <c r="IJ840" s="123"/>
      <c r="IK840" s="123"/>
      <c r="IL840" s="123"/>
      <c r="IM840" s="123"/>
      <c r="IN840" s="123"/>
      <c r="IO840" s="123"/>
      <c r="IP840" s="123"/>
    </row>
    <row r="841" s="120" customFormat="1" ht="15" customHeight="1" spans="1:250">
      <c r="A841" s="136">
        <v>2120104</v>
      </c>
      <c r="B841" s="138" t="s">
        <v>694</v>
      </c>
      <c r="C841" s="140">
        <v>329</v>
      </c>
      <c r="D841" s="139">
        <v>578</v>
      </c>
      <c r="E841" s="134">
        <f t="shared" si="165"/>
        <v>249</v>
      </c>
      <c r="F841" s="135">
        <f t="shared" si="166"/>
        <v>75.6838905775076</v>
      </c>
      <c r="G841" s="139">
        <v>578</v>
      </c>
      <c r="II841" s="123"/>
      <c r="IJ841" s="123"/>
      <c r="IK841" s="123"/>
      <c r="IL841" s="123"/>
      <c r="IM841" s="123"/>
      <c r="IN841" s="123"/>
      <c r="IO841" s="123"/>
      <c r="IP841" s="123"/>
    </row>
    <row r="842" s="120" customFormat="1" ht="15" customHeight="1" spans="1:250">
      <c r="A842" s="136">
        <v>2120105</v>
      </c>
      <c r="B842" s="138" t="s">
        <v>695</v>
      </c>
      <c r="C842" s="140">
        <v>0</v>
      </c>
      <c r="D842" s="139"/>
      <c r="E842" s="134">
        <f t="shared" si="165"/>
        <v>0</v>
      </c>
      <c r="F842" s="135">
        <f t="shared" si="166"/>
        <v>0</v>
      </c>
      <c r="G842" s="139"/>
      <c r="II842" s="123"/>
      <c r="IJ842" s="123"/>
      <c r="IK842" s="123"/>
      <c r="IL842" s="123"/>
      <c r="IM842" s="123"/>
      <c r="IN842" s="123"/>
      <c r="IO842" s="123"/>
      <c r="IP842" s="123"/>
    </row>
    <row r="843" s="120" customFormat="1" ht="15" customHeight="1" spans="1:250">
      <c r="A843" s="136">
        <v>2120106</v>
      </c>
      <c r="B843" s="138" t="s">
        <v>696</v>
      </c>
      <c r="C843" s="140">
        <v>52</v>
      </c>
      <c r="D843" s="139"/>
      <c r="E843" s="134">
        <f t="shared" si="165"/>
        <v>-52</v>
      </c>
      <c r="F843" s="135">
        <f t="shared" si="166"/>
        <v>-100</v>
      </c>
      <c r="G843" s="139"/>
      <c r="II843" s="123"/>
      <c r="IJ843" s="123"/>
      <c r="IK843" s="123"/>
      <c r="IL843" s="123"/>
      <c r="IM843" s="123"/>
      <c r="IN843" s="123"/>
      <c r="IO843" s="123"/>
      <c r="IP843" s="123"/>
    </row>
    <row r="844" s="120" customFormat="1" ht="15" customHeight="1" spans="1:250">
      <c r="A844" s="136">
        <v>2120107</v>
      </c>
      <c r="B844" s="138" t="s">
        <v>697</v>
      </c>
      <c r="C844" s="140">
        <v>0</v>
      </c>
      <c r="D844" s="139"/>
      <c r="E844" s="134">
        <f t="shared" si="165"/>
        <v>0</v>
      </c>
      <c r="F844" s="135">
        <f t="shared" si="166"/>
        <v>0</v>
      </c>
      <c r="G844" s="139"/>
      <c r="II844" s="123"/>
      <c r="IJ844" s="123"/>
      <c r="IK844" s="123"/>
      <c r="IL844" s="123"/>
      <c r="IM844" s="123"/>
      <c r="IN844" s="123"/>
      <c r="IO844" s="123"/>
      <c r="IP844" s="123"/>
    </row>
    <row r="845" s="120" customFormat="1" ht="15" customHeight="1" spans="1:250">
      <c r="A845" s="136">
        <v>2120109</v>
      </c>
      <c r="B845" s="138" t="s">
        <v>698</v>
      </c>
      <c r="C845" s="140">
        <v>0</v>
      </c>
      <c r="D845" s="139"/>
      <c r="E845" s="134">
        <f t="shared" si="165"/>
        <v>0</v>
      </c>
      <c r="F845" s="135">
        <f t="shared" si="166"/>
        <v>0</v>
      </c>
      <c r="G845" s="139"/>
      <c r="II845" s="123"/>
      <c r="IJ845" s="123"/>
      <c r="IK845" s="123"/>
      <c r="IL845" s="123"/>
      <c r="IM845" s="123"/>
      <c r="IN845" s="123"/>
      <c r="IO845" s="123"/>
      <c r="IP845" s="123"/>
    </row>
    <row r="846" s="120" customFormat="1" ht="15" customHeight="1" spans="1:250">
      <c r="A846" s="136">
        <v>2120110</v>
      </c>
      <c r="B846" s="138" t="s">
        <v>699</v>
      </c>
      <c r="C846" s="140">
        <v>0</v>
      </c>
      <c r="D846" s="139"/>
      <c r="E846" s="134">
        <f t="shared" si="165"/>
        <v>0</v>
      </c>
      <c r="F846" s="135">
        <f t="shared" si="166"/>
        <v>0</v>
      </c>
      <c r="G846" s="139"/>
      <c r="II846" s="123"/>
      <c r="IJ846" s="123"/>
      <c r="IK846" s="123"/>
      <c r="IL846" s="123"/>
      <c r="IM846" s="123"/>
      <c r="IN846" s="123"/>
      <c r="IO846" s="123"/>
      <c r="IP846" s="123"/>
    </row>
    <row r="847" s="120" customFormat="1" ht="15" customHeight="1" spans="1:250">
      <c r="A847" s="136">
        <v>2120199</v>
      </c>
      <c r="B847" s="138" t="s">
        <v>700</v>
      </c>
      <c r="C847" s="140">
        <v>0</v>
      </c>
      <c r="D847" s="139"/>
      <c r="E847" s="134">
        <f t="shared" si="165"/>
        <v>0</v>
      </c>
      <c r="F847" s="135">
        <f t="shared" si="166"/>
        <v>0</v>
      </c>
      <c r="G847" s="139"/>
      <c r="II847" s="123"/>
      <c r="IJ847" s="123"/>
      <c r="IK847" s="123"/>
      <c r="IL847" s="123"/>
      <c r="IM847" s="123"/>
      <c r="IN847" s="123"/>
      <c r="IO847" s="123"/>
      <c r="IP847" s="123"/>
    </row>
    <row r="848" s="120" customFormat="1" ht="15" customHeight="1" spans="1:250">
      <c r="A848" s="136">
        <v>21202</v>
      </c>
      <c r="B848" s="137" t="s">
        <v>701</v>
      </c>
      <c r="C848" s="140">
        <f t="shared" ref="C848:G848" si="167">C849</f>
        <v>0</v>
      </c>
      <c r="D848" s="141">
        <f t="shared" si="167"/>
        <v>0</v>
      </c>
      <c r="E848" s="134">
        <f t="shared" si="165"/>
        <v>0</v>
      </c>
      <c r="F848" s="135">
        <f t="shared" si="166"/>
        <v>0</v>
      </c>
      <c r="G848" s="141">
        <f t="shared" si="167"/>
        <v>0</v>
      </c>
      <c r="II848" s="123"/>
      <c r="IJ848" s="123"/>
      <c r="IK848" s="123"/>
      <c r="IL848" s="123"/>
      <c r="IM848" s="123"/>
      <c r="IN848" s="123"/>
      <c r="IO848" s="123"/>
      <c r="IP848" s="123"/>
    </row>
    <row r="849" s="120" customFormat="1" ht="15" customHeight="1" spans="1:250">
      <c r="A849" s="136">
        <v>2120201</v>
      </c>
      <c r="B849" s="138" t="s">
        <v>702</v>
      </c>
      <c r="C849" s="140">
        <v>0</v>
      </c>
      <c r="D849" s="139"/>
      <c r="E849" s="134">
        <f t="shared" si="165"/>
        <v>0</v>
      </c>
      <c r="F849" s="135">
        <f t="shared" si="166"/>
        <v>0</v>
      </c>
      <c r="G849" s="139"/>
      <c r="II849" s="123"/>
      <c r="IJ849" s="123"/>
      <c r="IK849" s="123"/>
      <c r="IL849" s="123"/>
      <c r="IM849" s="123"/>
      <c r="IN849" s="123"/>
      <c r="IO849" s="123"/>
      <c r="IP849" s="123"/>
    </row>
    <row r="850" s="120" customFormat="1" ht="15" customHeight="1" spans="1:250">
      <c r="A850" s="136">
        <v>21203</v>
      </c>
      <c r="B850" s="137" t="s">
        <v>703</v>
      </c>
      <c r="C850" s="140">
        <f t="shared" ref="C850:G850" si="168">SUM(C851:C852)</f>
        <v>3972</v>
      </c>
      <c r="D850" s="141">
        <f t="shared" si="168"/>
        <v>4923</v>
      </c>
      <c r="E850" s="134">
        <f t="shared" si="165"/>
        <v>951</v>
      </c>
      <c r="F850" s="135">
        <f t="shared" si="166"/>
        <v>23.9425981873112</v>
      </c>
      <c r="G850" s="141">
        <f t="shared" si="168"/>
        <v>4923</v>
      </c>
      <c r="II850" s="123"/>
      <c r="IJ850" s="123"/>
      <c r="IK850" s="123"/>
      <c r="IL850" s="123"/>
      <c r="IM850" s="123"/>
      <c r="IN850" s="123"/>
      <c r="IO850" s="123"/>
      <c r="IP850" s="123"/>
    </row>
    <row r="851" s="120" customFormat="1" ht="15" customHeight="1" spans="1:250">
      <c r="A851" s="136">
        <v>2120303</v>
      </c>
      <c r="B851" s="138" t="s">
        <v>704</v>
      </c>
      <c r="C851" s="140">
        <v>20</v>
      </c>
      <c r="D851" s="139">
        <v>30</v>
      </c>
      <c r="E851" s="134">
        <f t="shared" si="165"/>
        <v>10</v>
      </c>
      <c r="F851" s="135">
        <f t="shared" si="166"/>
        <v>50</v>
      </c>
      <c r="G851" s="139">
        <v>30</v>
      </c>
      <c r="II851" s="123"/>
      <c r="IJ851" s="123"/>
      <c r="IK851" s="123"/>
      <c r="IL851" s="123"/>
      <c r="IM851" s="123"/>
      <c r="IN851" s="123"/>
      <c r="IO851" s="123"/>
      <c r="IP851" s="123"/>
    </row>
    <row r="852" s="120" customFormat="1" ht="15" customHeight="1" spans="1:250">
      <c r="A852" s="136">
        <v>2120399</v>
      </c>
      <c r="B852" s="138" t="s">
        <v>705</v>
      </c>
      <c r="C852" s="140">
        <v>3952</v>
      </c>
      <c r="D852" s="139">
        <v>4893</v>
      </c>
      <c r="E852" s="134">
        <f t="shared" si="165"/>
        <v>941</v>
      </c>
      <c r="F852" s="135">
        <f t="shared" si="166"/>
        <v>23.8107287449393</v>
      </c>
      <c r="G852" s="139">
        <v>4893</v>
      </c>
      <c r="II852" s="123"/>
      <c r="IJ852" s="123"/>
      <c r="IK852" s="123"/>
      <c r="IL852" s="123"/>
      <c r="IM852" s="123"/>
      <c r="IN852" s="123"/>
      <c r="IO852" s="123"/>
      <c r="IP852" s="123"/>
    </row>
    <row r="853" s="120" customFormat="1" ht="15" customHeight="1" spans="1:250">
      <c r="A853" s="136">
        <v>21205</v>
      </c>
      <c r="B853" s="137" t="s">
        <v>706</v>
      </c>
      <c r="C853" s="140">
        <f t="shared" ref="C853:G853" si="169">C854</f>
        <v>2943</v>
      </c>
      <c r="D853" s="141">
        <f t="shared" si="169"/>
        <v>2289</v>
      </c>
      <c r="E853" s="134">
        <f t="shared" si="165"/>
        <v>-654</v>
      </c>
      <c r="F853" s="135">
        <f t="shared" si="166"/>
        <v>-22.2222222222222</v>
      </c>
      <c r="G853" s="141">
        <f t="shared" si="169"/>
        <v>2289</v>
      </c>
      <c r="II853" s="123"/>
      <c r="IJ853" s="123"/>
      <c r="IK853" s="123"/>
      <c r="IL853" s="123"/>
      <c r="IM853" s="123"/>
      <c r="IN853" s="123"/>
      <c r="IO853" s="123"/>
      <c r="IP853" s="123"/>
    </row>
    <row r="854" s="120" customFormat="1" ht="15" customHeight="1" spans="1:250">
      <c r="A854" s="136">
        <v>2120501</v>
      </c>
      <c r="B854" s="138" t="s">
        <v>707</v>
      </c>
      <c r="C854" s="140">
        <v>2943</v>
      </c>
      <c r="D854" s="139">
        <v>2289</v>
      </c>
      <c r="E854" s="134">
        <f t="shared" si="165"/>
        <v>-654</v>
      </c>
      <c r="F854" s="135">
        <f t="shared" si="166"/>
        <v>-22.2222222222222</v>
      </c>
      <c r="G854" s="139">
        <v>2289</v>
      </c>
      <c r="II854" s="123"/>
      <c r="IJ854" s="123"/>
      <c r="IK854" s="123"/>
      <c r="IL854" s="123"/>
      <c r="IM854" s="123"/>
      <c r="IN854" s="123"/>
      <c r="IO854" s="123"/>
      <c r="IP854" s="123"/>
    </row>
    <row r="855" s="120" customFormat="1" ht="15" customHeight="1" spans="1:250">
      <c r="A855" s="136">
        <v>21206</v>
      </c>
      <c r="B855" s="137" t="s">
        <v>708</v>
      </c>
      <c r="C855" s="140">
        <f t="shared" ref="C855:G855" si="170">C856</f>
        <v>111</v>
      </c>
      <c r="D855" s="141">
        <f t="shared" si="170"/>
        <v>0</v>
      </c>
      <c r="E855" s="134">
        <f t="shared" si="165"/>
        <v>-111</v>
      </c>
      <c r="F855" s="135">
        <f t="shared" si="166"/>
        <v>-100</v>
      </c>
      <c r="G855" s="141">
        <f t="shared" si="170"/>
        <v>0</v>
      </c>
      <c r="II855" s="123"/>
      <c r="IJ855" s="123"/>
      <c r="IK855" s="123"/>
      <c r="IL855" s="123"/>
      <c r="IM855" s="123"/>
      <c r="IN855" s="123"/>
      <c r="IO855" s="123"/>
      <c r="IP855" s="123"/>
    </row>
    <row r="856" s="120" customFormat="1" ht="15" customHeight="1" spans="1:250">
      <c r="A856" s="136">
        <v>2120601</v>
      </c>
      <c r="B856" s="138" t="s">
        <v>709</v>
      </c>
      <c r="C856" s="140">
        <v>111</v>
      </c>
      <c r="D856" s="139"/>
      <c r="E856" s="134">
        <f t="shared" si="165"/>
        <v>-111</v>
      </c>
      <c r="F856" s="135">
        <f t="shared" si="166"/>
        <v>-100</v>
      </c>
      <c r="G856" s="139"/>
      <c r="II856" s="123"/>
      <c r="IJ856" s="123"/>
      <c r="IK856" s="123"/>
      <c r="IL856" s="123"/>
      <c r="IM856" s="123"/>
      <c r="IN856" s="123"/>
      <c r="IO856" s="123"/>
      <c r="IP856" s="123"/>
    </row>
    <row r="857" s="120" customFormat="1" ht="15" customHeight="1" spans="1:250">
      <c r="A857" s="136">
        <v>21299</v>
      </c>
      <c r="B857" s="137" t="s">
        <v>710</v>
      </c>
      <c r="C857" s="140">
        <f t="shared" ref="C857:G857" si="171">C858</f>
        <v>76</v>
      </c>
      <c r="D857" s="141">
        <f t="shared" si="171"/>
        <v>86</v>
      </c>
      <c r="E857" s="134">
        <f t="shared" si="165"/>
        <v>10</v>
      </c>
      <c r="F857" s="135">
        <f t="shared" si="166"/>
        <v>13.1578947368421</v>
      </c>
      <c r="G857" s="141">
        <f t="shared" si="171"/>
        <v>86</v>
      </c>
      <c r="II857" s="123"/>
      <c r="IJ857" s="123"/>
      <c r="IK857" s="123"/>
      <c r="IL857" s="123"/>
      <c r="IM857" s="123"/>
      <c r="IN857" s="123"/>
      <c r="IO857" s="123"/>
      <c r="IP857" s="123"/>
    </row>
    <row r="858" s="120" customFormat="1" ht="15" customHeight="1" spans="1:250">
      <c r="A858" s="136">
        <v>2129901</v>
      </c>
      <c r="B858" s="138" t="s">
        <v>711</v>
      </c>
      <c r="C858" s="140">
        <v>76</v>
      </c>
      <c r="D858" s="139">
        <v>86</v>
      </c>
      <c r="E858" s="134">
        <f t="shared" si="165"/>
        <v>10</v>
      </c>
      <c r="F858" s="135">
        <f t="shared" si="166"/>
        <v>13.1578947368421</v>
      </c>
      <c r="G858" s="139">
        <v>86</v>
      </c>
      <c r="II858" s="123"/>
      <c r="IJ858" s="123"/>
      <c r="IK858" s="123"/>
      <c r="IL858" s="123"/>
      <c r="IM858" s="123"/>
      <c r="IN858" s="123"/>
      <c r="IO858" s="123"/>
      <c r="IP858" s="123"/>
    </row>
    <row r="859" s="120" customFormat="1" ht="15" customHeight="1" spans="1:250">
      <c r="A859" s="136">
        <v>213</v>
      </c>
      <c r="B859" s="137" t="s">
        <v>712</v>
      </c>
      <c r="C859" s="140">
        <f t="shared" ref="C859:G859" si="172">C860+C886+C911+C939+C950+C957+C964+C967</f>
        <v>10888</v>
      </c>
      <c r="D859" s="141">
        <f t="shared" si="172"/>
        <v>8586</v>
      </c>
      <c r="E859" s="134">
        <f t="shared" si="165"/>
        <v>-2302</v>
      </c>
      <c r="F859" s="135">
        <f t="shared" si="166"/>
        <v>-21.1425422483468</v>
      </c>
      <c r="G859" s="141">
        <f t="shared" si="172"/>
        <v>8586</v>
      </c>
      <c r="II859" s="123"/>
      <c r="IJ859" s="123"/>
      <c r="IK859" s="123"/>
      <c r="IL859" s="123"/>
      <c r="IM859" s="123"/>
      <c r="IN859" s="123"/>
      <c r="IO859" s="123"/>
      <c r="IP859" s="123"/>
    </row>
    <row r="860" s="120" customFormat="1" ht="15" customHeight="1" spans="1:250">
      <c r="A860" s="136">
        <v>21301</v>
      </c>
      <c r="B860" s="137" t="s">
        <v>713</v>
      </c>
      <c r="C860" s="140">
        <f t="shared" ref="C860:G860" si="173">SUM(C861:C885)</f>
        <v>1859</v>
      </c>
      <c r="D860" s="141">
        <f t="shared" si="173"/>
        <v>1956</v>
      </c>
      <c r="E860" s="134">
        <f t="shared" si="165"/>
        <v>97</v>
      </c>
      <c r="F860" s="135">
        <f t="shared" si="166"/>
        <v>5.21785906401291</v>
      </c>
      <c r="G860" s="141">
        <f t="shared" si="173"/>
        <v>1956</v>
      </c>
      <c r="II860" s="123"/>
      <c r="IJ860" s="123"/>
      <c r="IK860" s="123"/>
      <c r="IL860" s="123"/>
      <c r="IM860" s="123"/>
      <c r="IN860" s="123"/>
      <c r="IO860" s="123"/>
      <c r="IP860" s="123"/>
    </row>
    <row r="861" s="120" customFormat="1" ht="15" customHeight="1" spans="1:250">
      <c r="A861" s="136">
        <v>2130101</v>
      </c>
      <c r="B861" s="138" t="s">
        <v>63</v>
      </c>
      <c r="C861" s="140">
        <v>283</v>
      </c>
      <c r="D861" s="139">
        <v>125</v>
      </c>
      <c r="E861" s="134">
        <f t="shared" si="165"/>
        <v>-158</v>
      </c>
      <c r="F861" s="135">
        <f t="shared" si="166"/>
        <v>-55.8303886925795</v>
      </c>
      <c r="G861" s="139">
        <v>125</v>
      </c>
      <c r="II861" s="123"/>
      <c r="IJ861" s="123"/>
      <c r="IK861" s="123"/>
      <c r="IL861" s="123"/>
      <c r="IM861" s="123"/>
      <c r="IN861" s="123"/>
      <c r="IO861" s="123"/>
      <c r="IP861" s="123"/>
    </row>
    <row r="862" s="120" customFormat="1" ht="15" customHeight="1" spans="1:250">
      <c r="A862" s="136">
        <v>2130102</v>
      </c>
      <c r="B862" s="138" t="s">
        <v>64</v>
      </c>
      <c r="C862" s="140">
        <v>0</v>
      </c>
      <c r="D862" s="139">
        <v>13</v>
      </c>
      <c r="E862" s="134">
        <f t="shared" si="165"/>
        <v>13</v>
      </c>
      <c r="F862" s="135">
        <f t="shared" si="166"/>
        <v>0</v>
      </c>
      <c r="G862" s="139">
        <v>13</v>
      </c>
      <c r="II862" s="123"/>
      <c r="IJ862" s="123"/>
      <c r="IK862" s="123"/>
      <c r="IL862" s="123"/>
      <c r="IM862" s="123"/>
      <c r="IN862" s="123"/>
      <c r="IO862" s="123"/>
      <c r="IP862" s="123"/>
    </row>
    <row r="863" s="120" customFormat="1" ht="15" customHeight="1" spans="1:250">
      <c r="A863" s="136">
        <v>2130103</v>
      </c>
      <c r="B863" s="138" t="s">
        <v>65</v>
      </c>
      <c r="C863" s="140">
        <v>0</v>
      </c>
      <c r="D863" s="139"/>
      <c r="E863" s="134">
        <f t="shared" si="165"/>
        <v>0</v>
      </c>
      <c r="F863" s="135">
        <f t="shared" si="166"/>
        <v>0</v>
      </c>
      <c r="G863" s="139"/>
      <c r="II863" s="123"/>
      <c r="IJ863" s="123"/>
      <c r="IK863" s="123"/>
      <c r="IL863" s="123"/>
      <c r="IM863" s="123"/>
      <c r="IN863" s="123"/>
      <c r="IO863" s="123"/>
      <c r="IP863" s="123"/>
    </row>
    <row r="864" s="120" customFormat="1" ht="15" customHeight="1" spans="1:250">
      <c r="A864" s="136">
        <v>2130104</v>
      </c>
      <c r="B864" s="138" t="s">
        <v>72</v>
      </c>
      <c r="C864" s="140">
        <v>1232</v>
      </c>
      <c r="D864" s="139">
        <v>1411</v>
      </c>
      <c r="E864" s="134">
        <f t="shared" si="165"/>
        <v>179</v>
      </c>
      <c r="F864" s="135">
        <f t="shared" si="166"/>
        <v>14.5292207792208</v>
      </c>
      <c r="G864" s="139">
        <v>1411</v>
      </c>
      <c r="II864" s="123"/>
      <c r="IJ864" s="123"/>
      <c r="IK864" s="123"/>
      <c r="IL864" s="123"/>
      <c r="IM864" s="123"/>
      <c r="IN864" s="123"/>
      <c r="IO864" s="123"/>
      <c r="IP864" s="123"/>
    </row>
    <row r="865" s="120" customFormat="1" ht="15" customHeight="1" spans="1:250">
      <c r="A865" s="136">
        <v>2130105</v>
      </c>
      <c r="B865" s="138" t="s">
        <v>714</v>
      </c>
      <c r="C865" s="140">
        <v>0</v>
      </c>
      <c r="D865" s="139"/>
      <c r="E865" s="134">
        <f t="shared" si="165"/>
        <v>0</v>
      </c>
      <c r="F865" s="135">
        <f t="shared" si="166"/>
        <v>0</v>
      </c>
      <c r="G865" s="139"/>
      <c r="II865" s="123"/>
      <c r="IJ865" s="123"/>
      <c r="IK865" s="123"/>
      <c r="IL865" s="123"/>
      <c r="IM865" s="123"/>
      <c r="IN865" s="123"/>
      <c r="IO865" s="123"/>
      <c r="IP865" s="123"/>
    </row>
    <row r="866" s="120" customFormat="1" ht="15" customHeight="1" spans="1:250">
      <c r="A866" s="136">
        <v>2130106</v>
      </c>
      <c r="B866" s="138" t="s">
        <v>715</v>
      </c>
      <c r="C866" s="140">
        <v>25</v>
      </c>
      <c r="D866" s="139">
        <v>42</v>
      </c>
      <c r="E866" s="134">
        <f t="shared" si="165"/>
        <v>17</v>
      </c>
      <c r="F866" s="135">
        <f t="shared" si="166"/>
        <v>68</v>
      </c>
      <c r="G866" s="139">
        <v>42</v>
      </c>
      <c r="II866" s="123"/>
      <c r="IJ866" s="123"/>
      <c r="IK866" s="123"/>
      <c r="IL866" s="123"/>
      <c r="IM866" s="123"/>
      <c r="IN866" s="123"/>
      <c r="IO866" s="123"/>
      <c r="IP866" s="123"/>
    </row>
    <row r="867" s="120" customFormat="1" ht="15" customHeight="1" spans="1:250">
      <c r="A867" s="136">
        <v>2130108</v>
      </c>
      <c r="B867" s="138" t="s">
        <v>716</v>
      </c>
      <c r="C867" s="140">
        <v>95</v>
      </c>
      <c r="D867" s="139">
        <v>106</v>
      </c>
      <c r="E867" s="134">
        <f t="shared" si="165"/>
        <v>11</v>
      </c>
      <c r="F867" s="135">
        <f t="shared" si="166"/>
        <v>11.5789473684211</v>
      </c>
      <c r="G867" s="139">
        <v>106</v>
      </c>
      <c r="II867" s="123"/>
      <c r="IJ867" s="123"/>
      <c r="IK867" s="123"/>
      <c r="IL867" s="123"/>
      <c r="IM867" s="123"/>
      <c r="IN867" s="123"/>
      <c r="IO867" s="123"/>
      <c r="IP867" s="123"/>
    </row>
    <row r="868" s="120" customFormat="1" ht="15" customHeight="1" spans="1:250">
      <c r="A868" s="136">
        <v>2130109</v>
      </c>
      <c r="B868" s="138" t="s">
        <v>717</v>
      </c>
      <c r="C868" s="140">
        <v>14</v>
      </c>
      <c r="D868" s="139">
        <v>5</v>
      </c>
      <c r="E868" s="134">
        <f t="shared" si="165"/>
        <v>-9</v>
      </c>
      <c r="F868" s="135">
        <f t="shared" si="166"/>
        <v>-64.2857142857143</v>
      </c>
      <c r="G868" s="139">
        <v>5</v>
      </c>
      <c r="II868" s="123"/>
      <c r="IJ868" s="123"/>
      <c r="IK868" s="123"/>
      <c r="IL868" s="123"/>
      <c r="IM868" s="123"/>
      <c r="IN868" s="123"/>
      <c r="IO868" s="123"/>
      <c r="IP868" s="123"/>
    </row>
    <row r="869" s="120" customFormat="1" ht="15" customHeight="1" spans="1:250">
      <c r="A869" s="136">
        <v>2130110</v>
      </c>
      <c r="B869" s="138" t="s">
        <v>718</v>
      </c>
      <c r="C869" s="140">
        <v>11</v>
      </c>
      <c r="D869" s="139">
        <v>1</v>
      </c>
      <c r="E869" s="134">
        <f t="shared" si="165"/>
        <v>-10</v>
      </c>
      <c r="F869" s="135">
        <f t="shared" si="166"/>
        <v>-90.9090909090909</v>
      </c>
      <c r="G869" s="139">
        <v>1</v>
      </c>
      <c r="II869" s="123"/>
      <c r="IJ869" s="123"/>
      <c r="IK869" s="123"/>
      <c r="IL869" s="123"/>
      <c r="IM869" s="123"/>
      <c r="IN869" s="123"/>
      <c r="IO869" s="123"/>
      <c r="IP869" s="123"/>
    </row>
    <row r="870" s="120" customFormat="1" ht="15" customHeight="1" spans="1:250">
      <c r="A870" s="136">
        <v>2130111</v>
      </c>
      <c r="B870" s="138" t="s">
        <v>719</v>
      </c>
      <c r="C870" s="140">
        <v>0</v>
      </c>
      <c r="D870" s="139"/>
      <c r="E870" s="134">
        <f t="shared" si="165"/>
        <v>0</v>
      </c>
      <c r="F870" s="135">
        <f t="shared" si="166"/>
        <v>0</v>
      </c>
      <c r="G870" s="139"/>
      <c r="II870" s="123"/>
      <c r="IJ870" s="123"/>
      <c r="IK870" s="123"/>
      <c r="IL870" s="123"/>
      <c r="IM870" s="123"/>
      <c r="IN870" s="123"/>
      <c r="IO870" s="123"/>
      <c r="IP870" s="123"/>
    </row>
    <row r="871" s="120" customFormat="1" ht="15" customHeight="1" spans="1:250">
      <c r="A871" s="136">
        <v>2130112</v>
      </c>
      <c r="B871" s="138" t="s">
        <v>720</v>
      </c>
      <c r="C871" s="140">
        <v>11</v>
      </c>
      <c r="D871" s="139">
        <v>5</v>
      </c>
      <c r="E871" s="134">
        <f t="shared" si="165"/>
        <v>-6</v>
      </c>
      <c r="F871" s="135">
        <f t="shared" si="166"/>
        <v>-54.5454545454545</v>
      </c>
      <c r="G871" s="139">
        <v>5</v>
      </c>
      <c r="II871" s="123"/>
      <c r="IJ871" s="123"/>
      <c r="IK871" s="123"/>
      <c r="IL871" s="123"/>
      <c r="IM871" s="123"/>
      <c r="IN871" s="123"/>
      <c r="IO871" s="123"/>
      <c r="IP871" s="123"/>
    </row>
    <row r="872" s="120" customFormat="1" ht="15" customHeight="1" spans="1:250">
      <c r="A872" s="136">
        <v>2130114</v>
      </c>
      <c r="B872" s="138" t="s">
        <v>721</v>
      </c>
      <c r="C872" s="140">
        <v>0</v>
      </c>
      <c r="D872" s="139"/>
      <c r="E872" s="134">
        <f t="shared" si="165"/>
        <v>0</v>
      </c>
      <c r="F872" s="135">
        <f t="shared" si="166"/>
        <v>0</v>
      </c>
      <c r="G872" s="139"/>
      <c r="II872" s="123"/>
      <c r="IJ872" s="123"/>
      <c r="IK872" s="123"/>
      <c r="IL872" s="123"/>
      <c r="IM872" s="123"/>
      <c r="IN872" s="123"/>
      <c r="IO872" s="123"/>
      <c r="IP872" s="123"/>
    </row>
    <row r="873" s="120" customFormat="1" ht="15" customHeight="1" spans="1:250">
      <c r="A873" s="136">
        <v>2130119</v>
      </c>
      <c r="B873" s="138" t="s">
        <v>722</v>
      </c>
      <c r="C873" s="140">
        <v>0</v>
      </c>
      <c r="D873" s="139">
        <v>10</v>
      </c>
      <c r="E873" s="134">
        <f t="shared" si="165"/>
        <v>10</v>
      </c>
      <c r="F873" s="135">
        <f t="shared" si="166"/>
        <v>0</v>
      </c>
      <c r="G873" s="139">
        <v>10</v>
      </c>
      <c r="II873" s="123"/>
      <c r="IJ873" s="123"/>
      <c r="IK873" s="123"/>
      <c r="IL873" s="123"/>
      <c r="IM873" s="123"/>
      <c r="IN873" s="123"/>
      <c r="IO873" s="123"/>
      <c r="IP873" s="123"/>
    </row>
    <row r="874" s="120" customFormat="1" ht="15" customHeight="1" spans="1:250">
      <c r="A874" s="136">
        <v>2130120</v>
      </c>
      <c r="B874" s="138" t="s">
        <v>723</v>
      </c>
      <c r="C874" s="140">
        <v>0</v>
      </c>
      <c r="D874" s="139"/>
      <c r="E874" s="134">
        <f t="shared" si="165"/>
        <v>0</v>
      </c>
      <c r="F874" s="135">
        <f t="shared" si="166"/>
        <v>0</v>
      </c>
      <c r="G874" s="139"/>
      <c r="II874" s="123"/>
      <c r="IJ874" s="123"/>
      <c r="IK874" s="123"/>
      <c r="IL874" s="123"/>
      <c r="IM874" s="123"/>
      <c r="IN874" s="123"/>
      <c r="IO874" s="123"/>
      <c r="IP874" s="123"/>
    </row>
    <row r="875" s="120" customFormat="1" ht="15" customHeight="1" spans="1:250">
      <c r="A875" s="136">
        <v>2130121</v>
      </c>
      <c r="B875" s="138" t="s">
        <v>724</v>
      </c>
      <c r="C875" s="140">
        <v>109</v>
      </c>
      <c r="D875" s="139"/>
      <c r="E875" s="134">
        <f t="shared" si="165"/>
        <v>-109</v>
      </c>
      <c r="F875" s="135">
        <f t="shared" si="166"/>
        <v>-100</v>
      </c>
      <c r="G875" s="139"/>
      <c r="II875" s="123"/>
      <c r="IJ875" s="123"/>
      <c r="IK875" s="123"/>
      <c r="IL875" s="123"/>
      <c r="IM875" s="123"/>
      <c r="IN875" s="123"/>
      <c r="IO875" s="123"/>
      <c r="IP875" s="123"/>
    </row>
    <row r="876" s="120" customFormat="1" ht="15" customHeight="1" spans="1:250">
      <c r="A876" s="136">
        <v>2130122</v>
      </c>
      <c r="B876" s="138" t="s">
        <v>725</v>
      </c>
      <c r="C876" s="140">
        <v>5</v>
      </c>
      <c r="D876" s="139">
        <v>39</v>
      </c>
      <c r="E876" s="134">
        <f t="shared" si="165"/>
        <v>34</v>
      </c>
      <c r="F876" s="135">
        <f t="shared" si="166"/>
        <v>680</v>
      </c>
      <c r="G876" s="139">
        <v>39</v>
      </c>
      <c r="II876" s="123"/>
      <c r="IJ876" s="123"/>
      <c r="IK876" s="123"/>
      <c r="IL876" s="123"/>
      <c r="IM876" s="123"/>
      <c r="IN876" s="123"/>
      <c r="IO876" s="123"/>
      <c r="IP876" s="123"/>
    </row>
    <row r="877" s="120" customFormat="1" ht="15" customHeight="1" spans="1:250">
      <c r="A877" s="136">
        <v>2130124</v>
      </c>
      <c r="B877" s="138" t="s">
        <v>726</v>
      </c>
      <c r="C877" s="140">
        <v>5</v>
      </c>
      <c r="D877" s="139">
        <v>10</v>
      </c>
      <c r="E877" s="134">
        <f t="shared" si="165"/>
        <v>5</v>
      </c>
      <c r="F877" s="135">
        <f t="shared" si="166"/>
        <v>100</v>
      </c>
      <c r="G877" s="139">
        <v>10</v>
      </c>
      <c r="II877" s="123"/>
      <c r="IJ877" s="123"/>
      <c r="IK877" s="123"/>
      <c r="IL877" s="123"/>
      <c r="IM877" s="123"/>
      <c r="IN877" s="123"/>
      <c r="IO877" s="123"/>
      <c r="IP877" s="123"/>
    </row>
    <row r="878" s="120" customFormat="1" ht="15" customHeight="1" spans="1:250">
      <c r="A878" s="136">
        <v>2130125</v>
      </c>
      <c r="B878" s="138" t="s">
        <v>727</v>
      </c>
      <c r="C878" s="140">
        <v>2</v>
      </c>
      <c r="D878" s="139">
        <v>2</v>
      </c>
      <c r="E878" s="134">
        <f t="shared" si="165"/>
        <v>0</v>
      </c>
      <c r="F878" s="135">
        <f t="shared" si="166"/>
        <v>0</v>
      </c>
      <c r="G878" s="139">
        <v>2</v>
      </c>
      <c r="II878" s="123"/>
      <c r="IJ878" s="123"/>
      <c r="IK878" s="123"/>
      <c r="IL878" s="123"/>
      <c r="IM878" s="123"/>
      <c r="IN878" s="123"/>
      <c r="IO878" s="123"/>
      <c r="IP878" s="123"/>
    </row>
    <row r="879" s="120" customFormat="1" ht="15" customHeight="1" spans="1:250">
      <c r="A879" s="136">
        <v>2130126</v>
      </c>
      <c r="B879" s="138" t="s">
        <v>728</v>
      </c>
      <c r="C879" s="140">
        <v>0</v>
      </c>
      <c r="D879" s="139">
        <v>6</v>
      </c>
      <c r="E879" s="134">
        <f t="shared" si="165"/>
        <v>6</v>
      </c>
      <c r="F879" s="135">
        <f t="shared" si="166"/>
        <v>0</v>
      </c>
      <c r="G879" s="139">
        <v>6</v>
      </c>
      <c r="II879" s="123"/>
      <c r="IJ879" s="123"/>
      <c r="IK879" s="123"/>
      <c r="IL879" s="123"/>
      <c r="IM879" s="123"/>
      <c r="IN879" s="123"/>
      <c r="IO879" s="123"/>
      <c r="IP879" s="123"/>
    </row>
    <row r="880" s="120" customFormat="1" ht="15" customHeight="1" spans="1:250">
      <c r="A880" s="136">
        <v>2130135</v>
      </c>
      <c r="B880" s="138" t="s">
        <v>729</v>
      </c>
      <c r="C880" s="140">
        <v>1</v>
      </c>
      <c r="D880" s="139"/>
      <c r="E880" s="134">
        <f t="shared" si="165"/>
        <v>-1</v>
      </c>
      <c r="F880" s="135">
        <f t="shared" si="166"/>
        <v>-100</v>
      </c>
      <c r="G880" s="139"/>
      <c r="II880" s="123"/>
      <c r="IJ880" s="123"/>
      <c r="IK880" s="123"/>
      <c r="IL880" s="123"/>
      <c r="IM880" s="123"/>
      <c r="IN880" s="123"/>
      <c r="IO880" s="123"/>
      <c r="IP880" s="123"/>
    </row>
    <row r="881" s="120" customFormat="1" ht="15" customHeight="1" spans="1:250">
      <c r="A881" s="136">
        <v>2130142</v>
      </c>
      <c r="B881" s="138" t="s">
        <v>730</v>
      </c>
      <c r="C881" s="140">
        <v>20</v>
      </c>
      <c r="D881" s="139">
        <v>100</v>
      </c>
      <c r="E881" s="134">
        <f t="shared" si="165"/>
        <v>80</v>
      </c>
      <c r="F881" s="135">
        <f t="shared" si="166"/>
        <v>400</v>
      </c>
      <c r="G881" s="139">
        <v>100</v>
      </c>
      <c r="II881" s="123"/>
      <c r="IJ881" s="123"/>
      <c r="IK881" s="123"/>
      <c r="IL881" s="123"/>
      <c r="IM881" s="123"/>
      <c r="IN881" s="123"/>
      <c r="IO881" s="123"/>
      <c r="IP881" s="123"/>
    </row>
    <row r="882" s="120" customFormat="1" ht="15" customHeight="1" spans="1:250">
      <c r="A882" s="136">
        <v>2130148</v>
      </c>
      <c r="B882" s="138" t="s">
        <v>731</v>
      </c>
      <c r="C882" s="140">
        <v>0</v>
      </c>
      <c r="D882" s="139"/>
      <c r="E882" s="134">
        <f t="shared" si="165"/>
        <v>0</v>
      </c>
      <c r="F882" s="135">
        <f t="shared" si="166"/>
        <v>0</v>
      </c>
      <c r="G882" s="139"/>
      <c r="II882" s="123"/>
      <c r="IJ882" s="123"/>
      <c r="IK882" s="123"/>
      <c r="IL882" s="123"/>
      <c r="IM882" s="123"/>
      <c r="IN882" s="123"/>
      <c r="IO882" s="123"/>
      <c r="IP882" s="123"/>
    </row>
    <row r="883" s="120" customFormat="1" ht="15" customHeight="1" spans="1:250">
      <c r="A883" s="136">
        <v>2130152</v>
      </c>
      <c r="B883" s="138" t="s">
        <v>732</v>
      </c>
      <c r="C883" s="140">
        <v>5</v>
      </c>
      <c r="D883" s="139"/>
      <c r="E883" s="134">
        <f t="shared" si="165"/>
        <v>-5</v>
      </c>
      <c r="F883" s="135">
        <f t="shared" si="166"/>
        <v>-100</v>
      </c>
      <c r="G883" s="139"/>
      <c r="II883" s="123"/>
      <c r="IJ883" s="123"/>
      <c r="IK883" s="123"/>
      <c r="IL883" s="123"/>
      <c r="IM883" s="123"/>
      <c r="IN883" s="123"/>
      <c r="IO883" s="123"/>
      <c r="IP883" s="123"/>
    </row>
    <row r="884" s="120" customFormat="1" ht="15" customHeight="1" spans="1:250">
      <c r="A884" s="136">
        <v>2130153</v>
      </c>
      <c r="B884" s="138" t="s">
        <v>733</v>
      </c>
      <c r="C884" s="140">
        <v>0</v>
      </c>
      <c r="D884" s="139"/>
      <c r="E884" s="134">
        <f t="shared" si="165"/>
        <v>0</v>
      </c>
      <c r="F884" s="135">
        <f t="shared" si="166"/>
        <v>0</v>
      </c>
      <c r="G884" s="139"/>
      <c r="II884" s="123"/>
      <c r="IJ884" s="123"/>
      <c r="IK884" s="123"/>
      <c r="IL884" s="123"/>
      <c r="IM884" s="123"/>
      <c r="IN884" s="123"/>
      <c r="IO884" s="123"/>
      <c r="IP884" s="123"/>
    </row>
    <row r="885" s="120" customFormat="1" ht="15" customHeight="1" spans="1:250">
      <c r="A885" s="136">
        <v>2130199</v>
      </c>
      <c r="B885" s="138" t="s">
        <v>734</v>
      </c>
      <c r="C885" s="140">
        <v>41</v>
      </c>
      <c r="D885" s="139">
        <v>81</v>
      </c>
      <c r="E885" s="134">
        <f t="shared" si="165"/>
        <v>40</v>
      </c>
      <c r="F885" s="135">
        <f t="shared" si="166"/>
        <v>97.5609756097561</v>
      </c>
      <c r="G885" s="139">
        <v>81</v>
      </c>
      <c r="II885" s="123"/>
      <c r="IJ885" s="123"/>
      <c r="IK885" s="123"/>
      <c r="IL885" s="123"/>
      <c r="IM885" s="123"/>
      <c r="IN885" s="123"/>
      <c r="IO885" s="123"/>
      <c r="IP885" s="123"/>
    </row>
    <row r="886" s="120" customFormat="1" ht="15" customHeight="1" spans="1:250">
      <c r="A886" s="136">
        <v>21302</v>
      </c>
      <c r="B886" s="137" t="s">
        <v>735</v>
      </c>
      <c r="C886" s="140">
        <f t="shared" ref="C886:G886" si="174">SUM(C887:C910)</f>
        <v>4018</v>
      </c>
      <c r="D886" s="141">
        <f t="shared" si="174"/>
        <v>1481</v>
      </c>
      <c r="E886" s="134">
        <f t="shared" si="165"/>
        <v>-2537</v>
      </c>
      <c r="F886" s="135">
        <f t="shared" si="166"/>
        <v>-63.1408661025386</v>
      </c>
      <c r="G886" s="141">
        <f t="shared" si="174"/>
        <v>1481</v>
      </c>
      <c r="II886" s="123"/>
      <c r="IJ886" s="123"/>
      <c r="IK886" s="123"/>
      <c r="IL886" s="123"/>
      <c r="IM886" s="123"/>
      <c r="IN886" s="123"/>
      <c r="IO886" s="123"/>
      <c r="IP886" s="123"/>
    </row>
    <row r="887" s="120" customFormat="1" ht="15" customHeight="1" spans="1:250">
      <c r="A887" s="136">
        <v>2130201</v>
      </c>
      <c r="B887" s="138" t="s">
        <v>63</v>
      </c>
      <c r="C887" s="140">
        <v>275</v>
      </c>
      <c r="D887" s="139">
        <v>212</v>
      </c>
      <c r="E887" s="134">
        <f t="shared" si="165"/>
        <v>-63</v>
      </c>
      <c r="F887" s="135">
        <f t="shared" si="166"/>
        <v>-22.9090909090909</v>
      </c>
      <c r="G887" s="139">
        <v>212</v>
      </c>
      <c r="II887" s="123"/>
      <c r="IJ887" s="123"/>
      <c r="IK887" s="123"/>
      <c r="IL887" s="123"/>
      <c r="IM887" s="123"/>
      <c r="IN887" s="123"/>
      <c r="IO887" s="123"/>
      <c r="IP887" s="123"/>
    </row>
    <row r="888" s="120" customFormat="1" ht="15" customHeight="1" spans="1:250">
      <c r="A888" s="136">
        <v>2130202</v>
      </c>
      <c r="B888" s="138" t="s">
        <v>64</v>
      </c>
      <c r="C888" s="140">
        <v>0</v>
      </c>
      <c r="D888" s="139"/>
      <c r="E888" s="134">
        <f t="shared" si="165"/>
        <v>0</v>
      </c>
      <c r="F888" s="135">
        <f t="shared" si="166"/>
        <v>0</v>
      </c>
      <c r="G888" s="139"/>
      <c r="II888" s="123"/>
      <c r="IJ888" s="123"/>
      <c r="IK888" s="123"/>
      <c r="IL888" s="123"/>
      <c r="IM888" s="123"/>
      <c r="IN888" s="123"/>
      <c r="IO888" s="123"/>
      <c r="IP888" s="123"/>
    </row>
    <row r="889" s="120" customFormat="1" ht="15" customHeight="1" spans="1:250">
      <c r="A889" s="136">
        <v>2130203</v>
      </c>
      <c r="B889" s="138" t="s">
        <v>65</v>
      </c>
      <c r="C889" s="140">
        <v>0</v>
      </c>
      <c r="D889" s="139"/>
      <c r="E889" s="134">
        <f t="shared" si="165"/>
        <v>0</v>
      </c>
      <c r="F889" s="135">
        <f t="shared" si="166"/>
        <v>0</v>
      </c>
      <c r="G889" s="139"/>
      <c r="II889" s="123"/>
      <c r="IJ889" s="123"/>
      <c r="IK889" s="123"/>
      <c r="IL889" s="123"/>
      <c r="IM889" s="123"/>
      <c r="IN889" s="123"/>
      <c r="IO889" s="123"/>
      <c r="IP889" s="123"/>
    </row>
    <row r="890" s="120" customFormat="1" ht="15" customHeight="1" spans="1:250">
      <c r="A890" s="136">
        <v>2130204</v>
      </c>
      <c r="B890" s="138" t="s">
        <v>736</v>
      </c>
      <c r="C890" s="140">
        <v>3188</v>
      </c>
      <c r="D890" s="139"/>
      <c r="E890" s="134">
        <f t="shared" si="165"/>
        <v>-3188</v>
      </c>
      <c r="F890" s="135">
        <f t="shared" si="166"/>
        <v>-100</v>
      </c>
      <c r="G890" s="139"/>
      <c r="II890" s="123"/>
      <c r="IJ890" s="123"/>
      <c r="IK890" s="123"/>
      <c r="IL890" s="123"/>
      <c r="IM890" s="123"/>
      <c r="IN890" s="123"/>
      <c r="IO890" s="123"/>
      <c r="IP890" s="123"/>
    </row>
    <row r="891" s="120" customFormat="1" ht="15" customHeight="1" spans="1:250">
      <c r="A891" s="136">
        <v>2130205</v>
      </c>
      <c r="B891" s="138" t="s">
        <v>737</v>
      </c>
      <c r="C891" s="140">
        <v>109</v>
      </c>
      <c r="D891" s="139">
        <v>393</v>
      </c>
      <c r="E891" s="134">
        <f t="shared" si="165"/>
        <v>284</v>
      </c>
      <c r="F891" s="135">
        <f t="shared" si="166"/>
        <v>260.550458715596</v>
      </c>
      <c r="G891" s="139">
        <v>393</v>
      </c>
      <c r="II891" s="123"/>
      <c r="IJ891" s="123"/>
      <c r="IK891" s="123"/>
      <c r="IL891" s="123"/>
      <c r="IM891" s="123"/>
      <c r="IN891" s="123"/>
      <c r="IO891" s="123"/>
      <c r="IP891" s="123"/>
    </row>
    <row r="892" s="120" customFormat="1" ht="15" customHeight="1" spans="1:250">
      <c r="A892" s="136">
        <v>2130206</v>
      </c>
      <c r="B892" s="138" t="s">
        <v>738</v>
      </c>
      <c r="C892" s="140">
        <v>0</v>
      </c>
      <c r="D892" s="139"/>
      <c r="E892" s="134">
        <f t="shared" si="165"/>
        <v>0</v>
      </c>
      <c r="F892" s="135">
        <f t="shared" si="166"/>
        <v>0</v>
      </c>
      <c r="G892" s="139"/>
      <c r="II892" s="123"/>
      <c r="IJ892" s="123"/>
      <c r="IK892" s="123"/>
      <c r="IL892" s="123"/>
      <c r="IM892" s="123"/>
      <c r="IN892" s="123"/>
      <c r="IO892" s="123"/>
      <c r="IP892" s="123"/>
    </row>
    <row r="893" s="120" customFormat="1" ht="15" customHeight="1" spans="1:250">
      <c r="A893" s="136">
        <v>2130207</v>
      </c>
      <c r="B893" s="138" t="s">
        <v>739</v>
      </c>
      <c r="C893" s="140">
        <v>57</v>
      </c>
      <c r="D893" s="139">
        <v>575</v>
      </c>
      <c r="E893" s="134">
        <f t="shared" si="165"/>
        <v>518</v>
      </c>
      <c r="F893" s="135">
        <f t="shared" si="166"/>
        <v>908.771929824561</v>
      </c>
      <c r="G893" s="139">
        <v>575</v>
      </c>
      <c r="II893" s="123"/>
      <c r="IJ893" s="123"/>
      <c r="IK893" s="123"/>
      <c r="IL893" s="123"/>
      <c r="IM893" s="123"/>
      <c r="IN893" s="123"/>
      <c r="IO893" s="123"/>
      <c r="IP893" s="123"/>
    </row>
    <row r="894" s="120" customFormat="1" ht="15" customHeight="1" spans="1:250">
      <c r="A894" s="136">
        <v>2130209</v>
      </c>
      <c r="B894" s="138" t="s">
        <v>740</v>
      </c>
      <c r="C894" s="140">
        <v>51</v>
      </c>
      <c r="D894" s="139"/>
      <c r="E894" s="134">
        <f t="shared" si="165"/>
        <v>-51</v>
      </c>
      <c r="F894" s="135">
        <f t="shared" si="166"/>
        <v>-100</v>
      </c>
      <c r="G894" s="139"/>
      <c r="II894" s="123"/>
      <c r="IJ894" s="123"/>
      <c r="IK894" s="123"/>
      <c r="IL894" s="123"/>
      <c r="IM894" s="123"/>
      <c r="IN894" s="123"/>
      <c r="IO894" s="123"/>
      <c r="IP894" s="123"/>
    </row>
    <row r="895" s="120" customFormat="1" ht="15" customHeight="1" spans="1:250">
      <c r="A895" s="136">
        <v>2130210</v>
      </c>
      <c r="B895" s="138" t="s">
        <v>741</v>
      </c>
      <c r="C895" s="140">
        <v>9</v>
      </c>
      <c r="D895" s="139"/>
      <c r="E895" s="134">
        <f t="shared" si="165"/>
        <v>-9</v>
      </c>
      <c r="F895" s="135">
        <f t="shared" si="166"/>
        <v>-100</v>
      </c>
      <c r="G895" s="139"/>
      <c r="II895" s="123"/>
      <c r="IJ895" s="123"/>
      <c r="IK895" s="123"/>
      <c r="IL895" s="123"/>
      <c r="IM895" s="123"/>
      <c r="IN895" s="123"/>
      <c r="IO895" s="123"/>
      <c r="IP895" s="123"/>
    </row>
    <row r="896" s="120" customFormat="1" ht="15" customHeight="1" spans="1:250">
      <c r="A896" s="136">
        <v>2130211</v>
      </c>
      <c r="B896" s="138" t="s">
        <v>742</v>
      </c>
      <c r="C896" s="140">
        <v>0</v>
      </c>
      <c r="D896" s="139"/>
      <c r="E896" s="134">
        <f t="shared" si="165"/>
        <v>0</v>
      </c>
      <c r="F896" s="135">
        <f t="shared" si="166"/>
        <v>0</v>
      </c>
      <c r="G896" s="139"/>
      <c r="II896" s="123"/>
      <c r="IJ896" s="123"/>
      <c r="IK896" s="123"/>
      <c r="IL896" s="123"/>
      <c r="IM896" s="123"/>
      <c r="IN896" s="123"/>
      <c r="IO896" s="123"/>
      <c r="IP896" s="123"/>
    </row>
    <row r="897" s="120" customFormat="1" ht="15" customHeight="1" spans="1:250">
      <c r="A897" s="136">
        <v>2130212</v>
      </c>
      <c r="B897" s="138" t="s">
        <v>743</v>
      </c>
      <c r="C897" s="140">
        <v>0</v>
      </c>
      <c r="D897" s="139"/>
      <c r="E897" s="134">
        <f t="shared" si="165"/>
        <v>0</v>
      </c>
      <c r="F897" s="135">
        <f t="shared" si="166"/>
        <v>0</v>
      </c>
      <c r="G897" s="139"/>
      <c r="II897" s="123"/>
      <c r="IJ897" s="123"/>
      <c r="IK897" s="123"/>
      <c r="IL897" s="123"/>
      <c r="IM897" s="123"/>
      <c r="IN897" s="123"/>
      <c r="IO897" s="123"/>
      <c r="IP897" s="123"/>
    </row>
    <row r="898" s="120" customFormat="1" ht="15" customHeight="1" spans="1:250">
      <c r="A898" s="136">
        <v>2130213</v>
      </c>
      <c r="B898" s="138" t="s">
        <v>744</v>
      </c>
      <c r="C898" s="140">
        <v>151</v>
      </c>
      <c r="D898" s="139">
        <v>69</v>
      </c>
      <c r="E898" s="134">
        <f t="shared" si="165"/>
        <v>-82</v>
      </c>
      <c r="F898" s="135">
        <f t="shared" si="166"/>
        <v>-54.3046357615894</v>
      </c>
      <c r="G898" s="139">
        <v>69</v>
      </c>
      <c r="II898" s="123"/>
      <c r="IJ898" s="123"/>
      <c r="IK898" s="123"/>
      <c r="IL898" s="123"/>
      <c r="IM898" s="123"/>
      <c r="IN898" s="123"/>
      <c r="IO898" s="123"/>
      <c r="IP898" s="123"/>
    </row>
    <row r="899" s="120" customFormat="1" ht="15" customHeight="1" spans="1:250">
      <c r="A899" s="136">
        <v>2130217</v>
      </c>
      <c r="B899" s="138" t="s">
        <v>745</v>
      </c>
      <c r="C899" s="140">
        <v>0</v>
      </c>
      <c r="D899" s="139"/>
      <c r="E899" s="134">
        <f t="shared" si="165"/>
        <v>0</v>
      </c>
      <c r="F899" s="135">
        <f t="shared" si="166"/>
        <v>0</v>
      </c>
      <c r="G899" s="139"/>
      <c r="II899" s="123"/>
      <c r="IJ899" s="123"/>
      <c r="IK899" s="123"/>
      <c r="IL899" s="123"/>
      <c r="IM899" s="123"/>
      <c r="IN899" s="123"/>
      <c r="IO899" s="123"/>
      <c r="IP899" s="123"/>
    </row>
    <row r="900" s="120" customFormat="1" ht="15" customHeight="1" spans="1:250">
      <c r="A900" s="136">
        <v>2130220</v>
      </c>
      <c r="B900" s="138" t="s">
        <v>746</v>
      </c>
      <c r="C900" s="140">
        <v>0</v>
      </c>
      <c r="D900" s="139"/>
      <c r="E900" s="134">
        <f t="shared" si="165"/>
        <v>0</v>
      </c>
      <c r="F900" s="135">
        <f t="shared" si="166"/>
        <v>0</v>
      </c>
      <c r="G900" s="139"/>
      <c r="II900" s="123"/>
      <c r="IJ900" s="123"/>
      <c r="IK900" s="123"/>
      <c r="IL900" s="123"/>
      <c r="IM900" s="123"/>
      <c r="IN900" s="123"/>
      <c r="IO900" s="123"/>
      <c r="IP900" s="123"/>
    </row>
    <row r="901" s="120" customFormat="1" ht="15" customHeight="1" spans="1:250">
      <c r="A901" s="136">
        <v>2130221</v>
      </c>
      <c r="B901" s="138" t="s">
        <v>747</v>
      </c>
      <c r="C901" s="140">
        <v>0</v>
      </c>
      <c r="D901" s="139"/>
      <c r="E901" s="134">
        <f t="shared" ref="E901:E964" si="175">D901-C901</f>
        <v>0</v>
      </c>
      <c r="F901" s="135">
        <f t="shared" ref="F901:F964" si="176">IF(C901=0,,E901/C901*100)</f>
        <v>0</v>
      </c>
      <c r="G901" s="139"/>
      <c r="II901" s="123"/>
      <c r="IJ901" s="123"/>
      <c r="IK901" s="123"/>
      <c r="IL901" s="123"/>
      <c r="IM901" s="123"/>
      <c r="IN901" s="123"/>
      <c r="IO901" s="123"/>
      <c r="IP901" s="123"/>
    </row>
    <row r="902" s="120" customFormat="1" ht="15" customHeight="1" spans="1:250">
      <c r="A902" s="136">
        <v>2130223</v>
      </c>
      <c r="B902" s="138" t="s">
        <v>748</v>
      </c>
      <c r="C902" s="140">
        <v>0</v>
      </c>
      <c r="D902" s="139"/>
      <c r="E902" s="134">
        <f t="shared" si="175"/>
        <v>0</v>
      </c>
      <c r="F902" s="135">
        <f t="shared" si="176"/>
        <v>0</v>
      </c>
      <c r="G902" s="139"/>
      <c r="II902" s="123"/>
      <c r="IJ902" s="123"/>
      <c r="IK902" s="123"/>
      <c r="IL902" s="123"/>
      <c r="IM902" s="123"/>
      <c r="IN902" s="123"/>
      <c r="IO902" s="123"/>
      <c r="IP902" s="123"/>
    </row>
    <row r="903" s="120" customFormat="1" ht="15" customHeight="1" spans="1:250">
      <c r="A903" s="136">
        <v>2130226</v>
      </c>
      <c r="B903" s="138" t="s">
        <v>749</v>
      </c>
      <c r="C903" s="140">
        <v>0</v>
      </c>
      <c r="D903" s="139"/>
      <c r="E903" s="134">
        <f t="shared" si="175"/>
        <v>0</v>
      </c>
      <c r="F903" s="135">
        <f t="shared" si="176"/>
        <v>0</v>
      </c>
      <c r="G903" s="139"/>
      <c r="II903" s="123"/>
      <c r="IJ903" s="123"/>
      <c r="IK903" s="123"/>
      <c r="IL903" s="123"/>
      <c r="IM903" s="123"/>
      <c r="IN903" s="123"/>
      <c r="IO903" s="123"/>
      <c r="IP903" s="123"/>
    </row>
    <row r="904" s="120" customFormat="1" ht="15" customHeight="1" spans="1:250">
      <c r="A904" s="136">
        <v>2130227</v>
      </c>
      <c r="B904" s="138" t="s">
        <v>750</v>
      </c>
      <c r="C904" s="140">
        <v>0</v>
      </c>
      <c r="D904" s="139"/>
      <c r="E904" s="134">
        <f t="shared" si="175"/>
        <v>0</v>
      </c>
      <c r="F904" s="135">
        <f t="shared" si="176"/>
        <v>0</v>
      </c>
      <c r="G904" s="139"/>
      <c r="II904" s="123"/>
      <c r="IJ904" s="123"/>
      <c r="IK904" s="123"/>
      <c r="IL904" s="123"/>
      <c r="IM904" s="123"/>
      <c r="IN904" s="123"/>
      <c r="IO904" s="123"/>
      <c r="IP904" s="123"/>
    </row>
    <row r="905" s="120" customFormat="1" ht="15" customHeight="1" spans="1:250">
      <c r="A905" s="136">
        <v>2130232</v>
      </c>
      <c r="B905" s="138" t="s">
        <v>751</v>
      </c>
      <c r="C905" s="140">
        <v>0</v>
      </c>
      <c r="D905" s="139"/>
      <c r="E905" s="134">
        <f t="shared" si="175"/>
        <v>0</v>
      </c>
      <c r="F905" s="135">
        <f t="shared" si="176"/>
        <v>0</v>
      </c>
      <c r="G905" s="139"/>
      <c r="II905" s="123"/>
      <c r="IJ905" s="123"/>
      <c r="IK905" s="123"/>
      <c r="IL905" s="123"/>
      <c r="IM905" s="123"/>
      <c r="IN905" s="123"/>
      <c r="IO905" s="123"/>
      <c r="IP905" s="123"/>
    </row>
    <row r="906" s="120" customFormat="1" ht="15" customHeight="1" spans="1:250">
      <c r="A906" s="136">
        <v>2130234</v>
      </c>
      <c r="B906" s="138" t="s">
        <v>752</v>
      </c>
      <c r="C906" s="140">
        <v>152</v>
      </c>
      <c r="D906" s="139">
        <v>225</v>
      </c>
      <c r="E906" s="134">
        <f t="shared" si="175"/>
        <v>73</v>
      </c>
      <c r="F906" s="135">
        <f t="shared" si="176"/>
        <v>48.0263157894737</v>
      </c>
      <c r="G906" s="139">
        <v>225</v>
      </c>
      <c r="II906" s="123"/>
      <c r="IJ906" s="123"/>
      <c r="IK906" s="123"/>
      <c r="IL906" s="123"/>
      <c r="IM906" s="123"/>
      <c r="IN906" s="123"/>
      <c r="IO906" s="123"/>
      <c r="IP906" s="123"/>
    </row>
    <row r="907" s="120" customFormat="1" ht="15" customHeight="1" spans="1:250">
      <c r="A907" s="136">
        <v>2130235</v>
      </c>
      <c r="B907" s="138" t="s">
        <v>753</v>
      </c>
      <c r="C907" s="140">
        <v>0</v>
      </c>
      <c r="D907" s="139"/>
      <c r="E907" s="134">
        <f t="shared" si="175"/>
        <v>0</v>
      </c>
      <c r="F907" s="135">
        <f t="shared" si="176"/>
        <v>0</v>
      </c>
      <c r="G907" s="139"/>
      <c r="II907" s="123"/>
      <c r="IJ907" s="123"/>
      <c r="IK907" s="123"/>
      <c r="IL907" s="123"/>
      <c r="IM907" s="123"/>
      <c r="IN907" s="123"/>
      <c r="IO907" s="123"/>
      <c r="IP907" s="123"/>
    </row>
    <row r="908" s="120" customFormat="1" ht="15" customHeight="1" spans="1:250">
      <c r="A908" s="136">
        <v>2130236</v>
      </c>
      <c r="B908" s="138" t="s">
        <v>754</v>
      </c>
      <c r="C908" s="140">
        <v>0</v>
      </c>
      <c r="D908" s="139"/>
      <c r="E908" s="134">
        <f t="shared" si="175"/>
        <v>0</v>
      </c>
      <c r="F908" s="135">
        <f t="shared" si="176"/>
        <v>0</v>
      </c>
      <c r="G908" s="139"/>
      <c r="II908" s="123"/>
      <c r="IJ908" s="123"/>
      <c r="IK908" s="123"/>
      <c r="IL908" s="123"/>
      <c r="IM908" s="123"/>
      <c r="IN908" s="123"/>
      <c r="IO908" s="123"/>
      <c r="IP908" s="123"/>
    </row>
    <row r="909" s="120" customFormat="1" ht="15" customHeight="1" spans="1:250">
      <c r="A909" s="136">
        <v>2130237</v>
      </c>
      <c r="B909" s="138" t="s">
        <v>720</v>
      </c>
      <c r="C909" s="140">
        <v>0</v>
      </c>
      <c r="D909" s="139"/>
      <c r="E909" s="134">
        <f t="shared" si="175"/>
        <v>0</v>
      </c>
      <c r="F909" s="135">
        <f t="shared" si="176"/>
        <v>0</v>
      </c>
      <c r="G909" s="139"/>
      <c r="II909" s="123"/>
      <c r="IJ909" s="123"/>
      <c r="IK909" s="123"/>
      <c r="IL909" s="123"/>
      <c r="IM909" s="123"/>
      <c r="IN909" s="123"/>
      <c r="IO909" s="123"/>
      <c r="IP909" s="123"/>
    </row>
    <row r="910" s="120" customFormat="1" ht="15" customHeight="1" spans="1:250">
      <c r="A910" s="136">
        <v>2130299</v>
      </c>
      <c r="B910" s="138" t="s">
        <v>755</v>
      </c>
      <c r="C910" s="140">
        <v>26</v>
      </c>
      <c r="D910" s="139">
        <v>7</v>
      </c>
      <c r="E910" s="134">
        <f t="shared" si="175"/>
        <v>-19</v>
      </c>
      <c r="F910" s="135">
        <f t="shared" si="176"/>
        <v>-73.0769230769231</v>
      </c>
      <c r="G910" s="139">
        <v>7</v>
      </c>
      <c r="II910" s="123"/>
      <c r="IJ910" s="123"/>
      <c r="IK910" s="123"/>
      <c r="IL910" s="123"/>
      <c r="IM910" s="123"/>
      <c r="IN910" s="123"/>
      <c r="IO910" s="123"/>
      <c r="IP910" s="123"/>
    </row>
    <row r="911" s="120" customFormat="1" ht="15" customHeight="1" spans="1:250">
      <c r="A911" s="136">
        <v>21303</v>
      </c>
      <c r="B911" s="137" t="s">
        <v>756</v>
      </c>
      <c r="C911" s="140">
        <f t="shared" ref="C911:G911" si="177">SUM(C912:C938)</f>
        <v>1703</v>
      </c>
      <c r="D911" s="141">
        <f t="shared" si="177"/>
        <v>1854</v>
      </c>
      <c r="E911" s="134">
        <f t="shared" si="175"/>
        <v>151</v>
      </c>
      <c r="F911" s="135">
        <f t="shared" si="176"/>
        <v>8.8667058132707</v>
      </c>
      <c r="G911" s="141">
        <f t="shared" si="177"/>
        <v>1854</v>
      </c>
      <c r="II911" s="123"/>
      <c r="IJ911" s="123"/>
      <c r="IK911" s="123"/>
      <c r="IL911" s="123"/>
      <c r="IM911" s="123"/>
      <c r="IN911" s="123"/>
      <c r="IO911" s="123"/>
      <c r="IP911" s="123"/>
    </row>
    <row r="912" s="120" customFormat="1" ht="15" customHeight="1" spans="1:250">
      <c r="A912" s="136">
        <v>2130301</v>
      </c>
      <c r="B912" s="138" t="s">
        <v>63</v>
      </c>
      <c r="C912" s="140">
        <v>329</v>
      </c>
      <c r="D912" s="139">
        <v>322</v>
      </c>
      <c r="E912" s="134">
        <f t="shared" si="175"/>
        <v>-7</v>
      </c>
      <c r="F912" s="135">
        <f t="shared" si="176"/>
        <v>-2.12765957446808</v>
      </c>
      <c r="G912" s="139">
        <v>322</v>
      </c>
      <c r="II912" s="123"/>
      <c r="IJ912" s="123"/>
      <c r="IK912" s="123"/>
      <c r="IL912" s="123"/>
      <c r="IM912" s="123"/>
      <c r="IN912" s="123"/>
      <c r="IO912" s="123"/>
      <c r="IP912" s="123"/>
    </row>
    <row r="913" s="120" customFormat="1" ht="15" customHeight="1" spans="1:250">
      <c r="A913" s="136">
        <v>2130302</v>
      </c>
      <c r="B913" s="138" t="s">
        <v>64</v>
      </c>
      <c r="C913" s="140">
        <v>210</v>
      </c>
      <c r="D913" s="139">
        <v>189</v>
      </c>
      <c r="E913" s="134">
        <f t="shared" si="175"/>
        <v>-21</v>
      </c>
      <c r="F913" s="135">
        <f t="shared" si="176"/>
        <v>-10</v>
      </c>
      <c r="G913" s="139">
        <v>189</v>
      </c>
      <c r="II913" s="123"/>
      <c r="IJ913" s="123"/>
      <c r="IK913" s="123"/>
      <c r="IL913" s="123"/>
      <c r="IM913" s="123"/>
      <c r="IN913" s="123"/>
      <c r="IO913" s="123"/>
      <c r="IP913" s="123"/>
    </row>
    <row r="914" s="120" customFormat="1" ht="15" customHeight="1" spans="1:250">
      <c r="A914" s="136">
        <v>2130303</v>
      </c>
      <c r="B914" s="138" t="s">
        <v>65</v>
      </c>
      <c r="C914" s="140">
        <v>0</v>
      </c>
      <c r="D914" s="139"/>
      <c r="E914" s="134">
        <f t="shared" si="175"/>
        <v>0</v>
      </c>
      <c r="F914" s="135">
        <f t="shared" si="176"/>
        <v>0</v>
      </c>
      <c r="G914" s="139"/>
      <c r="II914" s="123"/>
      <c r="IJ914" s="123"/>
      <c r="IK914" s="123"/>
      <c r="IL914" s="123"/>
      <c r="IM914" s="123"/>
      <c r="IN914" s="123"/>
      <c r="IO914" s="123"/>
      <c r="IP914" s="123"/>
    </row>
    <row r="915" s="120" customFormat="1" ht="15" customHeight="1" spans="1:250">
      <c r="A915" s="136">
        <v>2130304</v>
      </c>
      <c r="B915" s="138" t="s">
        <v>757</v>
      </c>
      <c r="C915" s="140">
        <v>0</v>
      </c>
      <c r="D915" s="139"/>
      <c r="E915" s="134">
        <f t="shared" si="175"/>
        <v>0</v>
      </c>
      <c r="F915" s="135">
        <f t="shared" si="176"/>
        <v>0</v>
      </c>
      <c r="G915" s="139"/>
      <c r="II915" s="123"/>
      <c r="IJ915" s="123"/>
      <c r="IK915" s="123"/>
      <c r="IL915" s="123"/>
      <c r="IM915" s="123"/>
      <c r="IN915" s="123"/>
      <c r="IO915" s="123"/>
      <c r="IP915" s="123"/>
    </row>
    <row r="916" s="120" customFormat="1" ht="15" customHeight="1" spans="1:250">
      <c r="A916" s="136">
        <v>2130305</v>
      </c>
      <c r="B916" s="138" t="s">
        <v>758</v>
      </c>
      <c r="C916" s="140">
        <v>0</v>
      </c>
      <c r="D916" s="139">
        <v>80</v>
      </c>
      <c r="E916" s="134">
        <f t="shared" si="175"/>
        <v>80</v>
      </c>
      <c r="F916" s="135">
        <f t="shared" si="176"/>
        <v>0</v>
      </c>
      <c r="G916" s="139">
        <v>80</v>
      </c>
      <c r="II916" s="123"/>
      <c r="IJ916" s="123"/>
      <c r="IK916" s="123"/>
      <c r="IL916" s="123"/>
      <c r="IM916" s="123"/>
      <c r="IN916" s="123"/>
      <c r="IO916" s="123"/>
      <c r="IP916" s="123"/>
    </row>
    <row r="917" s="120" customFormat="1" ht="15" customHeight="1" spans="1:250">
      <c r="A917" s="136">
        <v>2130306</v>
      </c>
      <c r="B917" s="138" t="s">
        <v>759</v>
      </c>
      <c r="C917" s="140">
        <v>11</v>
      </c>
      <c r="D917" s="139">
        <v>11</v>
      </c>
      <c r="E917" s="134">
        <f t="shared" si="175"/>
        <v>0</v>
      </c>
      <c r="F917" s="135">
        <f t="shared" si="176"/>
        <v>0</v>
      </c>
      <c r="G917" s="139">
        <v>11</v>
      </c>
      <c r="II917" s="123"/>
      <c r="IJ917" s="123"/>
      <c r="IK917" s="123"/>
      <c r="IL917" s="123"/>
      <c r="IM917" s="123"/>
      <c r="IN917" s="123"/>
      <c r="IO917" s="123"/>
      <c r="IP917" s="123"/>
    </row>
    <row r="918" s="120" customFormat="1" ht="15" customHeight="1" spans="1:250">
      <c r="A918" s="136">
        <v>2130307</v>
      </c>
      <c r="B918" s="138" t="s">
        <v>760</v>
      </c>
      <c r="C918" s="140">
        <v>0</v>
      </c>
      <c r="D918" s="139"/>
      <c r="E918" s="134">
        <f t="shared" si="175"/>
        <v>0</v>
      </c>
      <c r="F918" s="135">
        <f t="shared" si="176"/>
        <v>0</v>
      </c>
      <c r="G918" s="139"/>
      <c r="II918" s="123"/>
      <c r="IJ918" s="123"/>
      <c r="IK918" s="123"/>
      <c r="IL918" s="123"/>
      <c r="IM918" s="123"/>
      <c r="IN918" s="123"/>
      <c r="IO918" s="123"/>
      <c r="IP918" s="123"/>
    </row>
    <row r="919" s="120" customFormat="1" ht="15" customHeight="1" spans="1:250">
      <c r="A919" s="136">
        <v>2130308</v>
      </c>
      <c r="B919" s="138" t="s">
        <v>761</v>
      </c>
      <c r="C919" s="140">
        <v>0</v>
      </c>
      <c r="D919" s="139"/>
      <c r="E919" s="134">
        <f t="shared" si="175"/>
        <v>0</v>
      </c>
      <c r="F919" s="135">
        <f t="shared" si="176"/>
        <v>0</v>
      </c>
      <c r="G919" s="139"/>
      <c r="II919" s="123"/>
      <c r="IJ919" s="123"/>
      <c r="IK919" s="123"/>
      <c r="IL919" s="123"/>
      <c r="IM919" s="123"/>
      <c r="IN919" s="123"/>
      <c r="IO919" s="123"/>
      <c r="IP919" s="123"/>
    </row>
    <row r="920" s="120" customFormat="1" ht="15" customHeight="1" spans="1:250">
      <c r="A920" s="136">
        <v>2130309</v>
      </c>
      <c r="B920" s="138" t="s">
        <v>762</v>
      </c>
      <c r="C920" s="140">
        <v>127</v>
      </c>
      <c r="D920" s="139">
        <v>108</v>
      </c>
      <c r="E920" s="134">
        <f t="shared" si="175"/>
        <v>-19</v>
      </c>
      <c r="F920" s="135">
        <f t="shared" si="176"/>
        <v>-14.9606299212598</v>
      </c>
      <c r="G920" s="139">
        <v>108</v>
      </c>
      <c r="II920" s="123"/>
      <c r="IJ920" s="123"/>
      <c r="IK920" s="123"/>
      <c r="IL920" s="123"/>
      <c r="IM920" s="123"/>
      <c r="IN920" s="123"/>
      <c r="IO920" s="123"/>
      <c r="IP920" s="123"/>
    </row>
    <row r="921" s="120" customFormat="1" ht="15" customHeight="1" spans="1:250">
      <c r="A921" s="136">
        <v>2130310</v>
      </c>
      <c r="B921" s="138" t="s">
        <v>763</v>
      </c>
      <c r="C921" s="140">
        <v>60</v>
      </c>
      <c r="D921" s="139">
        <v>16</v>
      </c>
      <c r="E921" s="134">
        <f t="shared" si="175"/>
        <v>-44</v>
      </c>
      <c r="F921" s="135">
        <f t="shared" si="176"/>
        <v>-73.3333333333333</v>
      </c>
      <c r="G921" s="139">
        <v>16</v>
      </c>
      <c r="II921" s="123"/>
      <c r="IJ921" s="123"/>
      <c r="IK921" s="123"/>
      <c r="IL921" s="123"/>
      <c r="IM921" s="123"/>
      <c r="IN921" s="123"/>
      <c r="IO921" s="123"/>
      <c r="IP921" s="123"/>
    </row>
    <row r="922" s="120" customFormat="1" ht="15" customHeight="1" spans="1:250">
      <c r="A922" s="136">
        <v>2130311</v>
      </c>
      <c r="B922" s="138" t="s">
        <v>764</v>
      </c>
      <c r="C922" s="140">
        <v>95</v>
      </c>
      <c r="D922" s="139">
        <v>124</v>
      </c>
      <c r="E922" s="134">
        <f t="shared" si="175"/>
        <v>29</v>
      </c>
      <c r="F922" s="135">
        <f t="shared" si="176"/>
        <v>30.5263157894737</v>
      </c>
      <c r="G922" s="139">
        <v>124</v>
      </c>
      <c r="II922" s="123"/>
      <c r="IJ922" s="123"/>
      <c r="IK922" s="123"/>
      <c r="IL922" s="123"/>
      <c r="IM922" s="123"/>
      <c r="IN922" s="123"/>
      <c r="IO922" s="123"/>
      <c r="IP922" s="123"/>
    </row>
    <row r="923" s="120" customFormat="1" ht="15" customHeight="1" spans="1:250">
      <c r="A923" s="136">
        <v>2130312</v>
      </c>
      <c r="B923" s="138" t="s">
        <v>765</v>
      </c>
      <c r="C923" s="140">
        <v>30</v>
      </c>
      <c r="D923" s="139">
        <v>27</v>
      </c>
      <c r="E923" s="134">
        <f t="shared" si="175"/>
        <v>-3</v>
      </c>
      <c r="F923" s="135">
        <f t="shared" si="176"/>
        <v>-10</v>
      </c>
      <c r="G923" s="139">
        <v>27</v>
      </c>
      <c r="II923" s="123"/>
      <c r="IJ923" s="123"/>
      <c r="IK923" s="123"/>
      <c r="IL923" s="123"/>
      <c r="IM923" s="123"/>
      <c r="IN923" s="123"/>
      <c r="IO923" s="123"/>
      <c r="IP923" s="123"/>
    </row>
    <row r="924" s="120" customFormat="1" ht="15" customHeight="1" spans="1:250">
      <c r="A924" s="136">
        <v>2130313</v>
      </c>
      <c r="B924" s="138" t="s">
        <v>766</v>
      </c>
      <c r="C924" s="140">
        <v>0</v>
      </c>
      <c r="D924" s="139"/>
      <c r="E924" s="134">
        <f t="shared" si="175"/>
        <v>0</v>
      </c>
      <c r="F924" s="135">
        <f t="shared" si="176"/>
        <v>0</v>
      </c>
      <c r="G924" s="139"/>
      <c r="II924" s="123"/>
      <c r="IJ924" s="123"/>
      <c r="IK924" s="123"/>
      <c r="IL924" s="123"/>
      <c r="IM924" s="123"/>
      <c r="IN924" s="123"/>
      <c r="IO924" s="123"/>
      <c r="IP924" s="123"/>
    </row>
    <row r="925" s="120" customFormat="1" ht="15" customHeight="1" spans="1:250">
      <c r="A925" s="136">
        <v>2130314</v>
      </c>
      <c r="B925" s="138" t="s">
        <v>767</v>
      </c>
      <c r="C925" s="140">
        <v>255</v>
      </c>
      <c r="D925" s="139">
        <v>265</v>
      </c>
      <c r="E925" s="134">
        <f t="shared" si="175"/>
        <v>10</v>
      </c>
      <c r="F925" s="135">
        <f t="shared" si="176"/>
        <v>3.92156862745098</v>
      </c>
      <c r="G925" s="139">
        <v>265</v>
      </c>
      <c r="II925" s="123"/>
      <c r="IJ925" s="123"/>
      <c r="IK925" s="123"/>
      <c r="IL925" s="123"/>
      <c r="IM925" s="123"/>
      <c r="IN925" s="123"/>
      <c r="IO925" s="123"/>
      <c r="IP925" s="123"/>
    </row>
    <row r="926" s="120" customFormat="1" ht="15" customHeight="1" spans="1:250">
      <c r="A926" s="136">
        <v>2130315</v>
      </c>
      <c r="B926" s="138" t="s">
        <v>768</v>
      </c>
      <c r="C926" s="140">
        <v>25</v>
      </c>
      <c r="D926" s="139">
        <v>78</v>
      </c>
      <c r="E926" s="134">
        <f t="shared" si="175"/>
        <v>53</v>
      </c>
      <c r="F926" s="135">
        <f t="shared" si="176"/>
        <v>212</v>
      </c>
      <c r="G926" s="139">
        <v>78</v>
      </c>
      <c r="II926" s="123"/>
      <c r="IJ926" s="123"/>
      <c r="IK926" s="123"/>
      <c r="IL926" s="123"/>
      <c r="IM926" s="123"/>
      <c r="IN926" s="123"/>
      <c r="IO926" s="123"/>
      <c r="IP926" s="123"/>
    </row>
    <row r="927" s="120" customFormat="1" ht="15" customHeight="1" spans="1:250">
      <c r="A927" s="136">
        <v>2130316</v>
      </c>
      <c r="B927" s="138" t="s">
        <v>769</v>
      </c>
      <c r="C927" s="140">
        <v>0</v>
      </c>
      <c r="D927" s="139">
        <v>29</v>
      </c>
      <c r="E927" s="134">
        <f t="shared" si="175"/>
        <v>29</v>
      </c>
      <c r="F927" s="135">
        <f t="shared" si="176"/>
        <v>0</v>
      </c>
      <c r="G927" s="139">
        <v>29</v>
      </c>
      <c r="II927" s="123"/>
      <c r="IJ927" s="123"/>
      <c r="IK927" s="123"/>
      <c r="IL927" s="123"/>
      <c r="IM927" s="123"/>
      <c r="IN927" s="123"/>
      <c r="IO927" s="123"/>
      <c r="IP927" s="123"/>
    </row>
    <row r="928" s="120" customFormat="1" ht="15" customHeight="1" spans="1:250">
      <c r="A928" s="136">
        <v>2130317</v>
      </c>
      <c r="B928" s="138" t="s">
        <v>770</v>
      </c>
      <c r="C928" s="140">
        <v>51</v>
      </c>
      <c r="D928" s="139"/>
      <c r="E928" s="134">
        <f t="shared" si="175"/>
        <v>-51</v>
      </c>
      <c r="F928" s="135">
        <f t="shared" si="176"/>
        <v>-100</v>
      </c>
      <c r="G928" s="139"/>
      <c r="II928" s="123"/>
      <c r="IJ928" s="123"/>
      <c r="IK928" s="123"/>
      <c r="IL928" s="123"/>
      <c r="IM928" s="123"/>
      <c r="IN928" s="123"/>
      <c r="IO928" s="123"/>
      <c r="IP928" s="123"/>
    </row>
    <row r="929" s="120" customFormat="1" ht="15" customHeight="1" spans="1:250">
      <c r="A929" s="136">
        <v>2130318</v>
      </c>
      <c r="B929" s="138" t="s">
        <v>771</v>
      </c>
      <c r="C929" s="140">
        <v>0</v>
      </c>
      <c r="D929" s="139"/>
      <c r="E929" s="134">
        <f t="shared" si="175"/>
        <v>0</v>
      </c>
      <c r="F929" s="135">
        <f t="shared" si="176"/>
        <v>0</v>
      </c>
      <c r="G929" s="139"/>
      <c r="II929" s="123"/>
      <c r="IJ929" s="123"/>
      <c r="IK929" s="123"/>
      <c r="IL929" s="123"/>
      <c r="IM929" s="123"/>
      <c r="IN929" s="123"/>
      <c r="IO929" s="123"/>
      <c r="IP929" s="123"/>
    </row>
    <row r="930" s="120" customFormat="1" ht="15" customHeight="1" spans="1:250">
      <c r="A930" s="136">
        <v>2130319</v>
      </c>
      <c r="B930" s="138" t="s">
        <v>772</v>
      </c>
      <c r="C930" s="140">
        <v>0</v>
      </c>
      <c r="D930" s="139"/>
      <c r="E930" s="134">
        <f t="shared" si="175"/>
        <v>0</v>
      </c>
      <c r="F930" s="135">
        <f t="shared" si="176"/>
        <v>0</v>
      </c>
      <c r="G930" s="139"/>
      <c r="II930" s="123"/>
      <c r="IJ930" s="123"/>
      <c r="IK930" s="123"/>
      <c r="IL930" s="123"/>
      <c r="IM930" s="123"/>
      <c r="IN930" s="123"/>
      <c r="IO930" s="123"/>
      <c r="IP930" s="123"/>
    </row>
    <row r="931" s="120" customFormat="1" ht="15" customHeight="1" spans="1:250">
      <c r="A931" s="136">
        <v>2130321</v>
      </c>
      <c r="B931" s="138" t="s">
        <v>773</v>
      </c>
      <c r="C931" s="140">
        <v>0</v>
      </c>
      <c r="D931" s="139"/>
      <c r="E931" s="134">
        <f t="shared" si="175"/>
        <v>0</v>
      </c>
      <c r="F931" s="135">
        <f t="shared" si="176"/>
        <v>0</v>
      </c>
      <c r="G931" s="139"/>
      <c r="II931" s="123"/>
      <c r="IJ931" s="123"/>
      <c r="IK931" s="123"/>
      <c r="IL931" s="123"/>
      <c r="IM931" s="123"/>
      <c r="IN931" s="123"/>
      <c r="IO931" s="123"/>
      <c r="IP931" s="123"/>
    </row>
    <row r="932" s="120" customFormat="1" ht="15" customHeight="1" spans="1:250">
      <c r="A932" s="136">
        <v>2130322</v>
      </c>
      <c r="B932" s="138" t="s">
        <v>774</v>
      </c>
      <c r="C932" s="140">
        <v>0</v>
      </c>
      <c r="D932" s="139"/>
      <c r="E932" s="134">
        <f t="shared" si="175"/>
        <v>0</v>
      </c>
      <c r="F932" s="135">
        <f t="shared" si="176"/>
        <v>0</v>
      </c>
      <c r="G932" s="139"/>
      <c r="II932" s="123"/>
      <c r="IJ932" s="123"/>
      <c r="IK932" s="123"/>
      <c r="IL932" s="123"/>
      <c r="IM932" s="123"/>
      <c r="IN932" s="123"/>
      <c r="IO932" s="123"/>
      <c r="IP932" s="123"/>
    </row>
    <row r="933" s="120" customFormat="1" ht="15" customHeight="1" spans="1:250">
      <c r="A933" s="136">
        <v>2130333</v>
      </c>
      <c r="B933" s="138" t="s">
        <v>748</v>
      </c>
      <c r="C933" s="140">
        <v>0</v>
      </c>
      <c r="D933" s="139"/>
      <c r="E933" s="134">
        <f t="shared" si="175"/>
        <v>0</v>
      </c>
      <c r="F933" s="135">
        <f t="shared" si="176"/>
        <v>0</v>
      </c>
      <c r="G933" s="139"/>
      <c r="II933" s="123"/>
      <c r="IJ933" s="123"/>
      <c r="IK933" s="123"/>
      <c r="IL933" s="123"/>
      <c r="IM933" s="123"/>
      <c r="IN933" s="123"/>
      <c r="IO933" s="123"/>
      <c r="IP933" s="123"/>
    </row>
    <row r="934" s="120" customFormat="1" ht="15" customHeight="1" spans="1:250">
      <c r="A934" s="136">
        <v>2130334</v>
      </c>
      <c r="B934" s="138" t="s">
        <v>775</v>
      </c>
      <c r="C934" s="140">
        <v>0</v>
      </c>
      <c r="D934" s="139"/>
      <c r="E934" s="134">
        <f t="shared" si="175"/>
        <v>0</v>
      </c>
      <c r="F934" s="135">
        <f t="shared" si="176"/>
        <v>0</v>
      </c>
      <c r="G934" s="139"/>
      <c r="II934" s="123"/>
      <c r="IJ934" s="123"/>
      <c r="IK934" s="123"/>
      <c r="IL934" s="123"/>
      <c r="IM934" s="123"/>
      <c r="IN934" s="123"/>
      <c r="IO934" s="123"/>
      <c r="IP934" s="123"/>
    </row>
    <row r="935" s="120" customFormat="1" ht="15" customHeight="1" spans="1:250">
      <c r="A935" s="136">
        <v>2130335</v>
      </c>
      <c r="B935" s="138" t="s">
        <v>776</v>
      </c>
      <c r="C935" s="140">
        <v>63</v>
      </c>
      <c r="D935" s="139">
        <v>67</v>
      </c>
      <c r="E935" s="134">
        <f t="shared" si="175"/>
        <v>4</v>
      </c>
      <c r="F935" s="135">
        <f t="shared" si="176"/>
        <v>6.34920634920635</v>
      </c>
      <c r="G935" s="139">
        <v>67</v>
      </c>
      <c r="II935" s="123"/>
      <c r="IJ935" s="123"/>
      <c r="IK935" s="123"/>
      <c r="IL935" s="123"/>
      <c r="IM935" s="123"/>
      <c r="IN935" s="123"/>
      <c r="IO935" s="123"/>
      <c r="IP935" s="123"/>
    </row>
    <row r="936" s="120" customFormat="1" ht="15" customHeight="1" spans="1:250">
      <c r="A936" s="136">
        <v>2130336</v>
      </c>
      <c r="B936" s="138" t="s">
        <v>777</v>
      </c>
      <c r="C936" s="140">
        <v>0</v>
      </c>
      <c r="D936" s="139"/>
      <c r="E936" s="134">
        <f t="shared" si="175"/>
        <v>0</v>
      </c>
      <c r="F936" s="135">
        <f t="shared" si="176"/>
        <v>0</v>
      </c>
      <c r="G936" s="139"/>
      <c r="II936" s="123"/>
      <c r="IJ936" s="123"/>
      <c r="IK936" s="123"/>
      <c r="IL936" s="123"/>
      <c r="IM936" s="123"/>
      <c r="IN936" s="123"/>
      <c r="IO936" s="123"/>
      <c r="IP936" s="123"/>
    </row>
    <row r="937" s="120" customFormat="1" ht="15" customHeight="1" spans="1:250">
      <c r="A937" s="136">
        <v>2130337</v>
      </c>
      <c r="B937" s="138" t="s">
        <v>778</v>
      </c>
      <c r="C937" s="140">
        <v>0</v>
      </c>
      <c r="D937" s="139"/>
      <c r="E937" s="134">
        <f t="shared" si="175"/>
        <v>0</v>
      </c>
      <c r="F937" s="135">
        <f t="shared" si="176"/>
        <v>0</v>
      </c>
      <c r="G937" s="139"/>
      <c r="II937" s="123"/>
      <c r="IJ937" s="123"/>
      <c r="IK937" s="123"/>
      <c r="IL937" s="123"/>
      <c r="IM937" s="123"/>
      <c r="IN937" s="123"/>
      <c r="IO937" s="123"/>
      <c r="IP937" s="123"/>
    </row>
    <row r="938" s="120" customFormat="1" ht="15" customHeight="1" spans="1:250">
      <c r="A938" s="136">
        <v>2130399</v>
      </c>
      <c r="B938" s="138" t="s">
        <v>779</v>
      </c>
      <c r="C938" s="140">
        <v>447</v>
      </c>
      <c r="D938" s="139">
        <v>538</v>
      </c>
      <c r="E938" s="134">
        <f t="shared" si="175"/>
        <v>91</v>
      </c>
      <c r="F938" s="135">
        <f t="shared" si="176"/>
        <v>20.3579418344519</v>
      </c>
      <c r="G938" s="139">
        <v>538</v>
      </c>
      <c r="II938" s="123"/>
      <c r="IJ938" s="123"/>
      <c r="IK938" s="123"/>
      <c r="IL938" s="123"/>
      <c r="IM938" s="123"/>
      <c r="IN938" s="123"/>
      <c r="IO938" s="123"/>
      <c r="IP938" s="123"/>
    </row>
    <row r="939" s="120" customFormat="1" ht="15" customHeight="1" spans="1:250">
      <c r="A939" s="136">
        <v>21305</v>
      </c>
      <c r="B939" s="137" t="s">
        <v>780</v>
      </c>
      <c r="C939" s="140">
        <f t="shared" ref="C939:G939" si="178">SUM(C940:C949)</f>
        <v>609</v>
      </c>
      <c r="D939" s="141">
        <f t="shared" si="178"/>
        <v>686</v>
      </c>
      <c r="E939" s="134">
        <f t="shared" si="175"/>
        <v>77</v>
      </c>
      <c r="F939" s="135">
        <f t="shared" si="176"/>
        <v>12.6436781609195</v>
      </c>
      <c r="G939" s="141">
        <f t="shared" si="178"/>
        <v>686</v>
      </c>
      <c r="II939" s="123"/>
      <c r="IJ939" s="123"/>
      <c r="IK939" s="123"/>
      <c r="IL939" s="123"/>
      <c r="IM939" s="123"/>
      <c r="IN939" s="123"/>
      <c r="IO939" s="123"/>
      <c r="IP939" s="123"/>
    </row>
    <row r="940" s="120" customFormat="1" ht="15" customHeight="1" spans="1:250">
      <c r="A940" s="136">
        <v>2130501</v>
      </c>
      <c r="B940" s="138" t="s">
        <v>63</v>
      </c>
      <c r="C940" s="140">
        <v>62</v>
      </c>
      <c r="D940" s="139">
        <v>66</v>
      </c>
      <c r="E940" s="134">
        <f t="shared" si="175"/>
        <v>4</v>
      </c>
      <c r="F940" s="135">
        <f t="shared" si="176"/>
        <v>6.45161290322581</v>
      </c>
      <c r="G940" s="139">
        <v>66</v>
      </c>
      <c r="II940" s="123"/>
      <c r="IJ940" s="123"/>
      <c r="IK940" s="123"/>
      <c r="IL940" s="123"/>
      <c r="IM940" s="123"/>
      <c r="IN940" s="123"/>
      <c r="IO940" s="123"/>
      <c r="IP940" s="123"/>
    </row>
    <row r="941" s="120" customFormat="1" ht="15" customHeight="1" spans="1:250">
      <c r="A941" s="136">
        <v>2130502</v>
      </c>
      <c r="B941" s="138" t="s">
        <v>64</v>
      </c>
      <c r="C941" s="140">
        <v>0</v>
      </c>
      <c r="D941" s="139"/>
      <c r="E941" s="134">
        <f t="shared" si="175"/>
        <v>0</v>
      </c>
      <c r="F941" s="135">
        <f t="shared" si="176"/>
        <v>0</v>
      </c>
      <c r="G941" s="139"/>
      <c r="II941" s="123"/>
      <c r="IJ941" s="123"/>
      <c r="IK941" s="123"/>
      <c r="IL941" s="123"/>
      <c r="IM941" s="123"/>
      <c r="IN941" s="123"/>
      <c r="IO941" s="123"/>
      <c r="IP941" s="123"/>
    </row>
    <row r="942" s="120" customFormat="1" ht="15" customHeight="1" spans="1:250">
      <c r="A942" s="136">
        <v>2130503</v>
      </c>
      <c r="B942" s="138" t="s">
        <v>65</v>
      </c>
      <c r="C942" s="140">
        <v>0</v>
      </c>
      <c r="D942" s="139"/>
      <c r="E942" s="134">
        <f t="shared" si="175"/>
        <v>0</v>
      </c>
      <c r="F942" s="135">
        <f t="shared" si="176"/>
        <v>0</v>
      </c>
      <c r="G942" s="139"/>
      <c r="II942" s="123"/>
      <c r="IJ942" s="123"/>
      <c r="IK942" s="123"/>
      <c r="IL942" s="123"/>
      <c r="IM942" s="123"/>
      <c r="IN942" s="123"/>
      <c r="IO942" s="123"/>
      <c r="IP942" s="123"/>
    </row>
    <row r="943" s="120" customFormat="1" ht="15" customHeight="1" spans="1:250">
      <c r="A943" s="136">
        <v>2130504</v>
      </c>
      <c r="B943" s="138" t="s">
        <v>781</v>
      </c>
      <c r="C943" s="140">
        <v>227</v>
      </c>
      <c r="D943" s="139">
        <v>50</v>
      </c>
      <c r="E943" s="134">
        <f t="shared" si="175"/>
        <v>-177</v>
      </c>
      <c r="F943" s="135">
        <f t="shared" si="176"/>
        <v>-77.9735682819383</v>
      </c>
      <c r="G943" s="139">
        <v>50</v>
      </c>
      <c r="II943" s="123"/>
      <c r="IJ943" s="123"/>
      <c r="IK943" s="123"/>
      <c r="IL943" s="123"/>
      <c r="IM943" s="123"/>
      <c r="IN943" s="123"/>
      <c r="IO943" s="123"/>
      <c r="IP943" s="123"/>
    </row>
    <row r="944" s="120" customFormat="1" ht="15" customHeight="1" spans="1:250">
      <c r="A944" s="136">
        <v>2130505</v>
      </c>
      <c r="B944" s="138" t="s">
        <v>782</v>
      </c>
      <c r="C944" s="140">
        <v>220</v>
      </c>
      <c r="D944" s="139">
        <v>200</v>
      </c>
      <c r="E944" s="134">
        <f t="shared" si="175"/>
        <v>-20</v>
      </c>
      <c r="F944" s="135">
        <f t="shared" si="176"/>
        <v>-9.09090909090909</v>
      </c>
      <c r="G944" s="139">
        <v>200</v>
      </c>
      <c r="II944" s="123"/>
      <c r="IJ944" s="123"/>
      <c r="IK944" s="123"/>
      <c r="IL944" s="123"/>
      <c r="IM944" s="123"/>
      <c r="IN944" s="123"/>
      <c r="IO944" s="123"/>
      <c r="IP944" s="123"/>
    </row>
    <row r="945" s="120" customFormat="1" ht="15" customHeight="1" spans="1:250">
      <c r="A945" s="136">
        <v>2130506</v>
      </c>
      <c r="B945" s="138" t="s">
        <v>783</v>
      </c>
      <c r="C945" s="140">
        <v>0</v>
      </c>
      <c r="D945" s="139"/>
      <c r="E945" s="134">
        <f t="shared" si="175"/>
        <v>0</v>
      </c>
      <c r="F945" s="135">
        <f t="shared" si="176"/>
        <v>0</v>
      </c>
      <c r="G945" s="139"/>
      <c r="II945" s="123"/>
      <c r="IJ945" s="123"/>
      <c r="IK945" s="123"/>
      <c r="IL945" s="123"/>
      <c r="IM945" s="123"/>
      <c r="IN945" s="123"/>
      <c r="IO945" s="123"/>
      <c r="IP945" s="123"/>
    </row>
    <row r="946" s="120" customFormat="1" ht="15" customHeight="1" spans="1:250">
      <c r="A946" s="136">
        <v>2130507</v>
      </c>
      <c r="B946" s="138" t="s">
        <v>784</v>
      </c>
      <c r="C946" s="140">
        <v>0</v>
      </c>
      <c r="D946" s="139"/>
      <c r="E946" s="134">
        <f t="shared" si="175"/>
        <v>0</v>
      </c>
      <c r="F946" s="135">
        <f t="shared" si="176"/>
        <v>0</v>
      </c>
      <c r="G946" s="139"/>
      <c r="II946" s="123"/>
      <c r="IJ946" s="123"/>
      <c r="IK946" s="123"/>
      <c r="IL946" s="123"/>
      <c r="IM946" s="123"/>
      <c r="IN946" s="123"/>
      <c r="IO946" s="123"/>
      <c r="IP946" s="123"/>
    </row>
    <row r="947" s="120" customFormat="1" ht="15" customHeight="1" spans="1:250">
      <c r="A947" s="136">
        <v>2130508</v>
      </c>
      <c r="B947" s="138" t="s">
        <v>785</v>
      </c>
      <c r="C947" s="140">
        <v>0</v>
      </c>
      <c r="D947" s="139"/>
      <c r="E947" s="134">
        <f t="shared" si="175"/>
        <v>0</v>
      </c>
      <c r="F947" s="135">
        <f t="shared" si="176"/>
        <v>0</v>
      </c>
      <c r="G947" s="139"/>
      <c r="II947" s="123"/>
      <c r="IJ947" s="123"/>
      <c r="IK947" s="123"/>
      <c r="IL947" s="123"/>
      <c r="IM947" s="123"/>
      <c r="IN947" s="123"/>
      <c r="IO947" s="123"/>
      <c r="IP947" s="123"/>
    </row>
    <row r="948" s="120" customFormat="1" ht="15" customHeight="1" spans="1:250">
      <c r="A948" s="136">
        <v>2130550</v>
      </c>
      <c r="B948" s="138" t="s">
        <v>786</v>
      </c>
      <c r="C948" s="140">
        <v>0</v>
      </c>
      <c r="D948" s="139"/>
      <c r="E948" s="134">
        <f t="shared" si="175"/>
        <v>0</v>
      </c>
      <c r="F948" s="135">
        <f t="shared" si="176"/>
        <v>0</v>
      </c>
      <c r="G948" s="139"/>
      <c r="II948" s="123"/>
      <c r="IJ948" s="123"/>
      <c r="IK948" s="123"/>
      <c r="IL948" s="123"/>
      <c r="IM948" s="123"/>
      <c r="IN948" s="123"/>
      <c r="IO948" s="123"/>
      <c r="IP948" s="123"/>
    </row>
    <row r="949" s="120" customFormat="1" ht="15" customHeight="1" spans="1:250">
      <c r="A949" s="136">
        <v>2130599</v>
      </c>
      <c r="B949" s="138" t="s">
        <v>787</v>
      </c>
      <c r="C949" s="140">
        <v>100</v>
      </c>
      <c r="D949" s="139">
        <v>370</v>
      </c>
      <c r="E949" s="134">
        <f t="shared" si="175"/>
        <v>270</v>
      </c>
      <c r="F949" s="135">
        <f t="shared" si="176"/>
        <v>270</v>
      </c>
      <c r="G949" s="139">
        <v>370</v>
      </c>
      <c r="II949" s="123"/>
      <c r="IJ949" s="123"/>
      <c r="IK949" s="123"/>
      <c r="IL949" s="123"/>
      <c r="IM949" s="123"/>
      <c r="IN949" s="123"/>
      <c r="IO949" s="123"/>
      <c r="IP949" s="123"/>
    </row>
    <row r="950" s="120" customFormat="1" ht="15" customHeight="1" spans="1:250">
      <c r="A950" s="136">
        <v>21307</v>
      </c>
      <c r="B950" s="137" t="s">
        <v>788</v>
      </c>
      <c r="C950" s="140">
        <f t="shared" ref="C950:G950" si="179">SUM(C951:C956)</f>
        <v>2615</v>
      </c>
      <c r="D950" s="141">
        <f t="shared" si="179"/>
        <v>2515</v>
      </c>
      <c r="E950" s="134">
        <f t="shared" si="175"/>
        <v>-100</v>
      </c>
      <c r="F950" s="135">
        <f t="shared" si="176"/>
        <v>-3.82409177820268</v>
      </c>
      <c r="G950" s="141">
        <f t="shared" si="179"/>
        <v>2515</v>
      </c>
      <c r="II950" s="123"/>
      <c r="IJ950" s="123"/>
      <c r="IK950" s="123"/>
      <c r="IL950" s="123"/>
      <c r="IM950" s="123"/>
      <c r="IN950" s="123"/>
      <c r="IO950" s="123"/>
      <c r="IP950" s="123"/>
    </row>
    <row r="951" s="120" customFormat="1" ht="15" customHeight="1" spans="1:250">
      <c r="A951" s="136">
        <v>2130701</v>
      </c>
      <c r="B951" s="138" t="s">
        <v>789</v>
      </c>
      <c r="C951" s="140">
        <v>767</v>
      </c>
      <c r="D951" s="139">
        <v>766</v>
      </c>
      <c r="E951" s="134">
        <f t="shared" si="175"/>
        <v>-1</v>
      </c>
      <c r="F951" s="135">
        <f t="shared" si="176"/>
        <v>-0.130378096479791</v>
      </c>
      <c r="G951" s="139">
        <v>766</v>
      </c>
      <c r="II951" s="123"/>
      <c r="IJ951" s="123"/>
      <c r="IK951" s="123"/>
      <c r="IL951" s="123"/>
      <c r="IM951" s="123"/>
      <c r="IN951" s="123"/>
      <c r="IO951" s="123"/>
      <c r="IP951" s="123"/>
    </row>
    <row r="952" s="120" customFormat="1" ht="15" customHeight="1" spans="1:250">
      <c r="A952" s="136">
        <v>2130704</v>
      </c>
      <c r="B952" s="138" t="s">
        <v>790</v>
      </c>
      <c r="C952" s="140">
        <v>114</v>
      </c>
      <c r="D952" s="139">
        <v>49</v>
      </c>
      <c r="E952" s="134">
        <f t="shared" si="175"/>
        <v>-65</v>
      </c>
      <c r="F952" s="135">
        <f t="shared" si="176"/>
        <v>-57.0175438596491</v>
      </c>
      <c r="G952" s="139">
        <v>49</v>
      </c>
      <c r="II952" s="123"/>
      <c r="IJ952" s="123"/>
      <c r="IK952" s="123"/>
      <c r="IL952" s="123"/>
      <c r="IM952" s="123"/>
      <c r="IN952" s="123"/>
      <c r="IO952" s="123"/>
      <c r="IP952" s="123"/>
    </row>
    <row r="953" s="120" customFormat="1" ht="15" customHeight="1" spans="1:250">
      <c r="A953" s="136">
        <v>2130705</v>
      </c>
      <c r="B953" s="138" t="s">
        <v>791</v>
      </c>
      <c r="C953" s="140">
        <v>1308</v>
      </c>
      <c r="D953" s="139">
        <v>1447</v>
      </c>
      <c r="E953" s="134">
        <f t="shared" si="175"/>
        <v>139</v>
      </c>
      <c r="F953" s="135">
        <f t="shared" si="176"/>
        <v>10.6269113149847</v>
      </c>
      <c r="G953" s="139">
        <v>1447</v>
      </c>
      <c r="II953" s="123"/>
      <c r="IJ953" s="123"/>
      <c r="IK953" s="123"/>
      <c r="IL953" s="123"/>
      <c r="IM953" s="123"/>
      <c r="IN953" s="123"/>
      <c r="IO953" s="123"/>
      <c r="IP953" s="123"/>
    </row>
    <row r="954" s="120" customFormat="1" ht="15" customHeight="1" spans="1:250">
      <c r="A954" s="136">
        <v>2130706</v>
      </c>
      <c r="B954" s="138" t="s">
        <v>792</v>
      </c>
      <c r="C954" s="140">
        <v>250</v>
      </c>
      <c r="D954" s="139">
        <v>38</v>
      </c>
      <c r="E954" s="134">
        <f t="shared" si="175"/>
        <v>-212</v>
      </c>
      <c r="F954" s="135">
        <f t="shared" si="176"/>
        <v>-84.8</v>
      </c>
      <c r="G954" s="139">
        <v>38</v>
      </c>
      <c r="II954" s="123"/>
      <c r="IJ954" s="123"/>
      <c r="IK954" s="123"/>
      <c r="IL954" s="123"/>
      <c r="IM954" s="123"/>
      <c r="IN954" s="123"/>
      <c r="IO954" s="123"/>
      <c r="IP954" s="123"/>
    </row>
    <row r="955" s="120" customFormat="1" ht="15" customHeight="1" spans="1:250">
      <c r="A955" s="136">
        <v>2130707</v>
      </c>
      <c r="B955" s="138" t="s">
        <v>793</v>
      </c>
      <c r="C955" s="140">
        <v>166</v>
      </c>
      <c r="D955" s="139">
        <v>166</v>
      </c>
      <c r="E955" s="134">
        <f t="shared" si="175"/>
        <v>0</v>
      </c>
      <c r="F955" s="135">
        <f t="shared" si="176"/>
        <v>0</v>
      </c>
      <c r="G955" s="139">
        <v>166</v>
      </c>
      <c r="II955" s="123"/>
      <c r="IJ955" s="123"/>
      <c r="IK955" s="123"/>
      <c r="IL955" s="123"/>
      <c r="IM955" s="123"/>
      <c r="IN955" s="123"/>
      <c r="IO955" s="123"/>
      <c r="IP955" s="123"/>
    </row>
    <row r="956" s="120" customFormat="1" ht="15" customHeight="1" spans="1:250">
      <c r="A956" s="136">
        <v>2130799</v>
      </c>
      <c r="B956" s="138" t="s">
        <v>794</v>
      </c>
      <c r="C956" s="140">
        <v>10</v>
      </c>
      <c r="D956" s="139">
        <v>49</v>
      </c>
      <c r="E956" s="134">
        <f t="shared" si="175"/>
        <v>39</v>
      </c>
      <c r="F956" s="135">
        <f t="shared" si="176"/>
        <v>390</v>
      </c>
      <c r="G956" s="139">
        <v>49</v>
      </c>
      <c r="II956" s="123"/>
      <c r="IJ956" s="123"/>
      <c r="IK956" s="123"/>
      <c r="IL956" s="123"/>
      <c r="IM956" s="123"/>
      <c r="IN956" s="123"/>
      <c r="IO956" s="123"/>
      <c r="IP956" s="123"/>
    </row>
    <row r="957" s="120" customFormat="1" ht="15" customHeight="1" spans="1:250">
      <c r="A957" s="136">
        <v>21308</v>
      </c>
      <c r="B957" s="137" t="s">
        <v>795</v>
      </c>
      <c r="C957" s="140">
        <f t="shared" ref="C957:G957" si="180">SUM(C958:C963)</f>
        <v>84</v>
      </c>
      <c r="D957" s="141">
        <f t="shared" si="180"/>
        <v>94</v>
      </c>
      <c r="E957" s="134">
        <f t="shared" si="175"/>
        <v>10</v>
      </c>
      <c r="F957" s="135">
        <f t="shared" si="176"/>
        <v>11.9047619047619</v>
      </c>
      <c r="G957" s="141">
        <f t="shared" si="180"/>
        <v>94</v>
      </c>
      <c r="II957" s="123"/>
      <c r="IJ957" s="123"/>
      <c r="IK957" s="123"/>
      <c r="IL957" s="123"/>
      <c r="IM957" s="123"/>
      <c r="IN957" s="123"/>
      <c r="IO957" s="123"/>
      <c r="IP957" s="123"/>
    </row>
    <row r="958" s="120" customFormat="1" ht="15" customHeight="1" spans="1:250">
      <c r="A958" s="136">
        <v>2130801</v>
      </c>
      <c r="B958" s="138" t="s">
        <v>796</v>
      </c>
      <c r="C958" s="140">
        <v>0</v>
      </c>
      <c r="D958" s="139"/>
      <c r="E958" s="134">
        <f t="shared" si="175"/>
        <v>0</v>
      </c>
      <c r="F958" s="135">
        <f t="shared" si="176"/>
        <v>0</v>
      </c>
      <c r="G958" s="139"/>
      <c r="II958" s="123"/>
      <c r="IJ958" s="123"/>
      <c r="IK958" s="123"/>
      <c r="IL958" s="123"/>
      <c r="IM958" s="123"/>
      <c r="IN958" s="123"/>
      <c r="IO958" s="123"/>
      <c r="IP958" s="123"/>
    </row>
    <row r="959" s="120" customFormat="1" ht="15" customHeight="1" spans="1:250">
      <c r="A959" s="136">
        <v>2130802</v>
      </c>
      <c r="B959" s="138" t="s">
        <v>797</v>
      </c>
      <c r="C959" s="140">
        <v>0</v>
      </c>
      <c r="D959" s="139"/>
      <c r="E959" s="134">
        <f t="shared" si="175"/>
        <v>0</v>
      </c>
      <c r="F959" s="135">
        <f t="shared" si="176"/>
        <v>0</v>
      </c>
      <c r="G959" s="139"/>
      <c r="II959" s="123"/>
      <c r="IJ959" s="123"/>
      <c r="IK959" s="123"/>
      <c r="IL959" s="123"/>
      <c r="IM959" s="123"/>
      <c r="IN959" s="123"/>
      <c r="IO959" s="123"/>
      <c r="IP959" s="123"/>
    </row>
    <row r="960" s="120" customFormat="1" ht="15" customHeight="1" spans="1:250">
      <c r="A960" s="136">
        <v>2130803</v>
      </c>
      <c r="B960" s="138" t="s">
        <v>798</v>
      </c>
      <c r="C960" s="140">
        <v>84</v>
      </c>
      <c r="D960" s="139">
        <v>94</v>
      </c>
      <c r="E960" s="134">
        <f t="shared" si="175"/>
        <v>10</v>
      </c>
      <c r="F960" s="135">
        <f t="shared" si="176"/>
        <v>11.9047619047619</v>
      </c>
      <c r="G960" s="139">
        <v>94</v>
      </c>
      <c r="II960" s="123"/>
      <c r="IJ960" s="123"/>
      <c r="IK960" s="123"/>
      <c r="IL960" s="123"/>
      <c r="IM960" s="123"/>
      <c r="IN960" s="123"/>
      <c r="IO960" s="123"/>
      <c r="IP960" s="123"/>
    </row>
    <row r="961" s="120" customFormat="1" ht="15" customHeight="1" spans="1:250">
      <c r="A961" s="136">
        <v>2130804</v>
      </c>
      <c r="B961" s="138" t="s">
        <v>799</v>
      </c>
      <c r="C961" s="140">
        <v>0</v>
      </c>
      <c r="D961" s="139"/>
      <c r="E961" s="134">
        <f t="shared" si="175"/>
        <v>0</v>
      </c>
      <c r="F961" s="135">
        <f t="shared" si="176"/>
        <v>0</v>
      </c>
      <c r="G961" s="139"/>
      <c r="II961" s="123"/>
      <c r="IJ961" s="123"/>
      <c r="IK961" s="123"/>
      <c r="IL961" s="123"/>
      <c r="IM961" s="123"/>
      <c r="IN961" s="123"/>
      <c r="IO961" s="123"/>
      <c r="IP961" s="123"/>
    </row>
    <row r="962" s="120" customFormat="1" ht="15" customHeight="1" spans="1:250">
      <c r="A962" s="136">
        <v>2130805</v>
      </c>
      <c r="B962" s="138" t="s">
        <v>800</v>
      </c>
      <c r="C962" s="140">
        <v>0</v>
      </c>
      <c r="D962" s="139"/>
      <c r="E962" s="134">
        <f t="shared" si="175"/>
        <v>0</v>
      </c>
      <c r="F962" s="135">
        <f t="shared" si="176"/>
        <v>0</v>
      </c>
      <c r="G962" s="139"/>
      <c r="II962" s="123"/>
      <c r="IJ962" s="123"/>
      <c r="IK962" s="123"/>
      <c r="IL962" s="123"/>
      <c r="IM962" s="123"/>
      <c r="IN962" s="123"/>
      <c r="IO962" s="123"/>
      <c r="IP962" s="123"/>
    </row>
    <row r="963" s="120" customFormat="1" ht="15" customHeight="1" spans="1:250">
      <c r="A963" s="136">
        <v>2130899</v>
      </c>
      <c r="B963" s="138" t="s">
        <v>801</v>
      </c>
      <c r="C963" s="140">
        <v>0</v>
      </c>
      <c r="D963" s="139"/>
      <c r="E963" s="134">
        <f t="shared" si="175"/>
        <v>0</v>
      </c>
      <c r="F963" s="135">
        <f t="shared" si="176"/>
        <v>0</v>
      </c>
      <c r="G963" s="139"/>
      <c r="II963" s="123"/>
      <c r="IJ963" s="123"/>
      <c r="IK963" s="123"/>
      <c r="IL963" s="123"/>
      <c r="IM963" s="123"/>
      <c r="IN963" s="123"/>
      <c r="IO963" s="123"/>
      <c r="IP963" s="123"/>
    </row>
    <row r="964" s="120" customFormat="1" ht="15" customHeight="1" spans="1:250">
      <c r="A964" s="136">
        <v>21309</v>
      </c>
      <c r="B964" s="137" t="s">
        <v>802</v>
      </c>
      <c r="C964" s="140">
        <f t="shared" ref="C964:G964" si="181">SUM(C965:C966)</f>
        <v>0</v>
      </c>
      <c r="D964" s="141">
        <f t="shared" si="181"/>
        <v>0</v>
      </c>
      <c r="E964" s="134">
        <f t="shared" si="175"/>
        <v>0</v>
      </c>
      <c r="F964" s="135">
        <f t="shared" si="176"/>
        <v>0</v>
      </c>
      <c r="G964" s="141">
        <f t="shared" si="181"/>
        <v>0</v>
      </c>
      <c r="II964" s="123"/>
      <c r="IJ964" s="123"/>
      <c r="IK964" s="123"/>
      <c r="IL964" s="123"/>
      <c r="IM964" s="123"/>
      <c r="IN964" s="123"/>
      <c r="IO964" s="123"/>
      <c r="IP964" s="123"/>
    </row>
    <row r="965" s="120" customFormat="1" ht="15" customHeight="1" spans="1:250">
      <c r="A965" s="136">
        <v>2130901</v>
      </c>
      <c r="B965" s="138" t="s">
        <v>803</v>
      </c>
      <c r="C965" s="140">
        <v>0</v>
      </c>
      <c r="D965" s="139"/>
      <c r="E965" s="134">
        <f t="shared" ref="E965:E1028" si="182">D965-C965</f>
        <v>0</v>
      </c>
      <c r="F965" s="135">
        <f t="shared" ref="F965:F1028" si="183">IF(C965=0,,E965/C965*100)</f>
        <v>0</v>
      </c>
      <c r="G965" s="139"/>
      <c r="II965" s="123"/>
      <c r="IJ965" s="123"/>
      <c r="IK965" s="123"/>
      <c r="IL965" s="123"/>
      <c r="IM965" s="123"/>
      <c r="IN965" s="123"/>
      <c r="IO965" s="123"/>
      <c r="IP965" s="123"/>
    </row>
    <row r="966" s="120" customFormat="1" ht="15" customHeight="1" spans="1:250">
      <c r="A966" s="136">
        <v>2130999</v>
      </c>
      <c r="B966" s="138" t="s">
        <v>804</v>
      </c>
      <c r="C966" s="140">
        <v>0</v>
      </c>
      <c r="D966" s="139"/>
      <c r="E966" s="134">
        <f t="shared" si="182"/>
        <v>0</v>
      </c>
      <c r="F966" s="135">
        <f t="shared" si="183"/>
        <v>0</v>
      </c>
      <c r="G966" s="139"/>
      <c r="II966" s="123"/>
      <c r="IJ966" s="123"/>
      <c r="IK966" s="123"/>
      <c r="IL966" s="123"/>
      <c r="IM966" s="123"/>
      <c r="IN966" s="123"/>
      <c r="IO966" s="123"/>
      <c r="IP966" s="123"/>
    </row>
    <row r="967" s="120" customFormat="1" ht="15" customHeight="1" spans="1:250">
      <c r="A967" s="136">
        <v>21399</v>
      </c>
      <c r="B967" s="137" t="s">
        <v>805</v>
      </c>
      <c r="C967" s="140">
        <f t="shared" ref="C967:G967" si="184">SUM(C968:C969)</f>
        <v>0</v>
      </c>
      <c r="D967" s="141">
        <f t="shared" si="184"/>
        <v>0</v>
      </c>
      <c r="E967" s="134">
        <f t="shared" si="182"/>
        <v>0</v>
      </c>
      <c r="F967" s="135">
        <f t="shared" si="183"/>
        <v>0</v>
      </c>
      <c r="G967" s="141">
        <f t="shared" si="184"/>
        <v>0</v>
      </c>
      <c r="II967" s="123"/>
      <c r="IJ967" s="123"/>
      <c r="IK967" s="123"/>
      <c r="IL967" s="123"/>
      <c r="IM967" s="123"/>
      <c r="IN967" s="123"/>
      <c r="IO967" s="123"/>
      <c r="IP967" s="123"/>
    </row>
    <row r="968" s="120" customFormat="1" ht="15" customHeight="1" spans="1:250">
      <c r="A968" s="136">
        <v>2139901</v>
      </c>
      <c r="B968" s="138" t="s">
        <v>806</v>
      </c>
      <c r="C968" s="140">
        <v>0</v>
      </c>
      <c r="D968" s="139"/>
      <c r="E968" s="134">
        <f t="shared" si="182"/>
        <v>0</v>
      </c>
      <c r="F968" s="135">
        <f t="shared" si="183"/>
        <v>0</v>
      </c>
      <c r="G968" s="139"/>
      <c r="II968" s="123"/>
      <c r="IJ968" s="123"/>
      <c r="IK968" s="123"/>
      <c r="IL968" s="123"/>
      <c r="IM968" s="123"/>
      <c r="IN968" s="123"/>
      <c r="IO968" s="123"/>
      <c r="IP968" s="123"/>
    </row>
    <row r="969" s="120" customFormat="1" ht="15" customHeight="1" spans="1:250">
      <c r="A969" s="136">
        <v>2139999</v>
      </c>
      <c r="B969" s="138" t="s">
        <v>807</v>
      </c>
      <c r="C969" s="140">
        <v>0</v>
      </c>
      <c r="D969" s="139"/>
      <c r="E969" s="134">
        <f t="shared" si="182"/>
        <v>0</v>
      </c>
      <c r="F969" s="135">
        <f t="shared" si="183"/>
        <v>0</v>
      </c>
      <c r="G969" s="139"/>
      <c r="II969" s="123"/>
      <c r="IJ969" s="123"/>
      <c r="IK969" s="123"/>
      <c r="IL969" s="123"/>
      <c r="IM969" s="123"/>
      <c r="IN969" s="123"/>
      <c r="IO969" s="123"/>
      <c r="IP969" s="123"/>
    </row>
    <row r="970" s="120" customFormat="1" ht="15" customHeight="1" spans="1:250">
      <c r="A970" s="136">
        <v>214</v>
      </c>
      <c r="B970" s="137" t="s">
        <v>808</v>
      </c>
      <c r="C970" s="140">
        <f t="shared" ref="C970:G970" si="185">C971+C994+C1004+C1014+C1019+C1026+C1031</f>
        <v>479</v>
      </c>
      <c r="D970" s="141">
        <f t="shared" si="185"/>
        <v>1084</v>
      </c>
      <c r="E970" s="134">
        <f t="shared" si="182"/>
        <v>605</v>
      </c>
      <c r="F970" s="135">
        <f t="shared" si="183"/>
        <v>126.304801670146</v>
      </c>
      <c r="G970" s="141">
        <f t="shared" si="185"/>
        <v>1084</v>
      </c>
      <c r="II970" s="123"/>
      <c r="IJ970" s="123"/>
      <c r="IK970" s="123"/>
      <c r="IL970" s="123"/>
      <c r="IM970" s="123"/>
      <c r="IN970" s="123"/>
      <c r="IO970" s="123"/>
      <c r="IP970" s="123"/>
    </row>
    <row r="971" s="120" customFormat="1" ht="15" customHeight="1" spans="1:250">
      <c r="A971" s="136">
        <v>21401</v>
      </c>
      <c r="B971" s="137" t="s">
        <v>809</v>
      </c>
      <c r="C971" s="140">
        <f t="shared" ref="C971:G971" si="186">SUM(C972:C993)</f>
        <v>479</v>
      </c>
      <c r="D971" s="141">
        <f t="shared" si="186"/>
        <v>1084</v>
      </c>
      <c r="E971" s="134">
        <f t="shared" si="182"/>
        <v>605</v>
      </c>
      <c r="F971" s="135">
        <f t="shared" si="183"/>
        <v>126.304801670146</v>
      </c>
      <c r="G971" s="141">
        <f t="shared" si="186"/>
        <v>1084</v>
      </c>
      <c r="II971" s="123"/>
      <c r="IJ971" s="123"/>
      <c r="IK971" s="123"/>
      <c r="IL971" s="123"/>
      <c r="IM971" s="123"/>
      <c r="IN971" s="123"/>
      <c r="IO971" s="123"/>
      <c r="IP971" s="123"/>
    </row>
    <row r="972" s="120" customFormat="1" ht="15" customHeight="1" spans="1:250">
      <c r="A972" s="136">
        <v>2140101</v>
      </c>
      <c r="B972" s="138" t="s">
        <v>63</v>
      </c>
      <c r="C972" s="140">
        <v>108</v>
      </c>
      <c r="D972" s="139">
        <v>110</v>
      </c>
      <c r="E972" s="134">
        <f t="shared" si="182"/>
        <v>2</v>
      </c>
      <c r="F972" s="135">
        <f t="shared" si="183"/>
        <v>1.85185185185185</v>
      </c>
      <c r="G972" s="139">
        <v>110</v>
      </c>
      <c r="II972" s="123"/>
      <c r="IJ972" s="123"/>
      <c r="IK972" s="123"/>
      <c r="IL972" s="123"/>
      <c r="IM972" s="123"/>
      <c r="IN972" s="123"/>
      <c r="IO972" s="123"/>
      <c r="IP972" s="123"/>
    </row>
    <row r="973" s="120" customFormat="1" ht="15" customHeight="1" spans="1:250">
      <c r="A973" s="136">
        <v>2140102</v>
      </c>
      <c r="B973" s="138" t="s">
        <v>64</v>
      </c>
      <c r="C973" s="140">
        <v>10</v>
      </c>
      <c r="D973" s="139">
        <v>9</v>
      </c>
      <c r="E973" s="134">
        <f t="shared" si="182"/>
        <v>-1</v>
      </c>
      <c r="F973" s="135">
        <f t="shared" si="183"/>
        <v>-10</v>
      </c>
      <c r="G973" s="139">
        <v>9</v>
      </c>
      <c r="II973" s="123"/>
      <c r="IJ973" s="123"/>
      <c r="IK973" s="123"/>
      <c r="IL973" s="123"/>
      <c r="IM973" s="123"/>
      <c r="IN973" s="123"/>
      <c r="IO973" s="123"/>
      <c r="IP973" s="123"/>
    </row>
    <row r="974" s="120" customFormat="1" ht="15" customHeight="1" spans="1:250">
      <c r="A974" s="136">
        <v>2140103</v>
      </c>
      <c r="B974" s="138" t="s">
        <v>65</v>
      </c>
      <c r="C974" s="140">
        <v>0</v>
      </c>
      <c r="D974" s="139"/>
      <c r="E974" s="134">
        <f t="shared" si="182"/>
        <v>0</v>
      </c>
      <c r="F974" s="135">
        <f t="shared" si="183"/>
        <v>0</v>
      </c>
      <c r="G974" s="139"/>
      <c r="II974" s="123"/>
      <c r="IJ974" s="123"/>
      <c r="IK974" s="123"/>
      <c r="IL974" s="123"/>
      <c r="IM974" s="123"/>
      <c r="IN974" s="123"/>
      <c r="IO974" s="123"/>
      <c r="IP974" s="123"/>
    </row>
    <row r="975" s="120" customFormat="1" ht="15" customHeight="1" spans="1:250">
      <c r="A975" s="136">
        <v>2140104</v>
      </c>
      <c r="B975" s="138" t="s">
        <v>810</v>
      </c>
      <c r="C975" s="140">
        <v>0</v>
      </c>
      <c r="D975" s="139">
        <v>648</v>
      </c>
      <c r="E975" s="134">
        <f t="shared" si="182"/>
        <v>648</v>
      </c>
      <c r="F975" s="135">
        <f t="shared" si="183"/>
        <v>0</v>
      </c>
      <c r="G975" s="139">
        <v>648</v>
      </c>
      <c r="II975" s="123"/>
      <c r="IJ975" s="123"/>
      <c r="IK975" s="123"/>
      <c r="IL975" s="123"/>
      <c r="IM975" s="123"/>
      <c r="IN975" s="123"/>
      <c r="IO975" s="123"/>
      <c r="IP975" s="123"/>
    </row>
    <row r="976" s="120" customFormat="1" ht="15" customHeight="1" spans="1:250">
      <c r="A976" s="136">
        <v>2140106</v>
      </c>
      <c r="B976" s="138" t="s">
        <v>811</v>
      </c>
      <c r="C976" s="140">
        <v>60</v>
      </c>
      <c r="D976" s="139">
        <v>50</v>
      </c>
      <c r="E976" s="134">
        <f t="shared" si="182"/>
        <v>-10</v>
      </c>
      <c r="F976" s="135">
        <f t="shared" si="183"/>
        <v>-16.6666666666667</v>
      </c>
      <c r="G976" s="139">
        <v>50</v>
      </c>
      <c r="II976" s="123"/>
      <c r="IJ976" s="123"/>
      <c r="IK976" s="123"/>
      <c r="IL976" s="123"/>
      <c r="IM976" s="123"/>
      <c r="IN976" s="123"/>
      <c r="IO976" s="123"/>
      <c r="IP976" s="123"/>
    </row>
    <row r="977" s="120" customFormat="1" ht="15" customHeight="1" spans="1:250">
      <c r="A977" s="136">
        <v>2140109</v>
      </c>
      <c r="B977" s="138" t="s">
        <v>812</v>
      </c>
      <c r="C977" s="140">
        <v>0</v>
      </c>
      <c r="D977" s="139"/>
      <c r="E977" s="134">
        <f t="shared" si="182"/>
        <v>0</v>
      </c>
      <c r="F977" s="135">
        <f t="shared" si="183"/>
        <v>0</v>
      </c>
      <c r="G977" s="139"/>
      <c r="II977" s="123"/>
      <c r="IJ977" s="123"/>
      <c r="IK977" s="123"/>
      <c r="IL977" s="123"/>
      <c r="IM977" s="123"/>
      <c r="IN977" s="123"/>
      <c r="IO977" s="123"/>
      <c r="IP977" s="123"/>
    </row>
    <row r="978" s="120" customFormat="1" ht="15" customHeight="1" spans="1:250">
      <c r="A978" s="136">
        <v>2140110</v>
      </c>
      <c r="B978" s="138" t="s">
        <v>813</v>
      </c>
      <c r="C978" s="140">
        <v>0</v>
      </c>
      <c r="D978" s="139"/>
      <c r="E978" s="134">
        <f t="shared" si="182"/>
        <v>0</v>
      </c>
      <c r="F978" s="135">
        <f t="shared" si="183"/>
        <v>0</v>
      </c>
      <c r="G978" s="139"/>
      <c r="II978" s="123"/>
      <c r="IJ978" s="123"/>
      <c r="IK978" s="123"/>
      <c r="IL978" s="123"/>
      <c r="IM978" s="123"/>
      <c r="IN978" s="123"/>
      <c r="IO978" s="123"/>
      <c r="IP978" s="123"/>
    </row>
    <row r="979" s="120" customFormat="1" ht="15" customHeight="1" spans="1:250">
      <c r="A979" s="136">
        <v>2140111</v>
      </c>
      <c r="B979" s="138" t="s">
        <v>814</v>
      </c>
      <c r="C979" s="140">
        <v>0</v>
      </c>
      <c r="D979" s="139"/>
      <c r="E979" s="134">
        <f t="shared" si="182"/>
        <v>0</v>
      </c>
      <c r="F979" s="135">
        <f t="shared" si="183"/>
        <v>0</v>
      </c>
      <c r="G979" s="139"/>
      <c r="II979" s="123"/>
      <c r="IJ979" s="123"/>
      <c r="IK979" s="123"/>
      <c r="IL979" s="123"/>
      <c r="IM979" s="123"/>
      <c r="IN979" s="123"/>
      <c r="IO979" s="123"/>
      <c r="IP979" s="123"/>
    </row>
    <row r="980" s="120" customFormat="1" ht="15" customHeight="1" spans="1:250">
      <c r="A980" s="136">
        <v>2140112</v>
      </c>
      <c r="B980" s="138" t="s">
        <v>815</v>
      </c>
      <c r="C980" s="140">
        <v>227</v>
      </c>
      <c r="D980" s="139">
        <v>187</v>
      </c>
      <c r="E980" s="134">
        <f t="shared" si="182"/>
        <v>-40</v>
      </c>
      <c r="F980" s="135">
        <f t="shared" si="183"/>
        <v>-17.6211453744493</v>
      </c>
      <c r="G980" s="139">
        <v>187</v>
      </c>
      <c r="II980" s="123"/>
      <c r="IJ980" s="123"/>
      <c r="IK980" s="123"/>
      <c r="IL980" s="123"/>
      <c r="IM980" s="123"/>
      <c r="IN980" s="123"/>
      <c r="IO980" s="123"/>
      <c r="IP980" s="123"/>
    </row>
    <row r="981" s="120" customFormat="1" ht="15" customHeight="1" spans="1:250">
      <c r="A981" s="136">
        <v>2140114</v>
      </c>
      <c r="B981" s="138" t="s">
        <v>816</v>
      </c>
      <c r="C981" s="140">
        <v>0</v>
      </c>
      <c r="D981" s="139"/>
      <c r="E981" s="134">
        <f t="shared" si="182"/>
        <v>0</v>
      </c>
      <c r="F981" s="135">
        <f t="shared" si="183"/>
        <v>0</v>
      </c>
      <c r="G981" s="139"/>
      <c r="II981" s="123"/>
      <c r="IJ981" s="123"/>
      <c r="IK981" s="123"/>
      <c r="IL981" s="123"/>
      <c r="IM981" s="123"/>
      <c r="IN981" s="123"/>
      <c r="IO981" s="123"/>
      <c r="IP981" s="123"/>
    </row>
    <row r="982" s="120" customFormat="1" ht="15" customHeight="1" spans="1:250">
      <c r="A982" s="136">
        <v>2140122</v>
      </c>
      <c r="B982" s="138" t="s">
        <v>817</v>
      </c>
      <c r="C982" s="140">
        <v>0</v>
      </c>
      <c r="D982" s="139"/>
      <c r="E982" s="134">
        <f t="shared" si="182"/>
        <v>0</v>
      </c>
      <c r="F982" s="135">
        <f t="shared" si="183"/>
        <v>0</v>
      </c>
      <c r="G982" s="139"/>
      <c r="II982" s="123"/>
      <c r="IJ982" s="123"/>
      <c r="IK982" s="123"/>
      <c r="IL982" s="123"/>
      <c r="IM982" s="123"/>
      <c r="IN982" s="123"/>
      <c r="IO982" s="123"/>
      <c r="IP982" s="123"/>
    </row>
    <row r="983" s="120" customFormat="1" ht="15" customHeight="1" spans="1:250">
      <c r="A983" s="136">
        <v>2140123</v>
      </c>
      <c r="B983" s="138" t="s">
        <v>818</v>
      </c>
      <c r="C983" s="140">
        <v>0</v>
      </c>
      <c r="D983" s="139"/>
      <c r="E983" s="134">
        <f t="shared" si="182"/>
        <v>0</v>
      </c>
      <c r="F983" s="135">
        <f t="shared" si="183"/>
        <v>0</v>
      </c>
      <c r="G983" s="139"/>
      <c r="II983" s="123"/>
      <c r="IJ983" s="123"/>
      <c r="IK983" s="123"/>
      <c r="IL983" s="123"/>
      <c r="IM983" s="123"/>
      <c r="IN983" s="123"/>
      <c r="IO983" s="123"/>
      <c r="IP983" s="123"/>
    </row>
    <row r="984" s="120" customFormat="1" ht="15" customHeight="1" spans="1:250">
      <c r="A984" s="136">
        <v>2140127</v>
      </c>
      <c r="B984" s="138" t="s">
        <v>819</v>
      </c>
      <c r="C984" s="140">
        <v>0</v>
      </c>
      <c r="D984" s="139"/>
      <c r="E984" s="134">
        <f t="shared" si="182"/>
        <v>0</v>
      </c>
      <c r="F984" s="135">
        <f t="shared" si="183"/>
        <v>0</v>
      </c>
      <c r="G984" s="139"/>
      <c r="II984" s="123"/>
      <c r="IJ984" s="123"/>
      <c r="IK984" s="123"/>
      <c r="IL984" s="123"/>
      <c r="IM984" s="123"/>
      <c r="IN984" s="123"/>
      <c r="IO984" s="123"/>
      <c r="IP984" s="123"/>
    </row>
    <row r="985" s="120" customFormat="1" ht="15" customHeight="1" spans="1:250">
      <c r="A985" s="136">
        <v>2140128</v>
      </c>
      <c r="B985" s="138" t="s">
        <v>820</v>
      </c>
      <c r="C985" s="140">
        <v>0</v>
      </c>
      <c r="D985" s="139"/>
      <c r="E985" s="134">
        <f t="shared" si="182"/>
        <v>0</v>
      </c>
      <c r="F985" s="135">
        <f t="shared" si="183"/>
        <v>0</v>
      </c>
      <c r="G985" s="139"/>
      <c r="II985" s="123"/>
      <c r="IJ985" s="123"/>
      <c r="IK985" s="123"/>
      <c r="IL985" s="123"/>
      <c r="IM985" s="123"/>
      <c r="IN985" s="123"/>
      <c r="IO985" s="123"/>
      <c r="IP985" s="123"/>
    </row>
    <row r="986" s="120" customFormat="1" ht="15" customHeight="1" spans="1:250">
      <c r="A986" s="136">
        <v>2140129</v>
      </c>
      <c r="B986" s="138" t="s">
        <v>821</v>
      </c>
      <c r="C986" s="140">
        <v>0</v>
      </c>
      <c r="D986" s="139"/>
      <c r="E986" s="134">
        <f t="shared" si="182"/>
        <v>0</v>
      </c>
      <c r="F986" s="135">
        <f t="shared" si="183"/>
        <v>0</v>
      </c>
      <c r="G986" s="139"/>
      <c r="II986" s="123"/>
      <c r="IJ986" s="123"/>
      <c r="IK986" s="123"/>
      <c r="IL986" s="123"/>
      <c r="IM986" s="123"/>
      <c r="IN986" s="123"/>
      <c r="IO986" s="123"/>
      <c r="IP986" s="123"/>
    </row>
    <row r="987" s="120" customFormat="1" ht="15" customHeight="1" spans="1:250">
      <c r="A987" s="136">
        <v>2140130</v>
      </c>
      <c r="B987" s="138" t="s">
        <v>822</v>
      </c>
      <c r="C987" s="140">
        <v>0</v>
      </c>
      <c r="D987" s="139"/>
      <c r="E987" s="134">
        <f t="shared" si="182"/>
        <v>0</v>
      </c>
      <c r="F987" s="135">
        <f t="shared" si="183"/>
        <v>0</v>
      </c>
      <c r="G987" s="139"/>
      <c r="II987" s="123"/>
      <c r="IJ987" s="123"/>
      <c r="IK987" s="123"/>
      <c r="IL987" s="123"/>
      <c r="IM987" s="123"/>
      <c r="IN987" s="123"/>
      <c r="IO987" s="123"/>
      <c r="IP987" s="123"/>
    </row>
    <row r="988" s="120" customFormat="1" ht="15" customHeight="1" spans="1:250">
      <c r="A988" s="136">
        <v>2140131</v>
      </c>
      <c r="B988" s="138" t="s">
        <v>823</v>
      </c>
      <c r="C988" s="140">
        <v>0</v>
      </c>
      <c r="D988" s="139"/>
      <c r="E988" s="134">
        <f t="shared" si="182"/>
        <v>0</v>
      </c>
      <c r="F988" s="135">
        <f t="shared" si="183"/>
        <v>0</v>
      </c>
      <c r="G988" s="139"/>
      <c r="II988" s="123"/>
      <c r="IJ988" s="123"/>
      <c r="IK988" s="123"/>
      <c r="IL988" s="123"/>
      <c r="IM988" s="123"/>
      <c r="IN988" s="123"/>
      <c r="IO988" s="123"/>
      <c r="IP988" s="123"/>
    </row>
    <row r="989" s="120" customFormat="1" ht="15" customHeight="1" spans="1:250">
      <c r="A989" s="136">
        <v>2140133</v>
      </c>
      <c r="B989" s="138" t="s">
        <v>824</v>
      </c>
      <c r="C989" s="140">
        <v>0</v>
      </c>
      <c r="D989" s="139"/>
      <c r="E989" s="134">
        <f t="shared" si="182"/>
        <v>0</v>
      </c>
      <c r="F989" s="135">
        <f t="shared" si="183"/>
        <v>0</v>
      </c>
      <c r="G989" s="139"/>
      <c r="II989" s="123"/>
      <c r="IJ989" s="123"/>
      <c r="IK989" s="123"/>
      <c r="IL989" s="123"/>
      <c r="IM989" s="123"/>
      <c r="IN989" s="123"/>
      <c r="IO989" s="123"/>
      <c r="IP989" s="123"/>
    </row>
    <row r="990" s="120" customFormat="1" ht="15" customHeight="1" spans="1:250">
      <c r="A990" s="136">
        <v>2140136</v>
      </c>
      <c r="B990" s="138" t="s">
        <v>825</v>
      </c>
      <c r="C990" s="140">
        <v>0</v>
      </c>
      <c r="D990" s="139"/>
      <c r="E990" s="134">
        <f t="shared" si="182"/>
        <v>0</v>
      </c>
      <c r="F990" s="135">
        <f t="shared" si="183"/>
        <v>0</v>
      </c>
      <c r="G990" s="139"/>
      <c r="II990" s="123"/>
      <c r="IJ990" s="123"/>
      <c r="IK990" s="123"/>
      <c r="IL990" s="123"/>
      <c r="IM990" s="123"/>
      <c r="IN990" s="123"/>
      <c r="IO990" s="123"/>
      <c r="IP990" s="123"/>
    </row>
    <row r="991" s="120" customFormat="1" ht="15" customHeight="1" spans="1:250">
      <c r="A991" s="136">
        <v>2140138</v>
      </c>
      <c r="B991" s="138" t="s">
        <v>826</v>
      </c>
      <c r="C991" s="140">
        <v>0</v>
      </c>
      <c r="D991" s="139"/>
      <c r="E991" s="134">
        <f t="shared" si="182"/>
        <v>0</v>
      </c>
      <c r="F991" s="135">
        <f t="shared" si="183"/>
        <v>0</v>
      </c>
      <c r="G991" s="139"/>
      <c r="II991" s="123"/>
      <c r="IJ991" s="123"/>
      <c r="IK991" s="123"/>
      <c r="IL991" s="123"/>
      <c r="IM991" s="123"/>
      <c r="IN991" s="123"/>
      <c r="IO991" s="123"/>
      <c r="IP991" s="123"/>
    </row>
    <row r="992" s="120" customFormat="1" ht="15" customHeight="1" spans="1:250">
      <c r="A992" s="136">
        <v>2140139</v>
      </c>
      <c r="B992" s="138" t="s">
        <v>827</v>
      </c>
      <c r="C992" s="140">
        <v>0</v>
      </c>
      <c r="D992" s="139"/>
      <c r="E992" s="134">
        <f t="shared" si="182"/>
        <v>0</v>
      </c>
      <c r="F992" s="135">
        <f t="shared" si="183"/>
        <v>0</v>
      </c>
      <c r="G992" s="139"/>
      <c r="II992" s="123"/>
      <c r="IJ992" s="123"/>
      <c r="IK992" s="123"/>
      <c r="IL992" s="123"/>
      <c r="IM992" s="123"/>
      <c r="IN992" s="123"/>
      <c r="IO992" s="123"/>
      <c r="IP992" s="123"/>
    </row>
    <row r="993" s="120" customFormat="1" ht="15" customHeight="1" spans="1:250">
      <c r="A993" s="136">
        <v>2140199</v>
      </c>
      <c r="B993" s="138" t="s">
        <v>828</v>
      </c>
      <c r="C993" s="140">
        <v>74</v>
      </c>
      <c r="D993" s="139">
        <v>80</v>
      </c>
      <c r="E993" s="134">
        <f t="shared" si="182"/>
        <v>6</v>
      </c>
      <c r="F993" s="135">
        <f t="shared" si="183"/>
        <v>8.10810810810811</v>
      </c>
      <c r="G993" s="139">
        <v>80</v>
      </c>
      <c r="II993" s="123"/>
      <c r="IJ993" s="123"/>
      <c r="IK993" s="123"/>
      <c r="IL993" s="123"/>
      <c r="IM993" s="123"/>
      <c r="IN993" s="123"/>
      <c r="IO993" s="123"/>
      <c r="IP993" s="123"/>
    </row>
    <row r="994" s="120" customFormat="1" ht="15" customHeight="1" spans="1:250">
      <c r="A994" s="136">
        <v>21402</v>
      </c>
      <c r="B994" s="137" t="s">
        <v>829</v>
      </c>
      <c r="C994" s="140">
        <f t="shared" ref="C994:G994" si="187">SUM(C995:C1003)</f>
        <v>0</v>
      </c>
      <c r="D994" s="141">
        <f t="shared" si="187"/>
        <v>0</v>
      </c>
      <c r="E994" s="134">
        <f t="shared" si="182"/>
        <v>0</v>
      </c>
      <c r="F994" s="135">
        <f t="shared" si="183"/>
        <v>0</v>
      </c>
      <c r="G994" s="141">
        <f t="shared" si="187"/>
        <v>0</v>
      </c>
      <c r="II994" s="123"/>
      <c r="IJ994" s="123"/>
      <c r="IK994" s="123"/>
      <c r="IL994" s="123"/>
      <c r="IM994" s="123"/>
      <c r="IN994" s="123"/>
      <c r="IO994" s="123"/>
      <c r="IP994" s="123"/>
    </row>
    <row r="995" s="120" customFormat="1" ht="15" customHeight="1" spans="1:250">
      <c r="A995" s="136">
        <v>2140201</v>
      </c>
      <c r="B995" s="138" t="s">
        <v>63</v>
      </c>
      <c r="C995" s="140">
        <v>0</v>
      </c>
      <c r="D995" s="139"/>
      <c r="E995" s="134">
        <f t="shared" si="182"/>
        <v>0</v>
      </c>
      <c r="F995" s="135">
        <f t="shared" si="183"/>
        <v>0</v>
      </c>
      <c r="G995" s="139"/>
      <c r="II995" s="123"/>
      <c r="IJ995" s="123"/>
      <c r="IK995" s="123"/>
      <c r="IL995" s="123"/>
      <c r="IM995" s="123"/>
      <c r="IN995" s="123"/>
      <c r="IO995" s="123"/>
      <c r="IP995" s="123"/>
    </row>
    <row r="996" s="120" customFormat="1" ht="15" customHeight="1" spans="1:250">
      <c r="A996" s="136">
        <v>2140202</v>
      </c>
      <c r="B996" s="138" t="s">
        <v>64</v>
      </c>
      <c r="C996" s="140">
        <v>0</v>
      </c>
      <c r="D996" s="139"/>
      <c r="E996" s="134">
        <f t="shared" si="182"/>
        <v>0</v>
      </c>
      <c r="F996" s="135">
        <f t="shared" si="183"/>
        <v>0</v>
      </c>
      <c r="G996" s="139"/>
      <c r="II996" s="123"/>
      <c r="IJ996" s="123"/>
      <c r="IK996" s="123"/>
      <c r="IL996" s="123"/>
      <c r="IM996" s="123"/>
      <c r="IN996" s="123"/>
      <c r="IO996" s="123"/>
      <c r="IP996" s="123"/>
    </row>
    <row r="997" s="120" customFormat="1" ht="15" customHeight="1" spans="1:250">
      <c r="A997" s="136">
        <v>2140203</v>
      </c>
      <c r="B997" s="138" t="s">
        <v>65</v>
      </c>
      <c r="C997" s="140">
        <v>0</v>
      </c>
      <c r="D997" s="139"/>
      <c r="E997" s="134">
        <f t="shared" si="182"/>
        <v>0</v>
      </c>
      <c r="F997" s="135">
        <f t="shared" si="183"/>
        <v>0</v>
      </c>
      <c r="G997" s="139"/>
      <c r="II997" s="123"/>
      <c r="IJ997" s="123"/>
      <c r="IK997" s="123"/>
      <c r="IL997" s="123"/>
      <c r="IM997" s="123"/>
      <c r="IN997" s="123"/>
      <c r="IO997" s="123"/>
      <c r="IP997" s="123"/>
    </row>
    <row r="998" s="120" customFormat="1" ht="15" customHeight="1" spans="1:250">
      <c r="A998" s="136">
        <v>2140204</v>
      </c>
      <c r="B998" s="138" t="s">
        <v>830</v>
      </c>
      <c r="C998" s="140">
        <v>0</v>
      </c>
      <c r="D998" s="139"/>
      <c r="E998" s="134">
        <f t="shared" si="182"/>
        <v>0</v>
      </c>
      <c r="F998" s="135">
        <f t="shared" si="183"/>
        <v>0</v>
      </c>
      <c r="G998" s="139"/>
      <c r="II998" s="123"/>
      <c r="IJ998" s="123"/>
      <c r="IK998" s="123"/>
      <c r="IL998" s="123"/>
      <c r="IM998" s="123"/>
      <c r="IN998" s="123"/>
      <c r="IO998" s="123"/>
      <c r="IP998" s="123"/>
    </row>
    <row r="999" s="120" customFormat="1" ht="15" customHeight="1" spans="1:250">
      <c r="A999" s="136">
        <v>2140205</v>
      </c>
      <c r="B999" s="138" t="s">
        <v>831</v>
      </c>
      <c r="C999" s="140">
        <v>0</v>
      </c>
      <c r="D999" s="139"/>
      <c r="E999" s="134">
        <f t="shared" si="182"/>
        <v>0</v>
      </c>
      <c r="F999" s="135">
        <f t="shared" si="183"/>
        <v>0</v>
      </c>
      <c r="G999" s="139"/>
      <c r="II999" s="123"/>
      <c r="IJ999" s="123"/>
      <c r="IK999" s="123"/>
      <c r="IL999" s="123"/>
      <c r="IM999" s="123"/>
      <c r="IN999" s="123"/>
      <c r="IO999" s="123"/>
      <c r="IP999" s="123"/>
    </row>
    <row r="1000" s="120" customFormat="1" ht="15" customHeight="1" spans="1:250">
      <c r="A1000" s="136">
        <v>2140206</v>
      </c>
      <c r="B1000" s="138" t="s">
        <v>832</v>
      </c>
      <c r="C1000" s="140">
        <v>0</v>
      </c>
      <c r="D1000" s="139"/>
      <c r="E1000" s="134">
        <f t="shared" si="182"/>
        <v>0</v>
      </c>
      <c r="F1000" s="135">
        <f t="shared" si="183"/>
        <v>0</v>
      </c>
      <c r="G1000" s="139"/>
      <c r="II1000" s="123"/>
      <c r="IJ1000" s="123"/>
      <c r="IK1000" s="123"/>
      <c r="IL1000" s="123"/>
      <c r="IM1000" s="123"/>
      <c r="IN1000" s="123"/>
      <c r="IO1000" s="123"/>
      <c r="IP1000" s="123"/>
    </row>
    <row r="1001" s="120" customFormat="1" ht="15" customHeight="1" spans="1:250">
      <c r="A1001" s="136">
        <v>2140207</v>
      </c>
      <c r="B1001" s="138" t="s">
        <v>833</v>
      </c>
      <c r="C1001" s="140">
        <v>0</v>
      </c>
      <c r="D1001" s="139"/>
      <c r="E1001" s="134">
        <f t="shared" si="182"/>
        <v>0</v>
      </c>
      <c r="F1001" s="135">
        <f t="shared" si="183"/>
        <v>0</v>
      </c>
      <c r="G1001" s="139"/>
      <c r="II1001" s="123"/>
      <c r="IJ1001" s="123"/>
      <c r="IK1001" s="123"/>
      <c r="IL1001" s="123"/>
      <c r="IM1001" s="123"/>
      <c r="IN1001" s="123"/>
      <c r="IO1001" s="123"/>
      <c r="IP1001" s="123"/>
    </row>
    <row r="1002" s="120" customFormat="1" ht="15" customHeight="1" spans="1:250">
      <c r="A1002" s="136">
        <v>2140208</v>
      </c>
      <c r="B1002" s="138" t="s">
        <v>834</v>
      </c>
      <c r="C1002" s="140">
        <v>0</v>
      </c>
      <c r="D1002" s="139"/>
      <c r="E1002" s="134">
        <f t="shared" si="182"/>
        <v>0</v>
      </c>
      <c r="F1002" s="135">
        <f t="shared" si="183"/>
        <v>0</v>
      </c>
      <c r="G1002" s="139"/>
      <c r="II1002" s="123"/>
      <c r="IJ1002" s="123"/>
      <c r="IK1002" s="123"/>
      <c r="IL1002" s="123"/>
      <c r="IM1002" s="123"/>
      <c r="IN1002" s="123"/>
      <c r="IO1002" s="123"/>
      <c r="IP1002" s="123"/>
    </row>
    <row r="1003" s="120" customFormat="1" ht="15" customHeight="1" spans="1:250">
      <c r="A1003" s="136">
        <v>2140299</v>
      </c>
      <c r="B1003" s="138" t="s">
        <v>835</v>
      </c>
      <c r="C1003" s="140">
        <v>0</v>
      </c>
      <c r="D1003" s="139"/>
      <c r="E1003" s="134">
        <f t="shared" si="182"/>
        <v>0</v>
      </c>
      <c r="F1003" s="135">
        <f t="shared" si="183"/>
        <v>0</v>
      </c>
      <c r="G1003" s="139"/>
      <c r="II1003" s="123"/>
      <c r="IJ1003" s="123"/>
      <c r="IK1003" s="123"/>
      <c r="IL1003" s="123"/>
      <c r="IM1003" s="123"/>
      <c r="IN1003" s="123"/>
      <c r="IO1003" s="123"/>
      <c r="IP1003" s="123"/>
    </row>
    <row r="1004" s="120" customFormat="1" ht="15" customHeight="1" spans="1:250">
      <c r="A1004" s="136">
        <v>21403</v>
      </c>
      <c r="B1004" s="137" t="s">
        <v>836</v>
      </c>
      <c r="C1004" s="140">
        <f t="shared" ref="C1004:G1004" si="188">SUM(C1005:C1013)</f>
        <v>0</v>
      </c>
      <c r="D1004" s="141">
        <f t="shared" si="188"/>
        <v>0</v>
      </c>
      <c r="E1004" s="134">
        <f t="shared" si="182"/>
        <v>0</v>
      </c>
      <c r="F1004" s="135">
        <f t="shared" si="183"/>
        <v>0</v>
      </c>
      <c r="G1004" s="141">
        <f t="shared" si="188"/>
        <v>0</v>
      </c>
      <c r="II1004" s="123"/>
      <c r="IJ1004" s="123"/>
      <c r="IK1004" s="123"/>
      <c r="IL1004" s="123"/>
      <c r="IM1004" s="123"/>
      <c r="IN1004" s="123"/>
      <c r="IO1004" s="123"/>
      <c r="IP1004" s="123"/>
    </row>
    <row r="1005" s="120" customFormat="1" ht="15" customHeight="1" spans="1:250">
      <c r="A1005" s="136">
        <v>2140301</v>
      </c>
      <c r="B1005" s="138" t="s">
        <v>63</v>
      </c>
      <c r="C1005" s="140">
        <v>0</v>
      </c>
      <c r="D1005" s="139"/>
      <c r="E1005" s="134">
        <f t="shared" si="182"/>
        <v>0</v>
      </c>
      <c r="F1005" s="135">
        <f t="shared" si="183"/>
        <v>0</v>
      </c>
      <c r="G1005" s="139"/>
      <c r="II1005" s="123"/>
      <c r="IJ1005" s="123"/>
      <c r="IK1005" s="123"/>
      <c r="IL1005" s="123"/>
      <c r="IM1005" s="123"/>
      <c r="IN1005" s="123"/>
      <c r="IO1005" s="123"/>
      <c r="IP1005" s="123"/>
    </row>
    <row r="1006" s="120" customFormat="1" ht="15" customHeight="1" spans="1:250">
      <c r="A1006" s="136">
        <v>2140302</v>
      </c>
      <c r="B1006" s="138" t="s">
        <v>64</v>
      </c>
      <c r="C1006" s="140">
        <v>0</v>
      </c>
      <c r="D1006" s="139"/>
      <c r="E1006" s="134">
        <f t="shared" si="182"/>
        <v>0</v>
      </c>
      <c r="F1006" s="135">
        <f t="shared" si="183"/>
        <v>0</v>
      </c>
      <c r="G1006" s="139"/>
      <c r="II1006" s="123"/>
      <c r="IJ1006" s="123"/>
      <c r="IK1006" s="123"/>
      <c r="IL1006" s="123"/>
      <c r="IM1006" s="123"/>
      <c r="IN1006" s="123"/>
      <c r="IO1006" s="123"/>
      <c r="IP1006" s="123"/>
    </row>
    <row r="1007" s="120" customFormat="1" ht="15" customHeight="1" spans="1:250">
      <c r="A1007" s="136">
        <v>2140303</v>
      </c>
      <c r="B1007" s="138" t="s">
        <v>65</v>
      </c>
      <c r="C1007" s="140">
        <v>0</v>
      </c>
      <c r="D1007" s="139"/>
      <c r="E1007" s="134">
        <f t="shared" si="182"/>
        <v>0</v>
      </c>
      <c r="F1007" s="135">
        <f t="shared" si="183"/>
        <v>0</v>
      </c>
      <c r="G1007" s="139"/>
      <c r="II1007" s="123"/>
      <c r="IJ1007" s="123"/>
      <c r="IK1007" s="123"/>
      <c r="IL1007" s="123"/>
      <c r="IM1007" s="123"/>
      <c r="IN1007" s="123"/>
      <c r="IO1007" s="123"/>
      <c r="IP1007" s="123"/>
    </row>
    <row r="1008" s="120" customFormat="1" ht="15" customHeight="1" spans="1:250">
      <c r="A1008" s="136">
        <v>2140304</v>
      </c>
      <c r="B1008" s="138" t="s">
        <v>837</v>
      </c>
      <c r="C1008" s="140">
        <v>0</v>
      </c>
      <c r="D1008" s="139"/>
      <c r="E1008" s="134">
        <f t="shared" si="182"/>
        <v>0</v>
      </c>
      <c r="F1008" s="135">
        <f t="shared" si="183"/>
        <v>0</v>
      </c>
      <c r="G1008" s="139"/>
      <c r="II1008" s="123"/>
      <c r="IJ1008" s="123"/>
      <c r="IK1008" s="123"/>
      <c r="IL1008" s="123"/>
      <c r="IM1008" s="123"/>
      <c r="IN1008" s="123"/>
      <c r="IO1008" s="123"/>
      <c r="IP1008" s="123"/>
    </row>
    <row r="1009" s="120" customFormat="1" ht="15" customHeight="1" spans="1:250">
      <c r="A1009" s="136">
        <v>2140305</v>
      </c>
      <c r="B1009" s="138" t="s">
        <v>838</v>
      </c>
      <c r="C1009" s="140">
        <v>0</v>
      </c>
      <c r="D1009" s="139"/>
      <c r="E1009" s="134">
        <f t="shared" si="182"/>
        <v>0</v>
      </c>
      <c r="F1009" s="135">
        <f t="shared" si="183"/>
        <v>0</v>
      </c>
      <c r="G1009" s="139"/>
      <c r="II1009" s="123"/>
      <c r="IJ1009" s="123"/>
      <c r="IK1009" s="123"/>
      <c r="IL1009" s="123"/>
      <c r="IM1009" s="123"/>
      <c r="IN1009" s="123"/>
      <c r="IO1009" s="123"/>
      <c r="IP1009" s="123"/>
    </row>
    <row r="1010" s="120" customFormat="1" ht="15" customHeight="1" spans="1:250">
      <c r="A1010" s="136">
        <v>2140306</v>
      </c>
      <c r="B1010" s="138" t="s">
        <v>839</v>
      </c>
      <c r="C1010" s="140">
        <v>0</v>
      </c>
      <c r="D1010" s="139"/>
      <c r="E1010" s="134">
        <f t="shared" si="182"/>
        <v>0</v>
      </c>
      <c r="F1010" s="135">
        <f t="shared" si="183"/>
        <v>0</v>
      </c>
      <c r="G1010" s="139"/>
      <c r="II1010" s="123"/>
      <c r="IJ1010" s="123"/>
      <c r="IK1010" s="123"/>
      <c r="IL1010" s="123"/>
      <c r="IM1010" s="123"/>
      <c r="IN1010" s="123"/>
      <c r="IO1010" s="123"/>
      <c r="IP1010" s="123"/>
    </row>
    <row r="1011" s="120" customFormat="1" ht="15" customHeight="1" spans="1:250">
      <c r="A1011" s="136">
        <v>2140307</v>
      </c>
      <c r="B1011" s="138" t="s">
        <v>840</v>
      </c>
      <c r="C1011" s="140">
        <v>0</v>
      </c>
      <c r="D1011" s="139"/>
      <c r="E1011" s="134">
        <f t="shared" si="182"/>
        <v>0</v>
      </c>
      <c r="F1011" s="135">
        <f t="shared" si="183"/>
        <v>0</v>
      </c>
      <c r="G1011" s="139"/>
      <c r="II1011" s="123"/>
      <c r="IJ1011" s="123"/>
      <c r="IK1011" s="123"/>
      <c r="IL1011" s="123"/>
      <c r="IM1011" s="123"/>
      <c r="IN1011" s="123"/>
      <c r="IO1011" s="123"/>
      <c r="IP1011" s="123"/>
    </row>
    <row r="1012" s="120" customFormat="1" ht="15" customHeight="1" spans="1:250">
      <c r="A1012" s="136">
        <v>2140308</v>
      </c>
      <c r="B1012" s="138" t="s">
        <v>841</v>
      </c>
      <c r="C1012" s="140">
        <v>0</v>
      </c>
      <c r="D1012" s="139"/>
      <c r="E1012" s="134">
        <f t="shared" si="182"/>
        <v>0</v>
      </c>
      <c r="F1012" s="135">
        <f t="shared" si="183"/>
        <v>0</v>
      </c>
      <c r="G1012" s="139"/>
      <c r="II1012" s="123"/>
      <c r="IJ1012" s="123"/>
      <c r="IK1012" s="123"/>
      <c r="IL1012" s="123"/>
      <c r="IM1012" s="123"/>
      <c r="IN1012" s="123"/>
      <c r="IO1012" s="123"/>
      <c r="IP1012" s="123"/>
    </row>
    <row r="1013" s="120" customFormat="1" ht="15" customHeight="1" spans="1:250">
      <c r="A1013" s="136">
        <v>2140399</v>
      </c>
      <c r="B1013" s="138" t="s">
        <v>842</v>
      </c>
      <c r="C1013" s="140">
        <v>0</v>
      </c>
      <c r="D1013" s="139"/>
      <c r="E1013" s="134">
        <f t="shared" si="182"/>
        <v>0</v>
      </c>
      <c r="F1013" s="135">
        <f t="shared" si="183"/>
        <v>0</v>
      </c>
      <c r="G1013" s="139"/>
      <c r="II1013" s="123"/>
      <c r="IJ1013" s="123"/>
      <c r="IK1013" s="123"/>
      <c r="IL1013" s="123"/>
      <c r="IM1013" s="123"/>
      <c r="IN1013" s="123"/>
      <c r="IO1013" s="123"/>
      <c r="IP1013" s="123"/>
    </row>
    <row r="1014" s="120" customFormat="1" ht="15" customHeight="1" spans="1:250">
      <c r="A1014" s="136">
        <v>21404</v>
      </c>
      <c r="B1014" s="137" t="s">
        <v>843</v>
      </c>
      <c r="C1014" s="140">
        <f t="shared" ref="C1014:G1014" si="189">SUM(C1015:C1018)</f>
        <v>0</v>
      </c>
      <c r="D1014" s="141">
        <f t="shared" si="189"/>
        <v>0</v>
      </c>
      <c r="E1014" s="134">
        <f t="shared" si="182"/>
        <v>0</v>
      </c>
      <c r="F1014" s="135">
        <f t="shared" si="183"/>
        <v>0</v>
      </c>
      <c r="G1014" s="141">
        <f t="shared" si="189"/>
        <v>0</v>
      </c>
      <c r="II1014" s="123"/>
      <c r="IJ1014" s="123"/>
      <c r="IK1014" s="123"/>
      <c r="IL1014" s="123"/>
      <c r="IM1014" s="123"/>
      <c r="IN1014" s="123"/>
      <c r="IO1014" s="123"/>
      <c r="IP1014" s="123"/>
    </row>
    <row r="1015" s="120" customFormat="1" ht="15" customHeight="1" spans="1:250">
      <c r="A1015" s="136">
        <v>2140401</v>
      </c>
      <c r="B1015" s="138" t="s">
        <v>844</v>
      </c>
      <c r="C1015" s="140">
        <v>0</v>
      </c>
      <c r="D1015" s="139"/>
      <c r="E1015" s="134">
        <f t="shared" si="182"/>
        <v>0</v>
      </c>
      <c r="F1015" s="135">
        <f t="shared" si="183"/>
        <v>0</v>
      </c>
      <c r="G1015" s="139"/>
      <c r="II1015" s="123"/>
      <c r="IJ1015" s="123"/>
      <c r="IK1015" s="123"/>
      <c r="IL1015" s="123"/>
      <c r="IM1015" s="123"/>
      <c r="IN1015" s="123"/>
      <c r="IO1015" s="123"/>
      <c r="IP1015" s="123"/>
    </row>
    <row r="1016" s="120" customFormat="1" ht="15" customHeight="1" spans="1:250">
      <c r="A1016" s="136">
        <v>2140402</v>
      </c>
      <c r="B1016" s="138" t="s">
        <v>845</v>
      </c>
      <c r="C1016" s="140">
        <v>0</v>
      </c>
      <c r="D1016" s="139"/>
      <c r="E1016" s="134">
        <f t="shared" si="182"/>
        <v>0</v>
      </c>
      <c r="F1016" s="135">
        <f t="shared" si="183"/>
        <v>0</v>
      </c>
      <c r="G1016" s="139"/>
      <c r="II1016" s="123"/>
      <c r="IJ1016" s="123"/>
      <c r="IK1016" s="123"/>
      <c r="IL1016" s="123"/>
      <c r="IM1016" s="123"/>
      <c r="IN1016" s="123"/>
      <c r="IO1016" s="123"/>
      <c r="IP1016" s="123"/>
    </row>
    <row r="1017" s="120" customFormat="1" ht="15" customHeight="1" spans="1:250">
      <c r="A1017" s="136">
        <v>2140403</v>
      </c>
      <c r="B1017" s="138" t="s">
        <v>846</v>
      </c>
      <c r="C1017" s="140">
        <v>0</v>
      </c>
      <c r="D1017" s="139"/>
      <c r="E1017" s="134">
        <f t="shared" si="182"/>
        <v>0</v>
      </c>
      <c r="F1017" s="135">
        <f t="shared" si="183"/>
        <v>0</v>
      </c>
      <c r="G1017" s="139"/>
      <c r="II1017" s="123"/>
      <c r="IJ1017" s="123"/>
      <c r="IK1017" s="123"/>
      <c r="IL1017" s="123"/>
      <c r="IM1017" s="123"/>
      <c r="IN1017" s="123"/>
      <c r="IO1017" s="123"/>
      <c r="IP1017" s="123"/>
    </row>
    <row r="1018" s="120" customFormat="1" ht="15" customHeight="1" spans="1:250">
      <c r="A1018" s="136">
        <v>2140499</v>
      </c>
      <c r="B1018" s="138" t="s">
        <v>847</v>
      </c>
      <c r="C1018" s="140">
        <v>0</v>
      </c>
      <c r="D1018" s="139"/>
      <c r="E1018" s="134">
        <f t="shared" si="182"/>
        <v>0</v>
      </c>
      <c r="F1018" s="135">
        <f t="shared" si="183"/>
        <v>0</v>
      </c>
      <c r="G1018" s="139"/>
      <c r="II1018" s="123"/>
      <c r="IJ1018" s="123"/>
      <c r="IK1018" s="123"/>
      <c r="IL1018" s="123"/>
      <c r="IM1018" s="123"/>
      <c r="IN1018" s="123"/>
      <c r="IO1018" s="123"/>
      <c r="IP1018" s="123"/>
    </row>
    <row r="1019" s="120" customFormat="1" ht="15" customHeight="1" spans="1:250">
      <c r="A1019" s="136">
        <v>21405</v>
      </c>
      <c r="B1019" s="137" t="s">
        <v>848</v>
      </c>
      <c r="C1019" s="140">
        <f t="shared" ref="C1019:G1019" si="190">SUM(C1020:C1025)</f>
        <v>0</v>
      </c>
      <c r="D1019" s="141">
        <f t="shared" si="190"/>
        <v>0</v>
      </c>
      <c r="E1019" s="134">
        <f t="shared" si="182"/>
        <v>0</v>
      </c>
      <c r="F1019" s="135">
        <f t="shared" si="183"/>
        <v>0</v>
      </c>
      <c r="G1019" s="141">
        <f t="shared" si="190"/>
        <v>0</v>
      </c>
      <c r="II1019" s="123"/>
      <c r="IJ1019" s="123"/>
      <c r="IK1019" s="123"/>
      <c r="IL1019" s="123"/>
      <c r="IM1019" s="123"/>
      <c r="IN1019" s="123"/>
      <c r="IO1019" s="123"/>
      <c r="IP1019" s="123"/>
    </row>
    <row r="1020" s="120" customFormat="1" ht="15" customHeight="1" spans="1:250">
      <c r="A1020" s="136">
        <v>2140501</v>
      </c>
      <c r="B1020" s="138" t="s">
        <v>63</v>
      </c>
      <c r="C1020" s="140">
        <v>0</v>
      </c>
      <c r="D1020" s="139"/>
      <c r="E1020" s="134">
        <f t="shared" si="182"/>
        <v>0</v>
      </c>
      <c r="F1020" s="135">
        <f t="shared" si="183"/>
        <v>0</v>
      </c>
      <c r="G1020" s="139"/>
      <c r="II1020" s="123"/>
      <c r="IJ1020" s="123"/>
      <c r="IK1020" s="123"/>
      <c r="IL1020" s="123"/>
      <c r="IM1020" s="123"/>
      <c r="IN1020" s="123"/>
      <c r="IO1020" s="123"/>
      <c r="IP1020" s="123"/>
    </row>
    <row r="1021" s="120" customFormat="1" ht="15" customHeight="1" spans="1:250">
      <c r="A1021" s="136">
        <v>2140502</v>
      </c>
      <c r="B1021" s="138" t="s">
        <v>64</v>
      </c>
      <c r="C1021" s="140">
        <v>0</v>
      </c>
      <c r="D1021" s="139"/>
      <c r="E1021" s="134">
        <f t="shared" si="182"/>
        <v>0</v>
      </c>
      <c r="F1021" s="135">
        <f t="shared" si="183"/>
        <v>0</v>
      </c>
      <c r="G1021" s="139"/>
      <c r="II1021" s="123"/>
      <c r="IJ1021" s="123"/>
      <c r="IK1021" s="123"/>
      <c r="IL1021" s="123"/>
      <c r="IM1021" s="123"/>
      <c r="IN1021" s="123"/>
      <c r="IO1021" s="123"/>
      <c r="IP1021" s="123"/>
    </row>
    <row r="1022" s="120" customFormat="1" ht="15" customHeight="1" spans="1:250">
      <c r="A1022" s="136">
        <v>2140503</v>
      </c>
      <c r="B1022" s="138" t="s">
        <v>65</v>
      </c>
      <c r="C1022" s="140">
        <v>0</v>
      </c>
      <c r="D1022" s="139"/>
      <c r="E1022" s="134">
        <f t="shared" si="182"/>
        <v>0</v>
      </c>
      <c r="F1022" s="135">
        <f t="shared" si="183"/>
        <v>0</v>
      </c>
      <c r="G1022" s="139"/>
      <c r="II1022" s="123"/>
      <c r="IJ1022" s="123"/>
      <c r="IK1022" s="123"/>
      <c r="IL1022" s="123"/>
      <c r="IM1022" s="123"/>
      <c r="IN1022" s="123"/>
      <c r="IO1022" s="123"/>
      <c r="IP1022" s="123"/>
    </row>
    <row r="1023" s="120" customFormat="1" ht="15" customHeight="1" spans="1:250">
      <c r="A1023" s="136">
        <v>2140504</v>
      </c>
      <c r="B1023" s="138" t="s">
        <v>834</v>
      </c>
      <c r="C1023" s="140">
        <v>0</v>
      </c>
      <c r="D1023" s="139"/>
      <c r="E1023" s="134">
        <f t="shared" si="182"/>
        <v>0</v>
      </c>
      <c r="F1023" s="135">
        <f t="shared" si="183"/>
        <v>0</v>
      </c>
      <c r="G1023" s="139"/>
      <c r="II1023" s="123"/>
      <c r="IJ1023" s="123"/>
      <c r="IK1023" s="123"/>
      <c r="IL1023" s="123"/>
      <c r="IM1023" s="123"/>
      <c r="IN1023" s="123"/>
      <c r="IO1023" s="123"/>
      <c r="IP1023" s="123"/>
    </row>
    <row r="1024" s="120" customFormat="1" ht="15" customHeight="1" spans="1:250">
      <c r="A1024" s="136">
        <v>2140505</v>
      </c>
      <c r="B1024" s="138" t="s">
        <v>849</v>
      </c>
      <c r="C1024" s="140">
        <v>0</v>
      </c>
      <c r="D1024" s="139"/>
      <c r="E1024" s="134">
        <f t="shared" si="182"/>
        <v>0</v>
      </c>
      <c r="F1024" s="135">
        <f t="shared" si="183"/>
        <v>0</v>
      </c>
      <c r="G1024" s="139"/>
      <c r="II1024" s="123"/>
      <c r="IJ1024" s="123"/>
      <c r="IK1024" s="123"/>
      <c r="IL1024" s="123"/>
      <c r="IM1024" s="123"/>
      <c r="IN1024" s="123"/>
      <c r="IO1024" s="123"/>
      <c r="IP1024" s="123"/>
    </row>
    <row r="1025" s="120" customFormat="1" ht="15" customHeight="1" spans="1:250">
      <c r="A1025" s="136">
        <v>2140599</v>
      </c>
      <c r="B1025" s="138" t="s">
        <v>850</v>
      </c>
      <c r="C1025" s="140">
        <v>0</v>
      </c>
      <c r="D1025" s="139"/>
      <c r="E1025" s="134">
        <f t="shared" si="182"/>
        <v>0</v>
      </c>
      <c r="F1025" s="135">
        <f t="shared" si="183"/>
        <v>0</v>
      </c>
      <c r="G1025" s="139"/>
      <c r="II1025" s="123"/>
      <c r="IJ1025" s="123"/>
      <c r="IK1025" s="123"/>
      <c r="IL1025" s="123"/>
      <c r="IM1025" s="123"/>
      <c r="IN1025" s="123"/>
      <c r="IO1025" s="123"/>
      <c r="IP1025" s="123"/>
    </row>
    <row r="1026" s="120" customFormat="1" ht="15" customHeight="1" spans="1:250">
      <c r="A1026" s="136">
        <v>21406</v>
      </c>
      <c r="B1026" s="137" t="s">
        <v>851</v>
      </c>
      <c r="C1026" s="140">
        <f t="shared" ref="C1026:G1026" si="191">SUM(C1027:C1030)</f>
        <v>0</v>
      </c>
      <c r="D1026" s="141">
        <f t="shared" si="191"/>
        <v>0</v>
      </c>
      <c r="E1026" s="134">
        <f t="shared" si="182"/>
        <v>0</v>
      </c>
      <c r="F1026" s="135">
        <f t="shared" si="183"/>
        <v>0</v>
      </c>
      <c r="G1026" s="141">
        <f t="shared" si="191"/>
        <v>0</v>
      </c>
      <c r="II1026" s="123"/>
      <c r="IJ1026" s="123"/>
      <c r="IK1026" s="123"/>
      <c r="IL1026" s="123"/>
      <c r="IM1026" s="123"/>
      <c r="IN1026" s="123"/>
      <c r="IO1026" s="123"/>
      <c r="IP1026" s="123"/>
    </row>
    <row r="1027" s="120" customFormat="1" ht="15" customHeight="1" spans="1:250">
      <c r="A1027" s="136">
        <v>2140601</v>
      </c>
      <c r="B1027" s="138" t="s">
        <v>852</v>
      </c>
      <c r="C1027" s="140">
        <v>0</v>
      </c>
      <c r="D1027" s="139"/>
      <c r="E1027" s="134">
        <f t="shared" si="182"/>
        <v>0</v>
      </c>
      <c r="F1027" s="135">
        <f t="shared" si="183"/>
        <v>0</v>
      </c>
      <c r="G1027" s="139"/>
      <c r="II1027" s="123"/>
      <c r="IJ1027" s="123"/>
      <c r="IK1027" s="123"/>
      <c r="IL1027" s="123"/>
      <c r="IM1027" s="123"/>
      <c r="IN1027" s="123"/>
      <c r="IO1027" s="123"/>
      <c r="IP1027" s="123"/>
    </row>
    <row r="1028" s="120" customFormat="1" ht="15" customHeight="1" spans="1:250">
      <c r="A1028" s="136">
        <v>2140602</v>
      </c>
      <c r="B1028" s="138" t="s">
        <v>853</v>
      </c>
      <c r="C1028" s="140">
        <v>0</v>
      </c>
      <c r="D1028" s="139"/>
      <c r="E1028" s="134">
        <f t="shared" si="182"/>
        <v>0</v>
      </c>
      <c r="F1028" s="135">
        <f t="shared" si="183"/>
        <v>0</v>
      </c>
      <c r="G1028" s="139"/>
      <c r="II1028" s="123"/>
      <c r="IJ1028" s="123"/>
      <c r="IK1028" s="123"/>
      <c r="IL1028" s="123"/>
      <c r="IM1028" s="123"/>
      <c r="IN1028" s="123"/>
      <c r="IO1028" s="123"/>
      <c r="IP1028" s="123"/>
    </row>
    <row r="1029" s="120" customFormat="1" ht="15" customHeight="1" spans="1:250">
      <c r="A1029" s="136">
        <v>2140603</v>
      </c>
      <c r="B1029" s="138" t="s">
        <v>854</v>
      </c>
      <c r="C1029" s="140">
        <v>0</v>
      </c>
      <c r="D1029" s="139"/>
      <c r="E1029" s="134">
        <f t="shared" ref="E1029:E1092" si="192">D1029-C1029</f>
        <v>0</v>
      </c>
      <c r="F1029" s="135">
        <f t="shared" ref="F1029:F1092" si="193">IF(C1029=0,,E1029/C1029*100)</f>
        <v>0</v>
      </c>
      <c r="G1029" s="139"/>
      <c r="II1029" s="123"/>
      <c r="IJ1029" s="123"/>
      <c r="IK1029" s="123"/>
      <c r="IL1029" s="123"/>
      <c r="IM1029" s="123"/>
      <c r="IN1029" s="123"/>
      <c r="IO1029" s="123"/>
      <c r="IP1029" s="123"/>
    </row>
    <row r="1030" s="120" customFormat="1" ht="15" customHeight="1" spans="1:250">
      <c r="A1030" s="136">
        <v>2140699</v>
      </c>
      <c r="B1030" s="138" t="s">
        <v>855</v>
      </c>
      <c r="C1030" s="140">
        <v>0</v>
      </c>
      <c r="D1030" s="139"/>
      <c r="E1030" s="134">
        <f t="shared" si="192"/>
        <v>0</v>
      </c>
      <c r="F1030" s="135">
        <f t="shared" si="193"/>
        <v>0</v>
      </c>
      <c r="G1030" s="139"/>
      <c r="II1030" s="123"/>
      <c r="IJ1030" s="123"/>
      <c r="IK1030" s="123"/>
      <c r="IL1030" s="123"/>
      <c r="IM1030" s="123"/>
      <c r="IN1030" s="123"/>
      <c r="IO1030" s="123"/>
      <c r="IP1030" s="123"/>
    </row>
    <row r="1031" s="120" customFormat="1" ht="15" customHeight="1" spans="1:250">
      <c r="A1031" s="136">
        <v>21499</v>
      </c>
      <c r="B1031" s="137" t="s">
        <v>856</v>
      </c>
      <c r="C1031" s="140">
        <f t="shared" ref="C1031:G1031" si="194">SUM(C1032:C1033)</f>
        <v>0</v>
      </c>
      <c r="D1031" s="141">
        <f t="shared" si="194"/>
        <v>0</v>
      </c>
      <c r="E1031" s="134">
        <f t="shared" si="192"/>
        <v>0</v>
      </c>
      <c r="F1031" s="135">
        <f t="shared" si="193"/>
        <v>0</v>
      </c>
      <c r="G1031" s="141">
        <f t="shared" si="194"/>
        <v>0</v>
      </c>
      <c r="II1031" s="123"/>
      <c r="IJ1031" s="123"/>
      <c r="IK1031" s="123"/>
      <c r="IL1031" s="123"/>
      <c r="IM1031" s="123"/>
      <c r="IN1031" s="123"/>
      <c r="IO1031" s="123"/>
      <c r="IP1031" s="123"/>
    </row>
    <row r="1032" s="120" customFormat="1" ht="15" customHeight="1" spans="1:250">
      <c r="A1032" s="136">
        <v>2149901</v>
      </c>
      <c r="B1032" s="138" t="s">
        <v>857</v>
      </c>
      <c r="C1032" s="140">
        <v>0</v>
      </c>
      <c r="D1032" s="139"/>
      <c r="E1032" s="134">
        <f t="shared" si="192"/>
        <v>0</v>
      </c>
      <c r="F1032" s="135">
        <f t="shared" si="193"/>
        <v>0</v>
      </c>
      <c r="G1032" s="139"/>
      <c r="II1032" s="123"/>
      <c r="IJ1032" s="123"/>
      <c r="IK1032" s="123"/>
      <c r="IL1032" s="123"/>
      <c r="IM1032" s="123"/>
      <c r="IN1032" s="123"/>
      <c r="IO1032" s="123"/>
      <c r="IP1032" s="123"/>
    </row>
    <row r="1033" s="120" customFormat="1" ht="15" customHeight="1" spans="1:250">
      <c r="A1033" s="136">
        <v>2149999</v>
      </c>
      <c r="B1033" s="138" t="s">
        <v>858</v>
      </c>
      <c r="C1033" s="140">
        <v>0</v>
      </c>
      <c r="D1033" s="139"/>
      <c r="E1033" s="134">
        <f t="shared" si="192"/>
        <v>0</v>
      </c>
      <c r="F1033" s="135">
        <f t="shared" si="193"/>
        <v>0</v>
      </c>
      <c r="G1033" s="139"/>
      <c r="II1033" s="123"/>
      <c r="IJ1033" s="123"/>
      <c r="IK1033" s="123"/>
      <c r="IL1033" s="123"/>
      <c r="IM1033" s="123"/>
      <c r="IN1033" s="123"/>
      <c r="IO1033" s="123"/>
      <c r="IP1033" s="123"/>
    </row>
    <row r="1034" s="120" customFormat="1" ht="15" customHeight="1" spans="1:250">
      <c r="A1034" s="136">
        <v>215</v>
      </c>
      <c r="B1034" s="137" t="s">
        <v>859</v>
      </c>
      <c r="C1034" s="140">
        <f t="shared" ref="C1034:G1034" si="195">C1035+C1045+C1061+C1066+C1080+C1087+C1094</f>
        <v>5306</v>
      </c>
      <c r="D1034" s="141">
        <f t="shared" si="195"/>
        <v>5218</v>
      </c>
      <c r="E1034" s="134">
        <f t="shared" si="192"/>
        <v>-88</v>
      </c>
      <c r="F1034" s="135">
        <f t="shared" si="193"/>
        <v>-1.65849981153411</v>
      </c>
      <c r="G1034" s="141">
        <f t="shared" si="195"/>
        <v>5218</v>
      </c>
      <c r="II1034" s="123"/>
      <c r="IJ1034" s="123"/>
      <c r="IK1034" s="123"/>
      <c r="IL1034" s="123"/>
      <c r="IM1034" s="123"/>
      <c r="IN1034" s="123"/>
      <c r="IO1034" s="123"/>
      <c r="IP1034" s="123"/>
    </row>
    <row r="1035" s="120" customFormat="1" ht="15" customHeight="1" spans="1:250">
      <c r="A1035" s="136">
        <v>21501</v>
      </c>
      <c r="B1035" s="137" t="s">
        <v>860</v>
      </c>
      <c r="C1035" s="140">
        <f t="shared" ref="C1035:G1035" si="196">SUM(C1036:C1044)</f>
        <v>0</v>
      </c>
      <c r="D1035" s="141">
        <f t="shared" si="196"/>
        <v>0</v>
      </c>
      <c r="E1035" s="134">
        <f t="shared" si="192"/>
        <v>0</v>
      </c>
      <c r="F1035" s="135">
        <f t="shared" si="193"/>
        <v>0</v>
      </c>
      <c r="G1035" s="141">
        <f t="shared" si="196"/>
        <v>0</v>
      </c>
      <c r="II1035" s="123"/>
      <c r="IJ1035" s="123"/>
      <c r="IK1035" s="123"/>
      <c r="IL1035" s="123"/>
      <c r="IM1035" s="123"/>
      <c r="IN1035" s="123"/>
      <c r="IO1035" s="123"/>
      <c r="IP1035" s="123"/>
    </row>
    <row r="1036" s="120" customFormat="1" ht="15" customHeight="1" spans="1:250">
      <c r="A1036" s="136">
        <v>2150101</v>
      </c>
      <c r="B1036" s="138" t="s">
        <v>63</v>
      </c>
      <c r="C1036" s="140">
        <v>0</v>
      </c>
      <c r="D1036" s="139"/>
      <c r="E1036" s="134">
        <f t="shared" si="192"/>
        <v>0</v>
      </c>
      <c r="F1036" s="135">
        <f t="shared" si="193"/>
        <v>0</v>
      </c>
      <c r="G1036" s="139"/>
      <c r="II1036" s="123"/>
      <c r="IJ1036" s="123"/>
      <c r="IK1036" s="123"/>
      <c r="IL1036" s="123"/>
      <c r="IM1036" s="123"/>
      <c r="IN1036" s="123"/>
      <c r="IO1036" s="123"/>
      <c r="IP1036" s="123"/>
    </row>
    <row r="1037" s="120" customFormat="1" ht="15" customHeight="1" spans="1:250">
      <c r="A1037" s="136">
        <v>2150102</v>
      </c>
      <c r="B1037" s="138" t="s">
        <v>64</v>
      </c>
      <c r="C1037" s="140">
        <v>0</v>
      </c>
      <c r="D1037" s="139"/>
      <c r="E1037" s="134">
        <f t="shared" si="192"/>
        <v>0</v>
      </c>
      <c r="F1037" s="135">
        <f t="shared" si="193"/>
        <v>0</v>
      </c>
      <c r="G1037" s="139"/>
      <c r="II1037" s="123"/>
      <c r="IJ1037" s="123"/>
      <c r="IK1037" s="123"/>
      <c r="IL1037" s="123"/>
      <c r="IM1037" s="123"/>
      <c r="IN1037" s="123"/>
      <c r="IO1037" s="123"/>
      <c r="IP1037" s="123"/>
    </row>
    <row r="1038" s="120" customFormat="1" ht="15" customHeight="1" spans="1:250">
      <c r="A1038" s="136">
        <v>2150103</v>
      </c>
      <c r="B1038" s="138" t="s">
        <v>65</v>
      </c>
      <c r="C1038" s="140">
        <v>0</v>
      </c>
      <c r="D1038" s="139"/>
      <c r="E1038" s="134">
        <f t="shared" si="192"/>
        <v>0</v>
      </c>
      <c r="F1038" s="135">
        <f t="shared" si="193"/>
        <v>0</v>
      </c>
      <c r="G1038" s="139"/>
      <c r="II1038" s="123"/>
      <c r="IJ1038" s="123"/>
      <c r="IK1038" s="123"/>
      <c r="IL1038" s="123"/>
      <c r="IM1038" s="123"/>
      <c r="IN1038" s="123"/>
      <c r="IO1038" s="123"/>
      <c r="IP1038" s="123"/>
    </row>
    <row r="1039" s="120" customFormat="1" ht="15" customHeight="1" spans="1:250">
      <c r="A1039" s="136">
        <v>2150104</v>
      </c>
      <c r="B1039" s="138" t="s">
        <v>861</v>
      </c>
      <c r="C1039" s="140">
        <v>0</v>
      </c>
      <c r="D1039" s="139"/>
      <c r="E1039" s="134">
        <f t="shared" si="192"/>
        <v>0</v>
      </c>
      <c r="F1039" s="135">
        <f t="shared" si="193"/>
        <v>0</v>
      </c>
      <c r="G1039" s="139"/>
      <c r="II1039" s="123"/>
      <c r="IJ1039" s="123"/>
      <c r="IK1039" s="123"/>
      <c r="IL1039" s="123"/>
      <c r="IM1039" s="123"/>
      <c r="IN1039" s="123"/>
      <c r="IO1039" s="123"/>
      <c r="IP1039" s="123"/>
    </row>
    <row r="1040" s="120" customFormat="1" ht="15" customHeight="1" spans="1:250">
      <c r="A1040" s="136">
        <v>2150105</v>
      </c>
      <c r="B1040" s="138" t="s">
        <v>862</v>
      </c>
      <c r="C1040" s="140">
        <v>0</v>
      </c>
      <c r="D1040" s="139"/>
      <c r="E1040" s="134">
        <f t="shared" si="192"/>
        <v>0</v>
      </c>
      <c r="F1040" s="135">
        <f t="shared" si="193"/>
        <v>0</v>
      </c>
      <c r="G1040" s="139"/>
      <c r="II1040" s="123"/>
      <c r="IJ1040" s="123"/>
      <c r="IK1040" s="123"/>
      <c r="IL1040" s="123"/>
      <c r="IM1040" s="123"/>
      <c r="IN1040" s="123"/>
      <c r="IO1040" s="123"/>
      <c r="IP1040" s="123"/>
    </row>
    <row r="1041" s="120" customFormat="1" ht="15" customHeight="1" spans="1:250">
      <c r="A1041" s="136">
        <v>2150106</v>
      </c>
      <c r="B1041" s="138" t="s">
        <v>863</v>
      </c>
      <c r="C1041" s="140">
        <v>0</v>
      </c>
      <c r="D1041" s="139"/>
      <c r="E1041" s="134">
        <f t="shared" si="192"/>
        <v>0</v>
      </c>
      <c r="F1041" s="135">
        <f t="shared" si="193"/>
        <v>0</v>
      </c>
      <c r="G1041" s="139"/>
      <c r="II1041" s="123"/>
      <c r="IJ1041" s="123"/>
      <c r="IK1041" s="123"/>
      <c r="IL1041" s="123"/>
      <c r="IM1041" s="123"/>
      <c r="IN1041" s="123"/>
      <c r="IO1041" s="123"/>
      <c r="IP1041" s="123"/>
    </row>
    <row r="1042" s="120" customFormat="1" ht="15" customHeight="1" spans="1:250">
      <c r="A1042" s="136">
        <v>2150107</v>
      </c>
      <c r="B1042" s="138" t="s">
        <v>864</v>
      </c>
      <c r="C1042" s="140">
        <v>0</v>
      </c>
      <c r="D1042" s="139"/>
      <c r="E1042" s="134">
        <f t="shared" si="192"/>
        <v>0</v>
      </c>
      <c r="F1042" s="135">
        <f t="shared" si="193"/>
        <v>0</v>
      </c>
      <c r="G1042" s="139"/>
      <c r="II1042" s="123"/>
      <c r="IJ1042" s="123"/>
      <c r="IK1042" s="123"/>
      <c r="IL1042" s="123"/>
      <c r="IM1042" s="123"/>
      <c r="IN1042" s="123"/>
      <c r="IO1042" s="123"/>
      <c r="IP1042" s="123"/>
    </row>
    <row r="1043" s="120" customFormat="1" ht="15" customHeight="1" spans="1:250">
      <c r="A1043" s="136">
        <v>2150108</v>
      </c>
      <c r="B1043" s="138" t="s">
        <v>865</v>
      </c>
      <c r="C1043" s="140">
        <v>0</v>
      </c>
      <c r="D1043" s="139"/>
      <c r="E1043" s="134">
        <f t="shared" si="192"/>
        <v>0</v>
      </c>
      <c r="F1043" s="135">
        <f t="shared" si="193"/>
        <v>0</v>
      </c>
      <c r="G1043" s="139"/>
      <c r="II1043" s="123"/>
      <c r="IJ1043" s="123"/>
      <c r="IK1043" s="123"/>
      <c r="IL1043" s="123"/>
      <c r="IM1043" s="123"/>
      <c r="IN1043" s="123"/>
      <c r="IO1043" s="123"/>
      <c r="IP1043" s="123"/>
    </row>
    <row r="1044" s="120" customFormat="1" ht="15" customHeight="1" spans="1:250">
      <c r="A1044" s="136">
        <v>2150199</v>
      </c>
      <c r="B1044" s="138" t="s">
        <v>866</v>
      </c>
      <c r="C1044" s="140">
        <v>0</v>
      </c>
      <c r="D1044" s="139"/>
      <c r="E1044" s="134">
        <f t="shared" si="192"/>
        <v>0</v>
      </c>
      <c r="F1044" s="135">
        <f t="shared" si="193"/>
        <v>0</v>
      </c>
      <c r="G1044" s="139"/>
      <c r="II1044" s="123"/>
      <c r="IJ1044" s="123"/>
      <c r="IK1044" s="123"/>
      <c r="IL1044" s="123"/>
      <c r="IM1044" s="123"/>
      <c r="IN1044" s="123"/>
      <c r="IO1044" s="123"/>
      <c r="IP1044" s="123"/>
    </row>
    <row r="1045" s="120" customFormat="1" ht="15" customHeight="1" spans="1:250">
      <c r="A1045" s="136">
        <v>21502</v>
      </c>
      <c r="B1045" s="137" t="s">
        <v>867</v>
      </c>
      <c r="C1045" s="140">
        <f t="shared" ref="C1045:G1045" si="197">SUM(C1046:C1060)</f>
        <v>0</v>
      </c>
      <c r="D1045" s="141">
        <f t="shared" si="197"/>
        <v>0</v>
      </c>
      <c r="E1045" s="134">
        <f t="shared" si="192"/>
        <v>0</v>
      </c>
      <c r="F1045" s="135">
        <f t="shared" si="193"/>
        <v>0</v>
      </c>
      <c r="G1045" s="141">
        <f t="shared" si="197"/>
        <v>0</v>
      </c>
      <c r="II1045" s="123"/>
      <c r="IJ1045" s="123"/>
      <c r="IK1045" s="123"/>
      <c r="IL1045" s="123"/>
      <c r="IM1045" s="123"/>
      <c r="IN1045" s="123"/>
      <c r="IO1045" s="123"/>
      <c r="IP1045" s="123"/>
    </row>
    <row r="1046" s="120" customFormat="1" ht="15" customHeight="1" spans="1:250">
      <c r="A1046" s="136">
        <v>2150201</v>
      </c>
      <c r="B1046" s="138" t="s">
        <v>63</v>
      </c>
      <c r="C1046" s="140">
        <v>0</v>
      </c>
      <c r="D1046" s="139"/>
      <c r="E1046" s="134">
        <f t="shared" si="192"/>
        <v>0</v>
      </c>
      <c r="F1046" s="135">
        <f t="shared" si="193"/>
        <v>0</v>
      </c>
      <c r="G1046" s="139"/>
      <c r="II1046" s="123"/>
      <c r="IJ1046" s="123"/>
      <c r="IK1046" s="123"/>
      <c r="IL1046" s="123"/>
      <c r="IM1046" s="123"/>
      <c r="IN1046" s="123"/>
      <c r="IO1046" s="123"/>
      <c r="IP1046" s="123"/>
    </row>
    <row r="1047" s="120" customFormat="1" ht="15" customHeight="1" spans="1:250">
      <c r="A1047" s="136">
        <v>2150202</v>
      </c>
      <c r="B1047" s="138" t="s">
        <v>64</v>
      </c>
      <c r="C1047" s="140">
        <v>0</v>
      </c>
      <c r="D1047" s="139"/>
      <c r="E1047" s="134">
        <f t="shared" si="192"/>
        <v>0</v>
      </c>
      <c r="F1047" s="135">
        <f t="shared" si="193"/>
        <v>0</v>
      </c>
      <c r="G1047" s="139"/>
      <c r="II1047" s="123"/>
      <c r="IJ1047" s="123"/>
      <c r="IK1047" s="123"/>
      <c r="IL1047" s="123"/>
      <c r="IM1047" s="123"/>
      <c r="IN1047" s="123"/>
      <c r="IO1047" s="123"/>
      <c r="IP1047" s="123"/>
    </row>
    <row r="1048" s="120" customFormat="1" ht="15" customHeight="1" spans="1:250">
      <c r="A1048" s="136">
        <v>2150203</v>
      </c>
      <c r="B1048" s="138" t="s">
        <v>65</v>
      </c>
      <c r="C1048" s="140">
        <v>0</v>
      </c>
      <c r="D1048" s="139"/>
      <c r="E1048" s="134">
        <f t="shared" si="192"/>
        <v>0</v>
      </c>
      <c r="F1048" s="135">
        <f t="shared" si="193"/>
        <v>0</v>
      </c>
      <c r="G1048" s="139"/>
      <c r="II1048" s="123"/>
      <c r="IJ1048" s="123"/>
      <c r="IK1048" s="123"/>
      <c r="IL1048" s="123"/>
      <c r="IM1048" s="123"/>
      <c r="IN1048" s="123"/>
      <c r="IO1048" s="123"/>
      <c r="IP1048" s="123"/>
    </row>
    <row r="1049" s="120" customFormat="1" ht="15" customHeight="1" spans="1:250">
      <c r="A1049" s="136">
        <v>2150204</v>
      </c>
      <c r="B1049" s="138" t="s">
        <v>868</v>
      </c>
      <c r="C1049" s="140">
        <v>0</v>
      </c>
      <c r="D1049" s="139"/>
      <c r="E1049" s="134">
        <f t="shared" si="192"/>
        <v>0</v>
      </c>
      <c r="F1049" s="135">
        <f t="shared" si="193"/>
        <v>0</v>
      </c>
      <c r="G1049" s="139"/>
      <c r="II1049" s="123"/>
      <c r="IJ1049" s="123"/>
      <c r="IK1049" s="123"/>
      <c r="IL1049" s="123"/>
      <c r="IM1049" s="123"/>
      <c r="IN1049" s="123"/>
      <c r="IO1049" s="123"/>
      <c r="IP1049" s="123"/>
    </row>
    <row r="1050" s="120" customFormat="1" ht="15" customHeight="1" spans="1:250">
      <c r="A1050" s="136">
        <v>2150205</v>
      </c>
      <c r="B1050" s="138" t="s">
        <v>869</v>
      </c>
      <c r="C1050" s="140">
        <v>0</v>
      </c>
      <c r="D1050" s="139"/>
      <c r="E1050" s="134">
        <f t="shared" si="192"/>
        <v>0</v>
      </c>
      <c r="F1050" s="135">
        <f t="shared" si="193"/>
        <v>0</v>
      </c>
      <c r="G1050" s="139"/>
      <c r="II1050" s="123"/>
      <c r="IJ1050" s="123"/>
      <c r="IK1050" s="123"/>
      <c r="IL1050" s="123"/>
      <c r="IM1050" s="123"/>
      <c r="IN1050" s="123"/>
      <c r="IO1050" s="123"/>
      <c r="IP1050" s="123"/>
    </row>
    <row r="1051" s="120" customFormat="1" ht="15" customHeight="1" spans="1:250">
      <c r="A1051" s="136">
        <v>2150206</v>
      </c>
      <c r="B1051" s="138" t="s">
        <v>870</v>
      </c>
      <c r="C1051" s="140">
        <v>0</v>
      </c>
      <c r="D1051" s="139"/>
      <c r="E1051" s="134">
        <f t="shared" si="192"/>
        <v>0</v>
      </c>
      <c r="F1051" s="135">
        <f t="shared" si="193"/>
        <v>0</v>
      </c>
      <c r="G1051" s="139"/>
      <c r="II1051" s="123"/>
      <c r="IJ1051" s="123"/>
      <c r="IK1051" s="123"/>
      <c r="IL1051" s="123"/>
      <c r="IM1051" s="123"/>
      <c r="IN1051" s="123"/>
      <c r="IO1051" s="123"/>
      <c r="IP1051" s="123"/>
    </row>
    <row r="1052" s="120" customFormat="1" ht="15" customHeight="1" spans="1:250">
      <c r="A1052" s="136">
        <v>2150207</v>
      </c>
      <c r="B1052" s="138" t="s">
        <v>871</v>
      </c>
      <c r="C1052" s="140">
        <v>0</v>
      </c>
      <c r="D1052" s="139"/>
      <c r="E1052" s="134">
        <f t="shared" si="192"/>
        <v>0</v>
      </c>
      <c r="F1052" s="135">
        <f t="shared" si="193"/>
        <v>0</v>
      </c>
      <c r="G1052" s="139"/>
      <c r="II1052" s="123"/>
      <c r="IJ1052" s="123"/>
      <c r="IK1052" s="123"/>
      <c r="IL1052" s="123"/>
      <c r="IM1052" s="123"/>
      <c r="IN1052" s="123"/>
      <c r="IO1052" s="123"/>
      <c r="IP1052" s="123"/>
    </row>
    <row r="1053" s="120" customFormat="1" ht="15" customHeight="1" spans="1:250">
      <c r="A1053" s="136">
        <v>2150208</v>
      </c>
      <c r="B1053" s="138" t="s">
        <v>872</v>
      </c>
      <c r="C1053" s="140">
        <v>0</v>
      </c>
      <c r="D1053" s="139"/>
      <c r="E1053" s="134">
        <f t="shared" si="192"/>
        <v>0</v>
      </c>
      <c r="F1053" s="135">
        <f t="shared" si="193"/>
        <v>0</v>
      </c>
      <c r="G1053" s="139"/>
      <c r="II1053" s="123"/>
      <c r="IJ1053" s="123"/>
      <c r="IK1053" s="123"/>
      <c r="IL1053" s="123"/>
      <c r="IM1053" s="123"/>
      <c r="IN1053" s="123"/>
      <c r="IO1053" s="123"/>
      <c r="IP1053" s="123"/>
    </row>
    <row r="1054" s="120" customFormat="1" ht="15" customHeight="1" spans="1:250">
      <c r="A1054" s="136">
        <v>2150209</v>
      </c>
      <c r="B1054" s="138" t="s">
        <v>873</v>
      </c>
      <c r="C1054" s="140">
        <v>0</v>
      </c>
      <c r="D1054" s="139"/>
      <c r="E1054" s="134">
        <f t="shared" si="192"/>
        <v>0</v>
      </c>
      <c r="F1054" s="135">
        <f t="shared" si="193"/>
        <v>0</v>
      </c>
      <c r="G1054" s="139"/>
      <c r="II1054" s="123"/>
      <c r="IJ1054" s="123"/>
      <c r="IK1054" s="123"/>
      <c r="IL1054" s="123"/>
      <c r="IM1054" s="123"/>
      <c r="IN1054" s="123"/>
      <c r="IO1054" s="123"/>
      <c r="IP1054" s="123"/>
    </row>
    <row r="1055" s="120" customFormat="1" ht="15" customHeight="1" spans="1:250">
      <c r="A1055" s="136">
        <v>2150210</v>
      </c>
      <c r="B1055" s="138" t="s">
        <v>874</v>
      </c>
      <c r="C1055" s="140">
        <v>0</v>
      </c>
      <c r="D1055" s="139"/>
      <c r="E1055" s="134">
        <f t="shared" si="192"/>
        <v>0</v>
      </c>
      <c r="F1055" s="135">
        <f t="shared" si="193"/>
        <v>0</v>
      </c>
      <c r="G1055" s="139"/>
      <c r="II1055" s="123"/>
      <c r="IJ1055" s="123"/>
      <c r="IK1055" s="123"/>
      <c r="IL1055" s="123"/>
      <c r="IM1055" s="123"/>
      <c r="IN1055" s="123"/>
      <c r="IO1055" s="123"/>
      <c r="IP1055" s="123"/>
    </row>
    <row r="1056" s="120" customFormat="1" ht="15" customHeight="1" spans="1:250">
      <c r="A1056" s="136">
        <v>2150212</v>
      </c>
      <c r="B1056" s="138" t="s">
        <v>875</v>
      </c>
      <c r="C1056" s="140">
        <v>0</v>
      </c>
      <c r="D1056" s="139"/>
      <c r="E1056" s="134">
        <f t="shared" si="192"/>
        <v>0</v>
      </c>
      <c r="F1056" s="135">
        <f t="shared" si="193"/>
        <v>0</v>
      </c>
      <c r="G1056" s="139"/>
      <c r="II1056" s="123"/>
      <c r="IJ1056" s="123"/>
      <c r="IK1056" s="123"/>
      <c r="IL1056" s="123"/>
      <c r="IM1056" s="123"/>
      <c r="IN1056" s="123"/>
      <c r="IO1056" s="123"/>
      <c r="IP1056" s="123"/>
    </row>
    <row r="1057" s="120" customFormat="1" ht="15" customHeight="1" spans="1:250">
      <c r="A1057" s="136">
        <v>2150213</v>
      </c>
      <c r="B1057" s="138" t="s">
        <v>876</v>
      </c>
      <c r="C1057" s="140">
        <v>0</v>
      </c>
      <c r="D1057" s="139"/>
      <c r="E1057" s="134">
        <f t="shared" si="192"/>
        <v>0</v>
      </c>
      <c r="F1057" s="135">
        <f t="shared" si="193"/>
        <v>0</v>
      </c>
      <c r="G1057" s="139"/>
      <c r="II1057" s="123"/>
      <c r="IJ1057" s="123"/>
      <c r="IK1057" s="123"/>
      <c r="IL1057" s="123"/>
      <c r="IM1057" s="123"/>
      <c r="IN1057" s="123"/>
      <c r="IO1057" s="123"/>
      <c r="IP1057" s="123"/>
    </row>
    <row r="1058" s="120" customFormat="1" ht="15" customHeight="1" spans="1:250">
      <c r="A1058" s="136">
        <v>2150214</v>
      </c>
      <c r="B1058" s="138" t="s">
        <v>877</v>
      </c>
      <c r="C1058" s="140">
        <v>0</v>
      </c>
      <c r="D1058" s="139"/>
      <c r="E1058" s="134">
        <f t="shared" si="192"/>
        <v>0</v>
      </c>
      <c r="F1058" s="135">
        <f t="shared" si="193"/>
        <v>0</v>
      </c>
      <c r="G1058" s="139"/>
      <c r="II1058" s="123"/>
      <c r="IJ1058" s="123"/>
      <c r="IK1058" s="123"/>
      <c r="IL1058" s="123"/>
      <c r="IM1058" s="123"/>
      <c r="IN1058" s="123"/>
      <c r="IO1058" s="123"/>
      <c r="IP1058" s="123"/>
    </row>
    <row r="1059" s="120" customFormat="1" ht="15" customHeight="1" spans="1:250">
      <c r="A1059" s="136">
        <v>2150215</v>
      </c>
      <c r="B1059" s="138" t="s">
        <v>878</v>
      </c>
      <c r="C1059" s="140">
        <v>0</v>
      </c>
      <c r="D1059" s="139"/>
      <c r="E1059" s="134">
        <f t="shared" si="192"/>
        <v>0</v>
      </c>
      <c r="F1059" s="135">
        <f t="shared" si="193"/>
        <v>0</v>
      </c>
      <c r="G1059" s="139"/>
      <c r="II1059" s="123"/>
      <c r="IJ1059" s="123"/>
      <c r="IK1059" s="123"/>
      <c r="IL1059" s="123"/>
      <c r="IM1059" s="123"/>
      <c r="IN1059" s="123"/>
      <c r="IO1059" s="123"/>
      <c r="IP1059" s="123"/>
    </row>
    <row r="1060" s="120" customFormat="1" ht="15" customHeight="1" spans="1:250">
      <c r="A1060" s="136">
        <v>2150299</v>
      </c>
      <c r="B1060" s="138" t="s">
        <v>879</v>
      </c>
      <c r="C1060" s="140">
        <v>0</v>
      </c>
      <c r="D1060" s="139"/>
      <c r="E1060" s="134">
        <f t="shared" si="192"/>
        <v>0</v>
      </c>
      <c r="F1060" s="135">
        <f t="shared" si="193"/>
        <v>0</v>
      </c>
      <c r="G1060" s="139"/>
      <c r="II1060" s="123"/>
      <c r="IJ1060" s="123"/>
      <c r="IK1060" s="123"/>
      <c r="IL1060" s="123"/>
      <c r="IM1060" s="123"/>
      <c r="IN1060" s="123"/>
      <c r="IO1060" s="123"/>
      <c r="IP1060" s="123"/>
    </row>
    <row r="1061" s="120" customFormat="1" ht="15" customHeight="1" spans="1:250">
      <c r="A1061" s="136">
        <v>21503</v>
      </c>
      <c r="B1061" s="137" t="s">
        <v>880</v>
      </c>
      <c r="C1061" s="140">
        <f t="shared" ref="C1061:G1061" si="198">SUM(C1062:C1065)</f>
        <v>0</v>
      </c>
      <c r="D1061" s="141">
        <f t="shared" si="198"/>
        <v>0</v>
      </c>
      <c r="E1061" s="134">
        <f t="shared" si="192"/>
        <v>0</v>
      </c>
      <c r="F1061" s="135">
        <f t="shared" si="193"/>
        <v>0</v>
      </c>
      <c r="G1061" s="141">
        <f t="shared" si="198"/>
        <v>0</v>
      </c>
      <c r="II1061" s="123"/>
      <c r="IJ1061" s="123"/>
      <c r="IK1061" s="123"/>
      <c r="IL1061" s="123"/>
      <c r="IM1061" s="123"/>
      <c r="IN1061" s="123"/>
      <c r="IO1061" s="123"/>
      <c r="IP1061" s="123"/>
    </row>
    <row r="1062" s="120" customFormat="1" ht="15" customHeight="1" spans="1:250">
      <c r="A1062" s="136">
        <v>2150301</v>
      </c>
      <c r="B1062" s="138" t="s">
        <v>63</v>
      </c>
      <c r="C1062" s="140">
        <v>0</v>
      </c>
      <c r="D1062" s="139"/>
      <c r="E1062" s="134">
        <f t="shared" si="192"/>
        <v>0</v>
      </c>
      <c r="F1062" s="135">
        <f t="shared" si="193"/>
        <v>0</v>
      </c>
      <c r="G1062" s="139"/>
      <c r="II1062" s="123"/>
      <c r="IJ1062" s="123"/>
      <c r="IK1062" s="123"/>
      <c r="IL1062" s="123"/>
      <c r="IM1062" s="123"/>
      <c r="IN1062" s="123"/>
      <c r="IO1062" s="123"/>
      <c r="IP1062" s="123"/>
    </row>
    <row r="1063" s="120" customFormat="1" ht="15" customHeight="1" spans="1:250">
      <c r="A1063" s="136">
        <v>2150302</v>
      </c>
      <c r="B1063" s="138" t="s">
        <v>64</v>
      </c>
      <c r="C1063" s="140">
        <v>0</v>
      </c>
      <c r="D1063" s="139"/>
      <c r="E1063" s="134">
        <f t="shared" si="192"/>
        <v>0</v>
      </c>
      <c r="F1063" s="135">
        <f t="shared" si="193"/>
        <v>0</v>
      </c>
      <c r="G1063" s="139"/>
      <c r="II1063" s="123"/>
      <c r="IJ1063" s="123"/>
      <c r="IK1063" s="123"/>
      <c r="IL1063" s="123"/>
      <c r="IM1063" s="123"/>
      <c r="IN1063" s="123"/>
      <c r="IO1063" s="123"/>
      <c r="IP1063" s="123"/>
    </row>
    <row r="1064" s="120" customFormat="1" ht="15" customHeight="1" spans="1:250">
      <c r="A1064" s="136">
        <v>2150303</v>
      </c>
      <c r="B1064" s="138" t="s">
        <v>65</v>
      </c>
      <c r="C1064" s="140">
        <v>0</v>
      </c>
      <c r="D1064" s="139"/>
      <c r="E1064" s="134">
        <f t="shared" si="192"/>
        <v>0</v>
      </c>
      <c r="F1064" s="135">
        <f t="shared" si="193"/>
        <v>0</v>
      </c>
      <c r="G1064" s="139"/>
      <c r="II1064" s="123"/>
      <c r="IJ1064" s="123"/>
      <c r="IK1064" s="123"/>
      <c r="IL1064" s="123"/>
      <c r="IM1064" s="123"/>
      <c r="IN1064" s="123"/>
      <c r="IO1064" s="123"/>
      <c r="IP1064" s="123"/>
    </row>
    <row r="1065" s="120" customFormat="1" ht="15" customHeight="1" spans="1:250">
      <c r="A1065" s="136">
        <v>2150399</v>
      </c>
      <c r="B1065" s="138" t="s">
        <v>881</v>
      </c>
      <c r="C1065" s="140">
        <v>0</v>
      </c>
      <c r="D1065" s="139"/>
      <c r="E1065" s="134">
        <f t="shared" si="192"/>
        <v>0</v>
      </c>
      <c r="F1065" s="135">
        <f t="shared" si="193"/>
        <v>0</v>
      </c>
      <c r="G1065" s="139"/>
      <c r="II1065" s="123"/>
      <c r="IJ1065" s="123"/>
      <c r="IK1065" s="123"/>
      <c r="IL1065" s="123"/>
      <c r="IM1065" s="123"/>
      <c r="IN1065" s="123"/>
      <c r="IO1065" s="123"/>
      <c r="IP1065" s="123"/>
    </row>
    <row r="1066" s="120" customFormat="1" ht="15" customHeight="1" spans="1:250">
      <c r="A1066" s="136">
        <v>21505</v>
      </c>
      <c r="B1066" s="137" t="s">
        <v>882</v>
      </c>
      <c r="C1066" s="140">
        <f t="shared" ref="C1066:G1066" si="199">SUM(C1067:C1079)</f>
        <v>0</v>
      </c>
      <c r="D1066" s="141">
        <f t="shared" si="199"/>
        <v>197</v>
      </c>
      <c r="E1066" s="134">
        <f t="shared" si="192"/>
        <v>197</v>
      </c>
      <c r="F1066" s="135">
        <f t="shared" si="193"/>
        <v>0</v>
      </c>
      <c r="G1066" s="141">
        <f t="shared" si="199"/>
        <v>197</v>
      </c>
      <c r="II1066" s="123"/>
      <c r="IJ1066" s="123"/>
      <c r="IK1066" s="123"/>
      <c r="IL1066" s="123"/>
      <c r="IM1066" s="123"/>
      <c r="IN1066" s="123"/>
      <c r="IO1066" s="123"/>
      <c r="IP1066" s="123"/>
    </row>
    <row r="1067" s="120" customFormat="1" ht="15" customHeight="1" spans="1:250">
      <c r="A1067" s="136">
        <v>2150501</v>
      </c>
      <c r="B1067" s="138" t="s">
        <v>63</v>
      </c>
      <c r="C1067" s="140">
        <v>0</v>
      </c>
      <c r="D1067" s="139">
        <v>185</v>
      </c>
      <c r="E1067" s="134">
        <f t="shared" si="192"/>
        <v>185</v>
      </c>
      <c r="F1067" s="135">
        <f t="shared" si="193"/>
        <v>0</v>
      </c>
      <c r="G1067" s="139">
        <v>185</v>
      </c>
      <c r="II1067" s="123"/>
      <c r="IJ1067" s="123"/>
      <c r="IK1067" s="123"/>
      <c r="IL1067" s="123"/>
      <c r="IM1067" s="123"/>
      <c r="IN1067" s="123"/>
      <c r="IO1067" s="123"/>
      <c r="IP1067" s="123"/>
    </row>
    <row r="1068" s="120" customFormat="1" ht="15" customHeight="1" spans="1:250">
      <c r="A1068" s="136">
        <v>2150502</v>
      </c>
      <c r="B1068" s="138" t="s">
        <v>64</v>
      </c>
      <c r="C1068" s="140">
        <v>0</v>
      </c>
      <c r="D1068" s="139">
        <v>12</v>
      </c>
      <c r="E1068" s="134">
        <f t="shared" si="192"/>
        <v>12</v>
      </c>
      <c r="F1068" s="135">
        <f t="shared" si="193"/>
        <v>0</v>
      </c>
      <c r="G1068" s="139">
        <v>12</v>
      </c>
      <c r="II1068" s="123"/>
      <c r="IJ1068" s="123"/>
      <c r="IK1068" s="123"/>
      <c r="IL1068" s="123"/>
      <c r="IM1068" s="123"/>
      <c r="IN1068" s="123"/>
      <c r="IO1068" s="123"/>
      <c r="IP1068" s="123"/>
    </row>
    <row r="1069" s="120" customFormat="1" ht="15" customHeight="1" spans="1:250">
      <c r="A1069" s="136">
        <v>2150503</v>
      </c>
      <c r="B1069" s="138" t="s">
        <v>65</v>
      </c>
      <c r="C1069" s="140">
        <v>0</v>
      </c>
      <c r="D1069" s="139"/>
      <c r="E1069" s="134">
        <f t="shared" si="192"/>
        <v>0</v>
      </c>
      <c r="F1069" s="135">
        <f t="shared" si="193"/>
        <v>0</v>
      </c>
      <c r="G1069" s="139"/>
      <c r="II1069" s="123"/>
      <c r="IJ1069" s="123"/>
      <c r="IK1069" s="123"/>
      <c r="IL1069" s="123"/>
      <c r="IM1069" s="123"/>
      <c r="IN1069" s="123"/>
      <c r="IO1069" s="123"/>
      <c r="IP1069" s="123"/>
    </row>
    <row r="1070" s="120" customFormat="1" ht="15" customHeight="1" spans="1:250">
      <c r="A1070" s="136">
        <v>2150505</v>
      </c>
      <c r="B1070" s="138" t="s">
        <v>883</v>
      </c>
      <c r="C1070" s="140">
        <v>0</v>
      </c>
      <c r="D1070" s="139"/>
      <c r="E1070" s="134">
        <f t="shared" si="192"/>
        <v>0</v>
      </c>
      <c r="F1070" s="135">
        <f t="shared" si="193"/>
        <v>0</v>
      </c>
      <c r="G1070" s="139"/>
      <c r="II1070" s="123"/>
      <c r="IJ1070" s="123"/>
      <c r="IK1070" s="123"/>
      <c r="IL1070" s="123"/>
      <c r="IM1070" s="123"/>
      <c r="IN1070" s="123"/>
      <c r="IO1070" s="123"/>
      <c r="IP1070" s="123"/>
    </row>
    <row r="1071" s="120" customFormat="1" ht="15" customHeight="1" spans="1:250">
      <c r="A1071" s="136">
        <v>2150506</v>
      </c>
      <c r="B1071" s="138" t="s">
        <v>884</v>
      </c>
      <c r="C1071" s="140">
        <v>0</v>
      </c>
      <c r="D1071" s="139"/>
      <c r="E1071" s="134">
        <f t="shared" si="192"/>
        <v>0</v>
      </c>
      <c r="F1071" s="135">
        <f t="shared" si="193"/>
        <v>0</v>
      </c>
      <c r="G1071" s="139"/>
      <c r="II1071" s="123"/>
      <c r="IJ1071" s="123"/>
      <c r="IK1071" s="123"/>
      <c r="IL1071" s="123"/>
      <c r="IM1071" s="123"/>
      <c r="IN1071" s="123"/>
      <c r="IO1071" s="123"/>
      <c r="IP1071" s="123"/>
    </row>
    <row r="1072" s="120" customFormat="1" ht="15" customHeight="1" spans="1:250">
      <c r="A1072" s="136">
        <v>2150507</v>
      </c>
      <c r="B1072" s="138" t="s">
        <v>885</v>
      </c>
      <c r="C1072" s="140">
        <v>0</v>
      </c>
      <c r="D1072" s="139"/>
      <c r="E1072" s="134">
        <f t="shared" si="192"/>
        <v>0</v>
      </c>
      <c r="F1072" s="135">
        <f t="shared" si="193"/>
        <v>0</v>
      </c>
      <c r="G1072" s="139"/>
      <c r="II1072" s="123"/>
      <c r="IJ1072" s="123"/>
      <c r="IK1072" s="123"/>
      <c r="IL1072" s="123"/>
      <c r="IM1072" s="123"/>
      <c r="IN1072" s="123"/>
      <c r="IO1072" s="123"/>
      <c r="IP1072" s="123"/>
    </row>
    <row r="1073" s="120" customFormat="1" ht="15" customHeight="1" spans="1:250">
      <c r="A1073" s="136">
        <v>2150508</v>
      </c>
      <c r="B1073" s="138" t="s">
        <v>886</v>
      </c>
      <c r="C1073" s="140">
        <v>0</v>
      </c>
      <c r="D1073" s="139"/>
      <c r="E1073" s="134">
        <f t="shared" si="192"/>
        <v>0</v>
      </c>
      <c r="F1073" s="135">
        <f t="shared" si="193"/>
        <v>0</v>
      </c>
      <c r="G1073" s="139"/>
      <c r="II1073" s="123"/>
      <c r="IJ1073" s="123"/>
      <c r="IK1073" s="123"/>
      <c r="IL1073" s="123"/>
      <c r="IM1073" s="123"/>
      <c r="IN1073" s="123"/>
      <c r="IO1073" s="123"/>
      <c r="IP1073" s="123"/>
    </row>
    <row r="1074" s="120" customFormat="1" ht="15" customHeight="1" spans="1:250">
      <c r="A1074" s="136">
        <v>2150509</v>
      </c>
      <c r="B1074" s="138" t="s">
        <v>887</v>
      </c>
      <c r="C1074" s="140">
        <v>0</v>
      </c>
      <c r="D1074" s="139"/>
      <c r="E1074" s="134">
        <f t="shared" si="192"/>
        <v>0</v>
      </c>
      <c r="F1074" s="135">
        <f t="shared" si="193"/>
        <v>0</v>
      </c>
      <c r="G1074" s="139"/>
      <c r="II1074" s="123"/>
      <c r="IJ1074" s="123"/>
      <c r="IK1074" s="123"/>
      <c r="IL1074" s="123"/>
      <c r="IM1074" s="123"/>
      <c r="IN1074" s="123"/>
      <c r="IO1074" s="123"/>
      <c r="IP1074" s="123"/>
    </row>
    <row r="1075" s="120" customFormat="1" ht="15" customHeight="1" spans="1:250">
      <c r="A1075" s="136">
        <v>2150510</v>
      </c>
      <c r="B1075" s="138" t="s">
        <v>888</v>
      </c>
      <c r="C1075" s="140">
        <v>0</v>
      </c>
      <c r="D1075" s="139"/>
      <c r="E1075" s="134">
        <f t="shared" si="192"/>
        <v>0</v>
      </c>
      <c r="F1075" s="135">
        <f t="shared" si="193"/>
        <v>0</v>
      </c>
      <c r="G1075" s="139"/>
      <c r="II1075" s="123"/>
      <c r="IJ1075" s="123"/>
      <c r="IK1075" s="123"/>
      <c r="IL1075" s="123"/>
      <c r="IM1075" s="123"/>
      <c r="IN1075" s="123"/>
      <c r="IO1075" s="123"/>
      <c r="IP1075" s="123"/>
    </row>
    <row r="1076" s="120" customFormat="1" ht="15" customHeight="1" spans="1:250">
      <c r="A1076" s="136">
        <v>2150511</v>
      </c>
      <c r="B1076" s="138" t="s">
        <v>889</v>
      </c>
      <c r="C1076" s="140">
        <v>0</v>
      </c>
      <c r="D1076" s="139"/>
      <c r="E1076" s="134">
        <f t="shared" si="192"/>
        <v>0</v>
      </c>
      <c r="F1076" s="135">
        <f t="shared" si="193"/>
        <v>0</v>
      </c>
      <c r="G1076" s="139"/>
      <c r="II1076" s="123"/>
      <c r="IJ1076" s="123"/>
      <c r="IK1076" s="123"/>
      <c r="IL1076" s="123"/>
      <c r="IM1076" s="123"/>
      <c r="IN1076" s="123"/>
      <c r="IO1076" s="123"/>
      <c r="IP1076" s="123"/>
    </row>
    <row r="1077" s="120" customFormat="1" ht="15" customHeight="1" spans="1:250">
      <c r="A1077" s="136">
        <v>2150513</v>
      </c>
      <c r="B1077" s="138" t="s">
        <v>834</v>
      </c>
      <c r="C1077" s="140">
        <v>0</v>
      </c>
      <c r="D1077" s="139"/>
      <c r="E1077" s="134">
        <f t="shared" si="192"/>
        <v>0</v>
      </c>
      <c r="F1077" s="135">
        <f t="shared" si="193"/>
        <v>0</v>
      </c>
      <c r="G1077" s="139"/>
      <c r="II1077" s="123"/>
      <c r="IJ1077" s="123"/>
      <c r="IK1077" s="123"/>
      <c r="IL1077" s="123"/>
      <c r="IM1077" s="123"/>
      <c r="IN1077" s="123"/>
      <c r="IO1077" s="123"/>
      <c r="IP1077" s="123"/>
    </row>
    <row r="1078" s="120" customFormat="1" ht="15" customHeight="1" spans="1:250">
      <c r="A1078" s="136">
        <v>2150515</v>
      </c>
      <c r="B1078" s="138" t="s">
        <v>890</v>
      </c>
      <c r="C1078" s="140">
        <v>0</v>
      </c>
      <c r="D1078" s="139"/>
      <c r="E1078" s="134">
        <f t="shared" si="192"/>
        <v>0</v>
      </c>
      <c r="F1078" s="135">
        <f t="shared" si="193"/>
        <v>0</v>
      </c>
      <c r="G1078" s="139"/>
      <c r="II1078" s="123"/>
      <c r="IJ1078" s="123"/>
      <c r="IK1078" s="123"/>
      <c r="IL1078" s="123"/>
      <c r="IM1078" s="123"/>
      <c r="IN1078" s="123"/>
      <c r="IO1078" s="123"/>
      <c r="IP1078" s="123"/>
    </row>
    <row r="1079" s="120" customFormat="1" ht="15" customHeight="1" spans="1:250">
      <c r="A1079" s="136">
        <v>2150599</v>
      </c>
      <c r="B1079" s="138" t="s">
        <v>891</v>
      </c>
      <c r="C1079" s="140">
        <v>0</v>
      </c>
      <c r="D1079" s="139"/>
      <c r="E1079" s="134">
        <f t="shared" si="192"/>
        <v>0</v>
      </c>
      <c r="F1079" s="135">
        <f t="shared" si="193"/>
        <v>0</v>
      </c>
      <c r="G1079" s="139"/>
      <c r="II1079" s="123"/>
      <c r="IJ1079" s="123"/>
      <c r="IK1079" s="123"/>
      <c r="IL1079" s="123"/>
      <c r="IM1079" s="123"/>
      <c r="IN1079" s="123"/>
      <c r="IO1079" s="123"/>
      <c r="IP1079" s="123"/>
    </row>
    <row r="1080" s="120" customFormat="1" ht="15" customHeight="1" spans="1:250">
      <c r="A1080" s="136">
        <v>21507</v>
      </c>
      <c r="B1080" s="137" t="s">
        <v>892</v>
      </c>
      <c r="C1080" s="140">
        <f t="shared" ref="C1080:G1080" si="200">SUM(C1081:C1086)</f>
        <v>12</v>
      </c>
      <c r="D1080" s="141">
        <f t="shared" si="200"/>
        <v>11</v>
      </c>
      <c r="E1080" s="134">
        <f t="shared" si="192"/>
        <v>-1</v>
      </c>
      <c r="F1080" s="135">
        <f t="shared" si="193"/>
        <v>-8.33333333333333</v>
      </c>
      <c r="G1080" s="141">
        <f t="shared" si="200"/>
        <v>11</v>
      </c>
      <c r="II1080" s="123"/>
      <c r="IJ1080" s="123"/>
      <c r="IK1080" s="123"/>
      <c r="IL1080" s="123"/>
      <c r="IM1080" s="123"/>
      <c r="IN1080" s="123"/>
      <c r="IO1080" s="123"/>
      <c r="IP1080" s="123"/>
    </row>
    <row r="1081" s="120" customFormat="1" ht="15" customHeight="1" spans="1:250">
      <c r="A1081" s="136">
        <v>2150701</v>
      </c>
      <c r="B1081" s="138" t="s">
        <v>63</v>
      </c>
      <c r="C1081" s="140">
        <v>2</v>
      </c>
      <c r="D1081" s="139"/>
      <c r="E1081" s="134">
        <f t="shared" si="192"/>
        <v>-2</v>
      </c>
      <c r="F1081" s="135">
        <f t="shared" si="193"/>
        <v>-100</v>
      </c>
      <c r="G1081" s="139"/>
      <c r="II1081" s="123"/>
      <c r="IJ1081" s="123"/>
      <c r="IK1081" s="123"/>
      <c r="IL1081" s="123"/>
      <c r="IM1081" s="123"/>
      <c r="IN1081" s="123"/>
      <c r="IO1081" s="123"/>
      <c r="IP1081" s="123"/>
    </row>
    <row r="1082" s="120" customFormat="1" ht="15" customHeight="1" spans="1:250">
      <c r="A1082" s="136">
        <v>2150702</v>
      </c>
      <c r="B1082" s="138" t="s">
        <v>64</v>
      </c>
      <c r="C1082" s="140">
        <v>10</v>
      </c>
      <c r="D1082" s="139"/>
      <c r="E1082" s="134">
        <f t="shared" si="192"/>
        <v>-10</v>
      </c>
      <c r="F1082" s="135">
        <f t="shared" si="193"/>
        <v>-100</v>
      </c>
      <c r="G1082" s="139"/>
      <c r="II1082" s="123"/>
      <c r="IJ1082" s="123"/>
      <c r="IK1082" s="123"/>
      <c r="IL1082" s="123"/>
      <c r="IM1082" s="123"/>
      <c r="IN1082" s="123"/>
      <c r="IO1082" s="123"/>
      <c r="IP1082" s="123"/>
    </row>
    <row r="1083" s="120" customFormat="1" ht="15" customHeight="1" spans="1:250">
      <c r="A1083" s="136">
        <v>2150703</v>
      </c>
      <c r="B1083" s="138" t="s">
        <v>65</v>
      </c>
      <c r="C1083" s="140">
        <v>0</v>
      </c>
      <c r="D1083" s="139"/>
      <c r="E1083" s="134">
        <f t="shared" si="192"/>
        <v>0</v>
      </c>
      <c r="F1083" s="135">
        <f t="shared" si="193"/>
        <v>0</v>
      </c>
      <c r="G1083" s="139"/>
      <c r="II1083" s="123"/>
      <c r="IJ1083" s="123"/>
      <c r="IK1083" s="123"/>
      <c r="IL1083" s="123"/>
      <c r="IM1083" s="123"/>
      <c r="IN1083" s="123"/>
      <c r="IO1083" s="123"/>
      <c r="IP1083" s="123"/>
    </row>
    <row r="1084" s="120" customFormat="1" ht="15" customHeight="1" spans="1:250">
      <c r="A1084" s="136">
        <v>2150704</v>
      </c>
      <c r="B1084" s="138" t="s">
        <v>893</v>
      </c>
      <c r="C1084" s="140">
        <v>0</v>
      </c>
      <c r="D1084" s="139"/>
      <c r="E1084" s="134">
        <f t="shared" si="192"/>
        <v>0</v>
      </c>
      <c r="F1084" s="135">
        <f t="shared" si="193"/>
        <v>0</v>
      </c>
      <c r="G1084" s="139"/>
      <c r="II1084" s="123"/>
      <c r="IJ1084" s="123"/>
      <c r="IK1084" s="123"/>
      <c r="IL1084" s="123"/>
      <c r="IM1084" s="123"/>
      <c r="IN1084" s="123"/>
      <c r="IO1084" s="123"/>
      <c r="IP1084" s="123"/>
    </row>
    <row r="1085" s="120" customFormat="1" ht="15" customHeight="1" spans="1:250">
      <c r="A1085" s="136">
        <v>2150705</v>
      </c>
      <c r="B1085" s="138" t="s">
        <v>894</v>
      </c>
      <c r="C1085" s="140">
        <v>0</v>
      </c>
      <c r="D1085" s="139"/>
      <c r="E1085" s="134">
        <f t="shared" si="192"/>
        <v>0</v>
      </c>
      <c r="F1085" s="135">
        <f t="shared" si="193"/>
        <v>0</v>
      </c>
      <c r="G1085" s="139"/>
      <c r="II1085" s="123"/>
      <c r="IJ1085" s="123"/>
      <c r="IK1085" s="123"/>
      <c r="IL1085" s="123"/>
      <c r="IM1085" s="123"/>
      <c r="IN1085" s="123"/>
      <c r="IO1085" s="123"/>
      <c r="IP1085" s="123"/>
    </row>
    <row r="1086" s="120" customFormat="1" ht="15" customHeight="1" spans="1:250">
      <c r="A1086" s="136">
        <v>2150799</v>
      </c>
      <c r="B1086" s="138" t="s">
        <v>895</v>
      </c>
      <c r="C1086" s="140">
        <v>0</v>
      </c>
      <c r="D1086" s="139">
        <v>11</v>
      </c>
      <c r="E1086" s="134">
        <f t="shared" si="192"/>
        <v>11</v>
      </c>
      <c r="F1086" s="135">
        <f t="shared" si="193"/>
        <v>0</v>
      </c>
      <c r="G1086" s="139">
        <v>11</v>
      </c>
      <c r="II1086" s="123"/>
      <c r="IJ1086" s="123"/>
      <c r="IK1086" s="123"/>
      <c r="IL1086" s="123"/>
      <c r="IM1086" s="123"/>
      <c r="IN1086" s="123"/>
      <c r="IO1086" s="123"/>
      <c r="IP1086" s="123"/>
    </row>
    <row r="1087" s="120" customFormat="1" ht="15" customHeight="1" spans="1:250">
      <c r="A1087" s="136">
        <v>21508</v>
      </c>
      <c r="B1087" s="137" t="s">
        <v>896</v>
      </c>
      <c r="C1087" s="140">
        <f t="shared" ref="C1087:G1087" si="201">SUM(C1088:C1093)</f>
        <v>5294</v>
      </c>
      <c r="D1087" s="141">
        <f t="shared" si="201"/>
        <v>5010</v>
      </c>
      <c r="E1087" s="134">
        <f t="shared" si="192"/>
        <v>-284</v>
      </c>
      <c r="F1087" s="135">
        <f t="shared" si="193"/>
        <v>-5.36456365697015</v>
      </c>
      <c r="G1087" s="141">
        <f t="shared" si="201"/>
        <v>5010</v>
      </c>
      <c r="II1087" s="123"/>
      <c r="IJ1087" s="123"/>
      <c r="IK1087" s="123"/>
      <c r="IL1087" s="123"/>
      <c r="IM1087" s="123"/>
      <c r="IN1087" s="123"/>
      <c r="IO1087" s="123"/>
      <c r="IP1087" s="123"/>
    </row>
    <row r="1088" s="120" customFormat="1" ht="15" customHeight="1" spans="1:250">
      <c r="A1088" s="136">
        <v>2150801</v>
      </c>
      <c r="B1088" s="138" t="s">
        <v>63</v>
      </c>
      <c r="C1088" s="140">
        <v>0</v>
      </c>
      <c r="D1088" s="139"/>
      <c r="E1088" s="134">
        <f t="shared" si="192"/>
        <v>0</v>
      </c>
      <c r="F1088" s="135">
        <f t="shared" si="193"/>
        <v>0</v>
      </c>
      <c r="G1088" s="139"/>
      <c r="II1088" s="123"/>
      <c r="IJ1088" s="123"/>
      <c r="IK1088" s="123"/>
      <c r="IL1088" s="123"/>
      <c r="IM1088" s="123"/>
      <c r="IN1088" s="123"/>
      <c r="IO1088" s="123"/>
      <c r="IP1088" s="123"/>
    </row>
    <row r="1089" s="120" customFormat="1" ht="15" customHeight="1" spans="1:250">
      <c r="A1089" s="136">
        <v>2150802</v>
      </c>
      <c r="B1089" s="138" t="s">
        <v>64</v>
      </c>
      <c r="C1089" s="140">
        <v>0</v>
      </c>
      <c r="D1089" s="139"/>
      <c r="E1089" s="134">
        <f t="shared" si="192"/>
        <v>0</v>
      </c>
      <c r="F1089" s="135">
        <f t="shared" si="193"/>
        <v>0</v>
      </c>
      <c r="G1089" s="139"/>
      <c r="II1089" s="123"/>
      <c r="IJ1089" s="123"/>
      <c r="IK1089" s="123"/>
      <c r="IL1089" s="123"/>
      <c r="IM1089" s="123"/>
      <c r="IN1089" s="123"/>
      <c r="IO1089" s="123"/>
      <c r="IP1089" s="123"/>
    </row>
    <row r="1090" s="120" customFormat="1" ht="15" customHeight="1" spans="1:250">
      <c r="A1090" s="136">
        <v>2150803</v>
      </c>
      <c r="B1090" s="138" t="s">
        <v>65</v>
      </c>
      <c r="C1090" s="140">
        <v>0</v>
      </c>
      <c r="D1090" s="139"/>
      <c r="E1090" s="134">
        <f t="shared" si="192"/>
        <v>0</v>
      </c>
      <c r="F1090" s="135">
        <f t="shared" si="193"/>
        <v>0</v>
      </c>
      <c r="G1090" s="139"/>
      <c r="II1090" s="123"/>
      <c r="IJ1090" s="123"/>
      <c r="IK1090" s="123"/>
      <c r="IL1090" s="123"/>
      <c r="IM1090" s="123"/>
      <c r="IN1090" s="123"/>
      <c r="IO1090" s="123"/>
      <c r="IP1090" s="123"/>
    </row>
    <row r="1091" s="120" customFormat="1" ht="15" customHeight="1" spans="1:250">
      <c r="A1091" s="136">
        <v>2150804</v>
      </c>
      <c r="B1091" s="138" t="s">
        <v>897</v>
      </c>
      <c r="C1091" s="140">
        <v>0</v>
      </c>
      <c r="D1091" s="139"/>
      <c r="E1091" s="134">
        <f t="shared" si="192"/>
        <v>0</v>
      </c>
      <c r="F1091" s="135">
        <f t="shared" si="193"/>
        <v>0</v>
      </c>
      <c r="G1091" s="139"/>
      <c r="II1091" s="123"/>
      <c r="IJ1091" s="123"/>
      <c r="IK1091" s="123"/>
      <c r="IL1091" s="123"/>
      <c r="IM1091" s="123"/>
      <c r="IN1091" s="123"/>
      <c r="IO1091" s="123"/>
      <c r="IP1091" s="123"/>
    </row>
    <row r="1092" s="120" customFormat="1" ht="15" customHeight="1" spans="1:250">
      <c r="A1092" s="136">
        <v>2150805</v>
      </c>
      <c r="B1092" s="138" t="s">
        <v>898</v>
      </c>
      <c r="C1092" s="140">
        <v>5000</v>
      </c>
      <c r="D1092" s="139">
        <v>5000</v>
      </c>
      <c r="E1092" s="134">
        <f t="shared" si="192"/>
        <v>0</v>
      </c>
      <c r="F1092" s="135">
        <f t="shared" si="193"/>
        <v>0</v>
      </c>
      <c r="G1092" s="139">
        <v>5000</v>
      </c>
      <c r="II1092" s="123"/>
      <c r="IJ1092" s="123"/>
      <c r="IK1092" s="123"/>
      <c r="IL1092" s="123"/>
      <c r="IM1092" s="123"/>
      <c r="IN1092" s="123"/>
      <c r="IO1092" s="123"/>
      <c r="IP1092" s="123"/>
    </row>
    <row r="1093" s="120" customFormat="1" ht="15" customHeight="1" spans="1:250">
      <c r="A1093" s="136">
        <v>2150899</v>
      </c>
      <c r="B1093" s="138" t="s">
        <v>899</v>
      </c>
      <c r="C1093" s="140">
        <v>294</v>
      </c>
      <c r="D1093" s="139">
        <v>10</v>
      </c>
      <c r="E1093" s="134">
        <f t="shared" ref="E1093:E1156" si="202">D1093-C1093</f>
        <v>-284</v>
      </c>
      <c r="F1093" s="135">
        <f t="shared" ref="F1093:F1156" si="203">IF(C1093=0,,E1093/C1093*100)</f>
        <v>-96.5986394557823</v>
      </c>
      <c r="G1093" s="139">
        <v>10</v>
      </c>
      <c r="II1093" s="123"/>
      <c r="IJ1093" s="123"/>
      <c r="IK1093" s="123"/>
      <c r="IL1093" s="123"/>
      <c r="IM1093" s="123"/>
      <c r="IN1093" s="123"/>
      <c r="IO1093" s="123"/>
      <c r="IP1093" s="123"/>
    </row>
    <row r="1094" s="120" customFormat="1" ht="15" customHeight="1" spans="1:250">
      <c r="A1094" s="136">
        <v>21599</v>
      </c>
      <c r="B1094" s="137" t="s">
        <v>900</v>
      </c>
      <c r="C1094" s="140">
        <f t="shared" ref="C1094:G1094" si="204">SUM(C1095:C1099)</f>
        <v>0</v>
      </c>
      <c r="D1094" s="141">
        <f t="shared" si="204"/>
        <v>0</v>
      </c>
      <c r="E1094" s="134">
        <f t="shared" si="202"/>
        <v>0</v>
      </c>
      <c r="F1094" s="135">
        <f t="shared" si="203"/>
        <v>0</v>
      </c>
      <c r="G1094" s="141">
        <f t="shared" si="204"/>
        <v>0</v>
      </c>
      <c r="II1094" s="123"/>
      <c r="IJ1094" s="123"/>
      <c r="IK1094" s="123"/>
      <c r="IL1094" s="123"/>
      <c r="IM1094" s="123"/>
      <c r="IN1094" s="123"/>
      <c r="IO1094" s="123"/>
      <c r="IP1094" s="123"/>
    </row>
    <row r="1095" s="120" customFormat="1" ht="15" customHeight="1" spans="1:250">
      <c r="A1095" s="136">
        <v>2159901</v>
      </c>
      <c r="B1095" s="138" t="s">
        <v>901</v>
      </c>
      <c r="C1095" s="140">
        <v>0</v>
      </c>
      <c r="D1095" s="139"/>
      <c r="E1095" s="134">
        <f t="shared" si="202"/>
        <v>0</v>
      </c>
      <c r="F1095" s="135">
        <f t="shared" si="203"/>
        <v>0</v>
      </c>
      <c r="G1095" s="139"/>
      <c r="II1095" s="123"/>
      <c r="IJ1095" s="123"/>
      <c r="IK1095" s="123"/>
      <c r="IL1095" s="123"/>
      <c r="IM1095" s="123"/>
      <c r="IN1095" s="123"/>
      <c r="IO1095" s="123"/>
      <c r="IP1095" s="123"/>
    </row>
    <row r="1096" s="120" customFormat="1" ht="15" customHeight="1" spans="1:250">
      <c r="A1096" s="136">
        <v>2159904</v>
      </c>
      <c r="B1096" s="138" t="s">
        <v>902</v>
      </c>
      <c r="C1096" s="140">
        <v>0</v>
      </c>
      <c r="D1096" s="139"/>
      <c r="E1096" s="134">
        <f t="shared" si="202"/>
        <v>0</v>
      </c>
      <c r="F1096" s="135">
        <f t="shared" si="203"/>
        <v>0</v>
      </c>
      <c r="G1096" s="139"/>
      <c r="II1096" s="123"/>
      <c r="IJ1096" s="123"/>
      <c r="IK1096" s="123"/>
      <c r="IL1096" s="123"/>
      <c r="IM1096" s="123"/>
      <c r="IN1096" s="123"/>
      <c r="IO1096" s="123"/>
      <c r="IP1096" s="123"/>
    </row>
    <row r="1097" s="120" customFormat="1" ht="15" customHeight="1" spans="1:250">
      <c r="A1097" s="136">
        <v>2159905</v>
      </c>
      <c r="B1097" s="138" t="s">
        <v>903</v>
      </c>
      <c r="C1097" s="140">
        <v>0</v>
      </c>
      <c r="D1097" s="139"/>
      <c r="E1097" s="134">
        <f t="shared" si="202"/>
        <v>0</v>
      </c>
      <c r="F1097" s="135">
        <f t="shared" si="203"/>
        <v>0</v>
      </c>
      <c r="G1097" s="139"/>
      <c r="II1097" s="123"/>
      <c r="IJ1097" s="123"/>
      <c r="IK1097" s="123"/>
      <c r="IL1097" s="123"/>
      <c r="IM1097" s="123"/>
      <c r="IN1097" s="123"/>
      <c r="IO1097" s="123"/>
      <c r="IP1097" s="123"/>
    </row>
    <row r="1098" s="120" customFormat="1" ht="15" customHeight="1" spans="1:250">
      <c r="A1098" s="136">
        <v>2159906</v>
      </c>
      <c r="B1098" s="138" t="s">
        <v>904</v>
      </c>
      <c r="C1098" s="140">
        <v>0</v>
      </c>
      <c r="D1098" s="139"/>
      <c r="E1098" s="134">
        <f t="shared" si="202"/>
        <v>0</v>
      </c>
      <c r="F1098" s="135">
        <f t="shared" si="203"/>
        <v>0</v>
      </c>
      <c r="G1098" s="139"/>
      <c r="II1098" s="123"/>
      <c r="IJ1098" s="123"/>
      <c r="IK1098" s="123"/>
      <c r="IL1098" s="123"/>
      <c r="IM1098" s="123"/>
      <c r="IN1098" s="123"/>
      <c r="IO1098" s="123"/>
      <c r="IP1098" s="123"/>
    </row>
    <row r="1099" s="120" customFormat="1" ht="15" customHeight="1" spans="1:250">
      <c r="A1099" s="136">
        <v>2159999</v>
      </c>
      <c r="B1099" s="138" t="s">
        <v>905</v>
      </c>
      <c r="C1099" s="140">
        <v>0</v>
      </c>
      <c r="D1099" s="139"/>
      <c r="E1099" s="134">
        <f t="shared" si="202"/>
        <v>0</v>
      </c>
      <c r="F1099" s="135">
        <f t="shared" si="203"/>
        <v>0</v>
      </c>
      <c r="G1099" s="139"/>
      <c r="II1099" s="123"/>
      <c r="IJ1099" s="123"/>
      <c r="IK1099" s="123"/>
      <c r="IL1099" s="123"/>
      <c r="IM1099" s="123"/>
      <c r="IN1099" s="123"/>
      <c r="IO1099" s="123"/>
      <c r="IP1099" s="123"/>
    </row>
    <row r="1100" s="120" customFormat="1" ht="15" customHeight="1" spans="1:250">
      <c r="A1100" s="136">
        <v>216</v>
      </c>
      <c r="B1100" s="137" t="s">
        <v>906</v>
      </c>
      <c r="C1100" s="140">
        <f t="shared" ref="C1100:G1100" si="205">C1101+C1111+C1117</f>
        <v>140</v>
      </c>
      <c r="D1100" s="141">
        <f t="shared" si="205"/>
        <v>147</v>
      </c>
      <c r="E1100" s="134">
        <f t="shared" si="202"/>
        <v>7</v>
      </c>
      <c r="F1100" s="135">
        <f t="shared" si="203"/>
        <v>5</v>
      </c>
      <c r="G1100" s="141">
        <f t="shared" si="205"/>
        <v>147</v>
      </c>
      <c r="II1100" s="123"/>
      <c r="IJ1100" s="123"/>
      <c r="IK1100" s="123"/>
      <c r="IL1100" s="123"/>
      <c r="IM1100" s="123"/>
      <c r="IN1100" s="123"/>
      <c r="IO1100" s="123"/>
      <c r="IP1100" s="123"/>
    </row>
    <row r="1101" s="120" customFormat="1" ht="15" customHeight="1" spans="1:250">
      <c r="A1101" s="136">
        <v>21602</v>
      </c>
      <c r="B1101" s="137" t="s">
        <v>907</v>
      </c>
      <c r="C1101" s="140">
        <f t="shared" ref="C1101:G1101" si="206">SUM(C1102:C1110)</f>
        <v>140</v>
      </c>
      <c r="D1101" s="141">
        <f t="shared" si="206"/>
        <v>147</v>
      </c>
      <c r="E1101" s="134">
        <f t="shared" si="202"/>
        <v>7</v>
      </c>
      <c r="F1101" s="135">
        <f t="shared" si="203"/>
        <v>5</v>
      </c>
      <c r="G1101" s="141">
        <f t="shared" si="206"/>
        <v>147</v>
      </c>
      <c r="II1101" s="123"/>
      <c r="IJ1101" s="123"/>
      <c r="IK1101" s="123"/>
      <c r="IL1101" s="123"/>
      <c r="IM1101" s="123"/>
      <c r="IN1101" s="123"/>
      <c r="IO1101" s="123"/>
      <c r="IP1101" s="123"/>
    </row>
    <row r="1102" s="120" customFormat="1" ht="15" customHeight="1" spans="1:250">
      <c r="A1102" s="136">
        <v>2160201</v>
      </c>
      <c r="B1102" s="138" t="s">
        <v>63</v>
      </c>
      <c r="C1102" s="140">
        <v>109</v>
      </c>
      <c r="D1102" s="139">
        <v>147</v>
      </c>
      <c r="E1102" s="134">
        <f t="shared" si="202"/>
        <v>38</v>
      </c>
      <c r="F1102" s="135">
        <f t="shared" si="203"/>
        <v>34.8623853211009</v>
      </c>
      <c r="G1102" s="139">
        <v>147</v>
      </c>
      <c r="II1102" s="123"/>
      <c r="IJ1102" s="123"/>
      <c r="IK1102" s="123"/>
      <c r="IL1102" s="123"/>
      <c r="IM1102" s="123"/>
      <c r="IN1102" s="123"/>
      <c r="IO1102" s="123"/>
      <c r="IP1102" s="123"/>
    </row>
    <row r="1103" s="120" customFormat="1" ht="15" customHeight="1" spans="1:250">
      <c r="A1103" s="136">
        <v>2160202</v>
      </c>
      <c r="B1103" s="138" t="s">
        <v>64</v>
      </c>
      <c r="C1103" s="140">
        <v>0</v>
      </c>
      <c r="D1103" s="139"/>
      <c r="E1103" s="134">
        <f t="shared" si="202"/>
        <v>0</v>
      </c>
      <c r="F1103" s="135">
        <f t="shared" si="203"/>
        <v>0</v>
      </c>
      <c r="G1103" s="139"/>
      <c r="II1103" s="123"/>
      <c r="IJ1103" s="123"/>
      <c r="IK1103" s="123"/>
      <c r="IL1103" s="123"/>
      <c r="IM1103" s="123"/>
      <c r="IN1103" s="123"/>
      <c r="IO1103" s="123"/>
      <c r="IP1103" s="123"/>
    </row>
    <row r="1104" s="120" customFormat="1" ht="15" customHeight="1" spans="1:250">
      <c r="A1104" s="136">
        <v>2160203</v>
      </c>
      <c r="B1104" s="138" t="s">
        <v>65</v>
      </c>
      <c r="C1104" s="140">
        <v>0</v>
      </c>
      <c r="D1104" s="139"/>
      <c r="E1104" s="134">
        <f t="shared" si="202"/>
        <v>0</v>
      </c>
      <c r="F1104" s="135">
        <f t="shared" si="203"/>
        <v>0</v>
      </c>
      <c r="G1104" s="139"/>
      <c r="II1104" s="123"/>
      <c r="IJ1104" s="123"/>
      <c r="IK1104" s="123"/>
      <c r="IL1104" s="123"/>
      <c r="IM1104" s="123"/>
      <c r="IN1104" s="123"/>
      <c r="IO1104" s="123"/>
      <c r="IP1104" s="123"/>
    </row>
    <row r="1105" s="120" customFormat="1" ht="15" customHeight="1" spans="1:250">
      <c r="A1105" s="136">
        <v>2160216</v>
      </c>
      <c r="B1105" s="138" t="s">
        <v>908</v>
      </c>
      <c r="C1105" s="140">
        <v>0</v>
      </c>
      <c r="D1105" s="139"/>
      <c r="E1105" s="134">
        <f t="shared" si="202"/>
        <v>0</v>
      </c>
      <c r="F1105" s="135">
        <f t="shared" si="203"/>
        <v>0</v>
      </c>
      <c r="G1105" s="139"/>
      <c r="II1105" s="123"/>
      <c r="IJ1105" s="123"/>
      <c r="IK1105" s="123"/>
      <c r="IL1105" s="123"/>
      <c r="IM1105" s="123"/>
      <c r="IN1105" s="123"/>
      <c r="IO1105" s="123"/>
      <c r="IP1105" s="123"/>
    </row>
    <row r="1106" s="120" customFormat="1" ht="15" customHeight="1" spans="1:250">
      <c r="A1106" s="136">
        <v>2160217</v>
      </c>
      <c r="B1106" s="138" t="s">
        <v>909</v>
      </c>
      <c r="C1106" s="140">
        <v>0</v>
      </c>
      <c r="D1106" s="139"/>
      <c r="E1106" s="134">
        <f t="shared" si="202"/>
        <v>0</v>
      </c>
      <c r="F1106" s="135">
        <f t="shared" si="203"/>
        <v>0</v>
      </c>
      <c r="G1106" s="139"/>
      <c r="II1106" s="123"/>
      <c r="IJ1106" s="123"/>
      <c r="IK1106" s="123"/>
      <c r="IL1106" s="123"/>
      <c r="IM1106" s="123"/>
      <c r="IN1106" s="123"/>
      <c r="IO1106" s="123"/>
      <c r="IP1106" s="123"/>
    </row>
    <row r="1107" s="120" customFormat="1" ht="15" customHeight="1" spans="1:250">
      <c r="A1107" s="136">
        <v>2160218</v>
      </c>
      <c r="B1107" s="138" t="s">
        <v>910</v>
      </c>
      <c r="C1107" s="140">
        <v>0</v>
      </c>
      <c r="D1107" s="139"/>
      <c r="E1107" s="134">
        <f t="shared" si="202"/>
        <v>0</v>
      </c>
      <c r="F1107" s="135">
        <f t="shared" si="203"/>
        <v>0</v>
      </c>
      <c r="G1107" s="139"/>
      <c r="II1107" s="123"/>
      <c r="IJ1107" s="123"/>
      <c r="IK1107" s="123"/>
      <c r="IL1107" s="123"/>
      <c r="IM1107" s="123"/>
      <c r="IN1107" s="123"/>
      <c r="IO1107" s="123"/>
      <c r="IP1107" s="123"/>
    </row>
    <row r="1108" s="120" customFormat="1" ht="15" customHeight="1" spans="1:250">
      <c r="A1108" s="136">
        <v>2160219</v>
      </c>
      <c r="B1108" s="138" t="s">
        <v>911</v>
      </c>
      <c r="C1108" s="140">
        <v>0</v>
      </c>
      <c r="D1108" s="139"/>
      <c r="E1108" s="134">
        <f t="shared" si="202"/>
        <v>0</v>
      </c>
      <c r="F1108" s="135">
        <f t="shared" si="203"/>
        <v>0</v>
      </c>
      <c r="G1108" s="139"/>
      <c r="II1108" s="123"/>
      <c r="IJ1108" s="123"/>
      <c r="IK1108" s="123"/>
      <c r="IL1108" s="123"/>
      <c r="IM1108" s="123"/>
      <c r="IN1108" s="123"/>
      <c r="IO1108" s="123"/>
      <c r="IP1108" s="123"/>
    </row>
    <row r="1109" s="120" customFormat="1" ht="15" customHeight="1" spans="1:250">
      <c r="A1109" s="136">
        <v>2160250</v>
      </c>
      <c r="B1109" s="138" t="s">
        <v>72</v>
      </c>
      <c r="C1109" s="140">
        <v>31</v>
      </c>
      <c r="D1109" s="139"/>
      <c r="E1109" s="134">
        <f t="shared" si="202"/>
        <v>-31</v>
      </c>
      <c r="F1109" s="135">
        <f t="shared" si="203"/>
        <v>-100</v>
      </c>
      <c r="G1109" s="139"/>
      <c r="II1109" s="123"/>
      <c r="IJ1109" s="123"/>
      <c r="IK1109" s="123"/>
      <c r="IL1109" s="123"/>
      <c r="IM1109" s="123"/>
      <c r="IN1109" s="123"/>
      <c r="IO1109" s="123"/>
      <c r="IP1109" s="123"/>
    </row>
    <row r="1110" s="120" customFormat="1" ht="15" customHeight="1" spans="1:250">
      <c r="A1110" s="136">
        <v>2160299</v>
      </c>
      <c r="B1110" s="138" t="s">
        <v>912</v>
      </c>
      <c r="C1110" s="140">
        <v>0</v>
      </c>
      <c r="D1110" s="139"/>
      <c r="E1110" s="134">
        <f t="shared" si="202"/>
        <v>0</v>
      </c>
      <c r="F1110" s="135">
        <f t="shared" si="203"/>
        <v>0</v>
      </c>
      <c r="G1110" s="139"/>
      <c r="II1110" s="123"/>
      <c r="IJ1110" s="123"/>
      <c r="IK1110" s="123"/>
      <c r="IL1110" s="123"/>
      <c r="IM1110" s="123"/>
      <c r="IN1110" s="123"/>
      <c r="IO1110" s="123"/>
      <c r="IP1110" s="123"/>
    </row>
    <row r="1111" s="120" customFormat="1" ht="15" customHeight="1" spans="1:250">
      <c r="A1111" s="136">
        <v>21606</v>
      </c>
      <c r="B1111" s="137" t="s">
        <v>913</v>
      </c>
      <c r="C1111" s="140">
        <f t="shared" ref="C1111:G1111" si="207">SUM(C1112:C1116)</f>
        <v>0</v>
      </c>
      <c r="D1111" s="141">
        <f t="shared" si="207"/>
        <v>0</v>
      </c>
      <c r="E1111" s="134">
        <f t="shared" si="202"/>
        <v>0</v>
      </c>
      <c r="F1111" s="135">
        <f t="shared" si="203"/>
        <v>0</v>
      </c>
      <c r="G1111" s="141">
        <f t="shared" si="207"/>
        <v>0</v>
      </c>
      <c r="II1111" s="123"/>
      <c r="IJ1111" s="123"/>
      <c r="IK1111" s="123"/>
      <c r="IL1111" s="123"/>
      <c r="IM1111" s="123"/>
      <c r="IN1111" s="123"/>
      <c r="IO1111" s="123"/>
      <c r="IP1111" s="123"/>
    </row>
    <row r="1112" s="120" customFormat="1" ht="15" customHeight="1" spans="1:250">
      <c r="A1112" s="136">
        <v>2160601</v>
      </c>
      <c r="B1112" s="138" t="s">
        <v>63</v>
      </c>
      <c r="C1112" s="140">
        <v>0</v>
      </c>
      <c r="D1112" s="139"/>
      <c r="E1112" s="134">
        <f t="shared" si="202"/>
        <v>0</v>
      </c>
      <c r="F1112" s="135">
        <f t="shared" si="203"/>
        <v>0</v>
      </c>
      <c r="G1112" s="139"/>
      <c r="II1112" s="123"/>
      <c r="IJ1112" s="123"/>
      <c r="IK1112" s="123"/>
      <c r="IL1112" s="123"/>
      <c r="IM1112" s="123"/>
      <c r="IN1112" s="123"/>
      <c r="IO1112" s="123"/>
      <c r="IP1112" s="123"/>
    </row>
    <row r="1113" s="120" customFormat="1" ht="15" customHeight="1" spans="1:250">
      <c r="A1113" s="136">
        <v>2160602</v>
      </c>
      <c r="B1113" s="138" t="s">
        <v>64</v>
      </c>
      <c r="C1113" s="140">
        <v>0</v>
      </c>
      <c r="D1113" s="139"/>
      <c r="E1113" s="134">
        <f t="shared" si="202"/>
        <v>0</v>
      </c>
      <c r="F1113" s="135">
        <f t="shared" si="203"/>
        <v>0</v>
      </c>
      <c r="G1113" s="139"/>
      <c r="II1113" s="123"/>
      <c r="IJ1113" s="123"/>
      <c r="IK1113" s="123"/>
      <c r="IL1113" s="123"/>
      <c r="IM1113" s="123"/>
      <c r="IN1113" s="123"/>
      <c r="IO1113" s="123"/>
      <c r="IP1113" s="123"/>
    </row>
    <row r="1114" s="120" customFormat="1" ht="15" customHeight="1" spans="1:250">
      <c r="A1114" s="136">
        <v>2160603</v>
      </c>
      <c r="B1114" s="138" t="s">
        <v>65</v>
      </c>
      <c r="C1114" s="140">
        <v>0</v>
      </c>
      <c r="D1114" s="139"/>
      <c r="E1114" s="134">
        <f t="shared" si="202"/>
        <v>0</v>
      </c>
      <c r="F1114" s="135">
        <f t="shared" si="203"/>
        <v>0</v>
      </c>
      <c r="G1114" s="139"/>
      <c r="II1114" s="123"/>
      <c r="IJ1114" s="123"/>
      <c r="IK1114" s="123"/>
      <c r="IL1114" s="123"/>
      <c r="IM1114" s="123"/>
      <c r="IN1114" s="123"/>
      <c r="IO1114" s="123"/>
      <c r="IP1114" s="123"/>
    </row>
    <row r="1115" s="120" customFormat="1" ht="15" customHeight="1" spans="1:250">
      <c r="A1115" s="136">
        <v>2160607</v>
      </c>
      <c r="B1115" s="138" t="s">
        <v>914</v>
      </c>
      <c r="C1115" s="140">
        <v>0</v>
      </c>
      <c r="D1115" s="139"/>
      <c r="E1115" s="134">
        <f t="shared" si="202"/>
        <v>0</v>
      </c>
      <c r="F1115" s="135">
        <f t="shared" si="203"/>
        <v>0</v>
      </c>
      <c r="G1115" s="139"/>
      <c r="II1115" s="123"/>
      <c r="IJ1115" s="123"/>
      <c r="IK1115" s="123"/>
      <c r="IL1115" s="123"/>
      <c r="IM1115" s="123"/>
      <c r="IN1115" s="123"/>
      <c r="IO1115" s="123"/>
      <c r="IP1115" s="123"/>
    </row>
    <row r="1116" s="120" customFormat="1" ht="15" customHeight="1" spans="1:250">
      <c r="A1116" s="136">
        <v>2160699</v>
      </c>
      <c r="B1116" s="138" t="s">
        <v>915</v>
      </c>
      <c r="C1116" s="140">
        <v>0</v>
      </c>
      <c r="D1116" s="139"/>
      <c r="E1116" s="134">
        <f t="shared" si="202"/>
        <v>0</v>
      </c>
      <c r="F1116" s="135">
        <f t="shared" si="203"/>
        <v>0</v>
      </c>
      <c r="G1116" s="139"/>
      <c r="II1116" s="123"/>
      <c r="IJ1116" s="123"/>
      <c r="IK1116" s="123"/>
      <c r="IL1116" s="123"/>
      <c r="IM1116" s="123"/>
      <c r="IN1116" s="123"/>
      <c r="IO1116" s="123"/>
      <c r="IP1116" s="123"/>
    </row>
    <row r="1117" s="120" customFormat="1" ht="15" customHeight="1" spans="1:250">
      <c r="A1117" s="136">
        <v>21699</v>
      </c>
      <c r="B1117" s="137" t="s">
        <v>916</v>
      </c>
      <c r="C1117" s="140">
        <f t="shared" ref="C1117:G1117" si="208">SUM(C1118:C1119)</f>
        <v>0</v>
      </c>
      <c r="D1117" s="141">
        <f t="shared" si="208"/>
        <v>0</v>
      </c>
      <c r="E1117" s="134">
        <f t="shared" si="202"/>
        <v>0</v>
      </c>
      <c r="F1117" s="135">
        <f t="shared" si="203"/>
        <v>0</v>
      </c>
      <c r="G1117" s="141">
        <f t="shared" si="208"/>
        <v>0</v>
      </c>
      <c r="II1117" s="123"/>
      <c r="IJ1117" s="123"/>
      <c r="IK1117" s="123"/>
      <c r="IL1117" s="123"/>
      <c r="IM1117" s="123"/>
      <c r="IN1117" s="123"/>
      <c r="IO1117" s="123"/>
      <c r="IP1117" s="123"/>
    </row>
    <row r="1118" s="120" customFormat="1" ht="15" customHeight="1" spans="1:250">
      <c r="A1118" s="136">
        <v>2169901</v>
      </c>
      <c r="B1118" s="138" t="s">
        <v>917</v>
      </c>
      <c r="C1118" s="140">
        <v>0</v>
      </c>
      <c r="D1118" s="139"/>
      <c r="E1118" s="134">
        <f t="shared" si="202"/>
        <v>0</v>
      </c>
      <c r="F1118" s="135">
        <f t="shared" si="203"/>
        <v>0</v>
      </c>
      <c r="G1118" s="139"/>
      <c r="II1118" s="123"/>
      <c r="IJ1118" s="123"/>
      <c r="IK1118" s="123"/>
      <c r="IL1118" s="123"/>
      <c r="IM1118" s="123"/>
      <c r="IN1118" s="123"/>
      <c r="IO1118" s="123"/>
      <c r="IP1118" s="123"/>
    </row>
    <row r="1119" s="120" customFormat="1" ht="15" customHeight="1" spans="1:250">
      <c r="A1119" s="136">
        <v>2169999</v>
      </c>
      <c r="B1119" s="138" t="s">
        <v>918</v>
      </c>
      <c r="C1119" s="140">
        <v>0</v>
      </c>
      <c r="D1119" s="139"/>
      <c r="E1119" s="134">
        <f t="shared" si="202"/>
        <v>0</v>
      </c>
      <c r="F1119" s="135">
        <f t="shared" si="203"/>
        <v>0</v>
      </c>
      <c r="G1119" s="139"/>
      <c r="II1119" s="123"/>
      <c r="IJ1119" s="123"/>
      <c r="IK1119" s="123"/>
      <c r="IL1119" s="123"/>
      <c r="IM1119" s="123"/>
      <c r="IN1119" s="123"/>
      <c r="IO1119" s="123"/>
      <c r="IP1119" s="123"/>
    </row>
    <row r="1120" s="120" customFormat="1" ht="15" customHeight="1" spans="1:250">
      <c r="A1120" s="136">
        <v>217</v>
      </c>
      <c r="B1120" s="137" t="s">
        <v>919</v>
      </c>
      <c r="C1120" s="140">
        <f t="shared" ref="C1120:G1120" si="209">C1121+C1128+C1138+C1144+C1147</f>
        <v>0</v>
      </c>
      <c r="D1120" s="141">
        <f t="shared" si="209"/>
        <v>0</v>
      </c>
      <c r="E1120" s="134">
        <f t="shared" si="202"/>
        <v>0</v>
      </c>
      <c r="F1120" s="135">
        <f t="shared" si="203"/>
        <v>0</v>
      </c>
      <c r="G1120" s="141">
        <f t="shared" si="209"/>
        <v>0</v>
      </c>
      <c r="II1120" s="123"/>
      <c r="IJ1120" s="123"/>
      <c r="IK1120" s="123"/>
      <c r="IL1120" s="123"/>
      <c r="IM1120" s="123"/>
      <c r="IN1120" s="123"/>
      <c r="IO1120" s="123"/>
      <c r="IP1120" s="123"/>
    </row>
    <row r="1121" s="120" customFormat="1" ht="15" customHeight="1" spans="1:250">
      <c r="A1121" s="136">
        <v>21701</v>
      </c>
      <c r="B1121" s="137" t="s">
        <v>920</v>
      </c>
      <c r="C1121" s="140">
        <f t="shared" ref="C1121:G1121" si="210">SUM(C1122:C1127)</f>
        <v>0</v>
      </c>
      <c r="D1121" s="141">
        <f t="shared" si="210"/>
        <v>0</v>
      </c>
      <c r="E1121" s="134">
        <f t="shared" si="202"/>
        <v>0</v>
      </c>
      <c r="F1121" s="135">
        <f t="shared" si="203"/>
        <v>0</v>
      </c>
      <c r="G1121" s="141">
        <f t="shared" si="210"/>
        <v>0</v>
      </c>
      <c r="II1121" s="123"/>
      <c r="IJ1121" s="123"/>
      <c r="IK1121" s="123"/>
      <c r="IL1121" s="123"/>
      <c r="IM1121" s="123"/>
      <c r="IN1121" s="123"/>
      <c r="IO1121" s="123"/>
      <c r="IP1121" s="123"/>
    </row>
    <row r="1122" s="120" customFormat="1" ht="15" customHeight="1" spans="1:250">
      <c r="A1122" s="136">
        <v>2170101</v>
      </c>
      <c r="B1122" s="138" t="s">
        <v>63</v>
      </c>
      <c r="C1122" s="140">
        <v>0</v>
      </c>
      <c r="D1122" s="139"/>
      <c r="E1122" s="134">
        <f t="shared" si="202"/>
        <v>0</v>
      </c>
      <c r="F1122" s="135">
        <f t="shared" si="203"/>
        <v>0</v>
      </c>
      <c r="G1122" s="139"/>
      <c r="II1122" s="123"/>
      <c r="IJ1122" s="123"/>
      <c r="IK1122" s="123"/>
      <c r="IL1122" s="123"/>
      <c r="IM1122" s="123"/>
      <c r="IN1122" s="123"/>
      <c r="IO1122" s="123"/>
      <c r="IP1122" s="123"/>
    </row>
    <row r="1123" s="120" customFormat="1" ht="15" customHeight="1" spans="1:250">
      <c r="A1123" s="136">
        <v>2170102</v>
      </c>
      <c r="B1123" s="138" t="s">
        <v>64</v>
      </c>
      <c r="C1123" s="140">
        <v>0</v>
      </c>
      <c r="D1123" s="139"/>
      <c r="E1123" s="134">
        <f t="shared" si="202"/>
        <v>0</v>
      </c>
      <c r="F1123" s="135">
        <f t="shared" si="203"/>
        <v>0</v>
      </c>
      <c r="G1123" s="139"/>
      <c r="II1123" s="123"/>
      <c r="IJ1123" s="123"/>
      <c r="IK1123" s="123"/>
      <c r="IL1123" s="123"/>
      <c r="IM1123" s="123"/>
      <c r="IN1123" s="123"/>
      <c r="IO1123" s="123"/>
      <c r="IP1123" s="123"/>
    </row>
    <row r="1124" s="120" customFormat="1" ht="15" customHeight="1" spans="1:250">
      <c r="A1124" s="136">
        <v>2170103</v>
      </c>
      <c r="B1124" s="138" t="s">
        <v>65</v>
      </c>
      <c r="C1124" s="140">
        <v>0</v>
      </c>
      <c r="D1124" s="139"/>
      <c r="E1124" s="134">
        <f t="shared" si="202"/>
        <v>0</v>
      </c>
      <c r="F1124" s="135">
        <f t="shared" si="203"/>
        <v>0</v>
      </c>
      <c r="G1124" s="139"/>
      <c r="II1124" s="123"/>
      <c r="IJ1124" s="123"/>
      <c r="IK1124" s="123"/>
      <c r="IL1124" s="123"/>
      <c r="IM1124" s="123"/>
      <c r="IN1124" s="123"/>
      <c r="IO1124" s="123"/>
      <c r="IP1124" s="123"/>
    </row>
    <row r="1125" s="120" customFormat="1" ht="15" customHeight="1" spans="1:250">
      <c r="A1125" s="136">
        <v>2170104</v>
      </c>
      <c r="B1125" s="138" t="s">
        <v>921</v>
      </c>
      <c r="C1125" s="140">
        <v>0</v>
      </c>
      <c r="D1125" s="139"/>
      <c r="E1125" s="134">
        <f t="shared" si="202"/>
        <v>0</v>
      </c>
      <c r="F1125" s="135">
        <f t="shared" si="203"/>
        <v>0</v>
      </c>
      <c r="G1125" s="139"/>
      <c r="II1125" s="123"/>
      <c r="IJ1125" s="123"/>
      <c r="IK1125" s="123"/>
      <c r="IL1125" s="123"/>
      <c r="IM1125" s="123"/>
      <c r="IN1125" s="123"/>
      <c r="IO1125" s="123"/>
      <c r="IP1125" s="123"/>
    </row>
    <row r="1126" s="120" customFormat="1" ht="15" customHeight="1" spans="1:250">
      <c r="A1126" s="136">
        <v>2170150</v>
      </c>
      <c r="B1126" s="138" t="s">
        <v>72</v>
      </c>
      <c r="C1126" s="140">
        <v>0</v>
      </c>
      <c r="D1126" s="139"/>
      <c r="E1126" s="134">
        <f t="shared" si="202"/>
        <v>0</v>
      </c>
      <c r="F1126" s="135">
        <f t="shared" si="203"/>
        <v>0</v>
      </c>
      <c r="G1126" s="139"/>
      <c r="II1126" s="123"/>
      <c r="IJ1126" s="123"/>
      <c r="IK1126" s="123"/>
      <c r="IL1126" s="123"/>
      <c r="IM1126" s="123"/>
      <c r="IN1126" s="123"/>
      <c r="IO1126" s="123"/>
      <c r="IP1126" s="123"/>
    </row>
    <row r="1127" s="120" customFormat="1" ht="15" customHeight="1" spans="1:250">
      <c r="A1127" s="136">
        <v>2170199</v>
      </c>
      <c r="B1127" s="138" t="s">
        <v>922</v>
      </c>
      <c r="C1127" s="140">
        <v>0</v>
      </c>
      <c r="D1127" s="139"/>
      <c r="E1127" s="134">
        <f t="shared" si="202"/>
        <v>0</v>
      </c>
      <c r="F1127" s="135">
        <f t="shared" si="203"/>
        <v>0</v>
      </c>
      <c r="G1127" s="139"/>
      <c r="II1127" s="123"/>
      <c r="IJ1127" s="123"/>
      <c r="IK1127" s="123"/>
      <c r="IL1127" s="123"/>
      <c r="IM1127" s="123"/>
      <c r="IN1127" s="123"/>
      <c r="IO1127" s="123"/>
      <c r="IP1127" s="123"/>
    </row>
    <row r="1128" s="120" customFormat="1" ht="15" customHeight="1" spans="1:250">
      <c r="A1128" s="136">
        <v>21702</v>
      </c>
      <c r="B1128" s="137" t="s">
        <v>923</v>
      </c>
      <c r="C1128" s="140">
        <f t="shared" ref="C1128:G1128" si="211">SUM(C1129:C1137)</f>
        <v>0</v>
      </c>
      <c r="D1128" s="141">
        <f t="shared" si="211"/>
        <v>0</v>
      </c>
      <c r="E1128" s="134">
        <f t="shared" si="202"/>
        <v>0</v>
      </c>
      <c r="F1128" s="135">
        <f t="shared" si="203"/>
        <v>0</v>
      </c>
      <c r="G1128" s="141">
        <f t="shared" si="211"/>
        <v>0</v>
      </c>
      <c r="II1128" s="123"/>
      <c r="IJ1128" s="123"/>
      <c r="IK1128" s="123"/>
      <c r="IL1128" s="123"/>
      <c r="IM1128" s="123"/>
      <c r="IN1128" s="123"/>
      <c r="IO1128" s="123"/>
      <c r="IP1128" s="123"/>
    </row>
    <row r="1129" s="120" customFormat="1" ht="15" customHeight="1" spans="1:250">
      <c r="A1129" s="136">
        <v>2170201</v>
      </c>
      <c r="B1129" s="138" t="s">
        <v>924</v>
      </c>
      <c r="C1129" s="140">
        <v>0</v>
      </c>
      <c r="D1129" s="139"/>
      <c r="E1129" s="134">
        <f t="shared" si="202"/>
        <v>0</v>
      </c>
      <c r="F1129" s="135">
        <f t="shared" si="203"/>
        <v>0</v>
      </c>
      <c r="G1129" s="139"/>
      <c r="II1129" s="123"/>
      <c r="IJ1129" s="123"/>
      <c r="IK1129" s="123"/>
      <c r="IL1129" s="123"/>
      <c r="IM1129" s="123"/>
      <c r="IN1129" s="123"/>
      <c r="IO1129" s="123"/>
      <c r="IP1129" s="123"/>
    </row>
    <row r="1130" s="120" customFormat="1" ht="15" customHeight="1" spans="1:250">
      <c r="A1130" s="136">
        <v>2170202</v>
      </c>
      <c r="B1130" s="138" t="s">
        <v>925</v>
      </c>
      <c r="C1130" s="140">
        <v>0</v>
      </c>
      <c r="D1130" s="139"/>
      <c r="E1130" s="134">
        <f t="shared" si="202"/>
        <v>0</v>
      </c>
      <c r="F1130" s="135">
        <f t="shared" si="203"/>
        <v>0</v>
      </c>
      <c r="G1130" s="139"/>
      <c r="II1130" s="123"/>
      <c r="IJ1130" s="123"/>
      <c r="IK1130" s="123"/>
      <c r="IL1130" s="123"/>
      <c r="IM1130" s="123"/>
      <c r="IN1130" s="123"/>
      <c r="IO1130" s="123"/>
      <c r="IP1130" s="123"/>
    </row>
    <row r="1131" s="120" customFormat="1" ht="15" customHeight="1" spans="1:250">
      <c r="A1131" s="136">
        <v>2170203</v>
      </c>
      <c r="B1131" s="138" t="s">
        <v>926</v>
      </c>
      <c r="C1131" s="140">
        <v>0</v>
      </c>
      <c r="D1131" s="139"/>
      <c r="E1131" s="134">
        <f t="shared" si="202"/>
        <v>0</v>
      </c>
      <c r="F1131" s="135">
        <f t="shared" si="203"/>
        <v>0</v>
      </c>
      <c r="G1131" s="139"/>
      <c r="II1131" s="123"/>
      <c r="IJ1131" s="123"/>
      <c r="IK1131" s="123"/>
      <c r="IL1131" s="123"/>
      <c r="IM1131" s="123"/>
      <c r="IN1131" s="123"/>
      <c r="IO1131" s="123"/>
      <c r="IP1131" s="123"/>
    </row>
    <row r="1132" s="120" customFormat="1" ht="15" customHeight="1" spans="1:250">
      <c r="A1132" s="136">
        <v>2170204</v>
      </c>
      <c r="B1132" s="138" t="s">
        <v>927</v>
      </c>
      <c r="C1132" s="140">
        <v>0</v>
      </c>
      <c r="D1132" s="139"/>
      <c r="E1132" s="134">
        <f t="shared" si="202"/>
        <v>0</v>
      </c>
      <c r="F1132" s="135">
        <f t="shared" si="203"/>
        <v>0</v>
      </c>
      <c r="G1132" s="139"/>
      <c r="II1132" s="123"/>
      <c r="IJ1132" s="123"/>
      <c r="IK1132" s="123"/>
      <c r="IL1132" s="123"/>
      <c r="IM1132" s="123"/>
      <c r="IN1132" s="123"/>
      <c r="IO1132" s="123"/>
      <c r="IP1132" s="123"/>
    </row>
    <row r="1133" s="120" customFormat="1" ht="15" customHeight="1" spans="1:250">
      <c r="A1133" s="136">
        <v>2170205</v>
      </c>
      <c r="B1133" s="138" t="s">
        <v>928</v>
      </c>
      <c r="C1133" s="140">
        <v>0</v>
      </c>
      <c r="D1133" s="139"/>
      <c r="E1133" s="134">
        <f t="shared" si="202"/>
        <v>0</v>
      </c>
      <c r="F1133" s="135">
        <f t="shared" si="203"/>
        <v>0</v>
      </c>
      <c r="G1133" s="139"/>
      <c r="II1133" s="123"/>
      <c r="IJ1133" s="123"/>
      <c r="IK1133" s="123"/>
      <c r="IL1133" s="123"/>
      <c r="IM1133" s="123"/>
      <c r="IN1133" s="123"/>
      <c r="IO1133" s="123"/>
      <c r="IP1133" s="123"/>
    </row>
    <row r="1134" s="120" customFormat="1" ht="15" customHeight="1" spans="1:250">
      <c r="A1134" s="136">
        <v>2170206</v>
      </c>
      <c r="B1134" s="138" t="s">
        <v>929</v>
      </c>
      <c r="C1134" s="140">
        <v>0</v>
      </c>
      <c r="D1134" s="139"/>
      <c r="E1134" s="134">
        <f t="shared" si="202"/>
        <v>0</v>
      </c>
      <c r="F1134" s="135">
        <f t="shared" si="203"/>
        <v>0</v>
      </c>
      <c r="G1134" s="139"/>
      <c r="II1134" s="123"/>
      <c r="IJ1134" s="123"/>
      <c r="IK1134" s="123"/>
      <c r="IL1134" s="123"/>
      <c r="IM1134" s="123"/>
      <c r="IN1134" s="123"/>
      <c r="IO1134" s="123"/>
      <c r="IP1134" s="123"/>
    </row>
    <row r="1135" s="120" customFormat="1" ht="15" customHeight="1" spans="1:250">
      <c r="A1135" s="136">
        <v>2170207</v>
      </c>
      <c r="B1135" s="138" t="s">
        <v>930</v>
      </c>
      <c r="C1135" s="140">
        <v>0</v>
      </c>
      <c r="D1135" s="139"/>
      <c r="E1135" s="134">
        <f t="shared" si="202"/>
        <v>0</v>
      </c>
      <c r="F1135" s="135">
        <f t="shared" si="203"/>
        <v>0</v>
      </c>
      <c r="G1135" s="139"/>
      <c r="II1135" s="123"/>
      <c r="IJ1135" s="123"/>
      <c r="IK1135" s="123"/>
      <c r="IL1135" s="123"/>
      <c r="IM1135" s="123"/>
      <c r="IN1135" s="123"/>
      <c r="IO1135" s="123"/>
      <c r="IP1135" s="123"/>
    </row>
    <row r="1136" s="120" customFormat="1" ht="15" customHeight="1" spans="1:250">
      <c r="A1136" s="136">
        <v>2170208</v>
      </c>
      <c r="B1136" s="138" t="s">
        <v>931</v>
      </c>
      <c r="C1136" s="140">
        <v>0</v>
      </c>
      <c r="D1136" s="139"/>
      <c r="E1136" s="134">
        <f t="shared" si="202"/>
        <v>0</v>
      </c>
      <c r="F1136" s="135">
        <f t="shared" si="203"/>
        <v>0</v>
      </c>
      <c r="G1136" s="139"/>
      <c r="II1136" s="123"/>
      <c r="IJ1136" s="123"/>
      <c r="IK1136" s="123"/>
      <c r="IL1136" s="123"/>
      <c r="IM1136" s="123"/>
      <c r="IN1136" s="123"/>
      <c r="IO1136" s="123"/>
      <c r="IP1136" s="123"/>
    </row>
    <row r="1137" s="120" customFormat="1" ht="15" customHeight="1" spans="1:250">
      <c r="A1137" s="136">
        <v>2170299</v>
      </c>
      <c r="B1137" s="138" t="s">
        <v>932</v>
      </c>
      <c r="C1137" s="140">
        <v>0</v>
      </c>
      <c r="D1137" s="139"/>
      <c r="E1137" s="134">
        <f t="shared" si="202"/>
        <v>0</v>
      </c>
      <c r="F1137" s="135">
        <f t="shared" si="203"/>
        <v>0</v>
      </c>
      <c r="G1137" s="139"/>
      <c r="II1137" s="123"/>
      <c r="IJ1137" s="123"/>
      <c r="IK1137" s="123"/>
      <c r="IL1137" s="123"/>
      <c r="IM1137" s="123"/>
      <c r="IN1137" s="123"/>
      <c r="IO1137" s="123"/>
      <c r="IP1137" s="123"/>
    </row>
    <row r="1138" s="120" customFormat="1" ht="15" customHeight="1" spans="1:250">
      <c r="A1138" s="136">
        <v>21703</v>
      </c>
      <c r="B1138" s="137" t="s">
        <v>933</v>
      </c>
      <c r="C1138" s="140">
        <f t="shared" ref="C1138:G1138" si="212">SUM(C1139:C1143)</f>
        <v>0</v>
      </c>
      <c r="D1138" s="141">
        <f t="shared" si="212"/>
        <v>0</v>
      </c>
      <c r="E1138" s="134">
        <f t="shared" si="202"/>
        <v>0</v>
      </c>
      <c r="F1138" s="135">
        <f t="shared" si="203"/>
        <v>0</v>
      </c>
      <c r="G1138" s="141">
        <f t="shared" si="212"/>
        <v>0</v>
      </c>
      <c r="II1138" s="123"/>
      <c r="IJ1138" s="123"/>
      <c r="IK1138" s="123"/>
      <c r="IL1138" s="123"/>
      <c r="IM1138" s="123"/>
      <c r="IN1138" s="123"/>
      <c r="IO1138" s="123"/>
      <c r="IP1138" s="123"/>
    </row>
    <row r="1139" s="120" customFormat="1" ht="15" customHeight="1" spans="1:250">
      <c r="A1139" s="136">
        <v>2170301</v>
      </c>
      <c r="B1139" s="138" t="s">
        <v>934</v>
      </c>
      <c r="C1139" s="140">
        <v>0</v>
      </c>
      <c r="D1139" s="139"/>
      <c r="E1139" s="134">
        <f t="shared" si="202"/>
        <v>0</v>
      </c>
      <c r="F1139" s="135">
        <f t="shared" si="203"/>
        <v>0</v>
      </c>
      <c r="G1139" s="139"/>
      <c r="II1139" s="123"/>
      <c r="IJ1139" s="123"/>
      <c r="IK1139" s="123"/>
      <c r="IL1139" s="123"/>
      <c r="IM1139" s="123"/>
      <c r="IN1139" s="123"/>
      <c r="IO1139" s="123"/>
      <c r="IP1139" s="123"/>
    </row>
    <row r="1140" s="120" customFormat="1" ht="15" customHeight="1" spans="1:250">
      <c r="A1140" s="136">
        <v>2170302</v>
      </c>
      <c r="B1140" s="138" t="s">
        <v>935</v>
      </c>
      <c r="C1140" s="140">
        <v>0</v>
      </c>
      <c r="D1140" s="139"/>
      <c r="E1140" s="134">
        <f t="shared" si="202"/>
        <v>0</v>
      </c>
      <c r="F1140" s="135">
        <f t="shared" si="203"/>
        <v>0</v>
      </c>
      <c r="G1140" s="139"/>
      <c r="II1140" s="123"/>
      <c r="IJ1140" s="123"/>
      <c r="IK1140" s="123"/>
      <c r="IL1140" s="123"/>
      <c r="IM1140" s="123"/>
      <c r="IN1140" s="123"/>
      <c r="IO1140" s="123"/>
      <c r="IP1140" s="123"/>
    </row>
    <row r="1141" s="120" customFormat="1" ht="15" customHeight="1" spans="1:250">
      <c r="A1141" s="136">
        <v>2170303</v>
      </c>
      <c r="B1141" s="138" t="s">
        <v>936</v>
      </c>
      <c r="C1141" s="140">
        <v>0</v>
      </c>
      <c r="D1141" s="139"/>
      <c r="E1141" s="134">
        <f t="shared" si="202"/>
        <v>0</v>
      </c>
      <c r="F1141" s="135">
        <f t="shared" si="203"/>
        <v>0</v>
      </c>
      <c r="G1141" s="139"/>
      <c r="II1141" s="123"/>
      <c r="IJ1141" s="123"/>
      <c r="IK1141" s="123"/>
      <c r="IL1141" s="123"/>
      <c r="IM1141" s="123"/>
      <c r="IN1141" s="123"/>
      <c r="IO1141" s="123"/>
      <c r="IP1141" s="123"/>
    </row>
    <row r="1142" s="120" customFormat="1" ht="15" customHeight="1" spans="1:250">
      <c r="A1142" s="136">
        <v>2170304</v>
      </c>
      <c r="B1142" s="138" t="s">
        <v>937</v>
      </c>
      <c r="C1142" s="140">
        <v>0</v>
      </c>
      <c r="D1142" s="139"/>
      <c r="E1142" s="134">
        <f t="shared" si="202"/>
        <v>0</v>
      </c>
      <c r="F1142" s="135">
        <f t="shared" si="203"/>
        <v>0</v>
      </c>
      <c r="G1142" s="139"/>
      <c r="II1142" s="123"/>
      <c r="IJ1142" s="123"/>
      <c r="IK1142" s="123"/>
      <c r="IL1142" s="123"/>
      <c r="IM1142" s="123"/>
      <c r="IN1142" s="123"/>
      <c r="IO1142" s="123"/>
      <c r="IP1142" s="123"/>
    </row>
    <row r="1143" s="120" customFormat="1" ht="15" customHeight="1" spans="1:250">
      <c r="A1143" s="136">
        <v>2170399</v>
      </c>
      <c r="B1143" s="138" t="s">
        <v>938</v>
      </c>
      <c r="C1143" s="140">
        <v>0</v>
      </c>
      <c r="D1143" s="139"/>
      <c r="E1143" s="134">
        <f t="shared" si="202"/>
        <v>0</v>
      </c>
      <c r="F1143" s="135">
        <f t="shared" si="203"/>
        <v>0</v>
      </c>
      <c r="G1143" s="139"/>
      <c r="II1143" s="123"/>
      <c r="IJ1143" s="123"/>
      <c r="IK1143" s="123"/>
      <c r="IL1143" s="123"/>
      <c r="IM1143" s="123"/>
      <c r="IN1143" s="123"/>
      <c r="IO1143" s="123"/>
      <c r="IP1143" s="123"/>
    </row>
    <row r="1144" s="120" customFormat="1" ht="15" customHeight="1" spans="1:250">
      <c r="A1144" s="136">
        <v>21704</v>
      </c>
      <c r="B1144" s="137" t="s">
        <v>939</v>
      </c>
      <c r="C1144" s="140">
        <f t="shared" ref="C1144:G1144" si="213">SUM(C1145:C1146)</f>
        <v>0</v>
      </c>
      <c r="D1144" s="141">
        <f t="shared" si="213"/>
        <v>0</v>
      </c>
      <c r="E1144" s="134">
        <f t="shared" si="202"/>
        <v>0</v>
      </c>
      <c r="F1144" s="135">
        <f t="shared" si="203"/>
        <v>0</v>
      </c>
      <c r="G1144" s="141">
        <f t="shared" si="213"/>
        <v>0</v>
      </c>
      <c r="II1144" s="123"/>
      <c r="IJ1144" s="123"/>
      <c r="IK1144" s="123"/>
      <c r="IL1144" s="123"/>
      <c r="IM1144" s="123"/>
      <c r="IN1144" s="123"/>
      <c r="IO1144" s="123"/>
      <c r="IP1144" s="123"/>
    </row>
    <row r="1145" s="120" customFormat="1" ht="15" customHeight="1" spans="1:250">
      <c r="A1145" s="136">
        <v>2170401</v>
      </c>
      <c r="B1145" s="138" t="s">
        <v>940</v>
      </c>
      <c r="C1145" s="140">
        <v>0</v>
      </c>
      <c r="D1145" s="139"/>
      <c r="E1145" s="134">
        <f t="shared" si="202"/>
        <v>0</v>
      </c>
      <c r="F1145" s="135">
        <f t="shared" si="203"/>
        <v>0</v>
      </c>
      <c r="G1145" s="139"/>
      <c r="II1145" s="123"/>
      <c r="IJ1145" s="123"/>
      <c r="IK1145" s="123"/>
      <c r="IL1145" s="123"/>
      <c r="IM1145" s="123"/>
      <c r="IN1145" s="123"/>
      <c r="IO1145" s="123"/>
      <c r="IP1145" s="123"/>
    </row>
    <row r="1146" s="120" customFormat="1" ht="15" customHeight="1" spans="1:250">
      <c r="A1146" s="136">
        <v>2170499</v>
      </c>
      <c r="B1146" s="138" t="s">
        <v>941</v>
      </c>
      <c r="C1146" s="140">
        <v>0</v>
      </c>
      <c r="D1146" s="139"/>
      <c r="E1146" s="134">
        <f t="shared" si="202"/>
        <v>0</v>
      </c>
      <c r="F1146" s="135">
        <f t="shared" si="203"/>
        <v>0</v>
      </c>
      <c r="G1146" s="139"/>
      <c r="II1146" s="123"/>
      <c r="IJ1146" s="123"/>
      <c r="IK1146" s="123"/>
      <c r="IL1146" s="123"/>
      <c r="IM1146" s="123"/>
      <c r="IN1146" s="123"/>
      <c r="IO1146" s="123"/>
      <c r="IP1146" s="123"/>
    </row>
    <row r="1147" s="120" customFormat="1" ht="15" customHeight="1" spans="1:250">
      <c r="A1147" s="136">
        <v>21799</v>
      </c>
      <c r="B1147" s="137" t="s">
        <v>942</v>
      </c>
      <c r="C1147" s="140">
        <f t="shared" ref="C1147:G1147" si="214">C1148</f>
        <v>0</v>
      </c>
      <c r="D1147" s="141">
        <f t="shared" si="214"/>
        <v>0</v>
      </c>
      <c r="E1147" s="134">
        <f t="shared" si="202"/>
        <v>0</v>
      </c>
      <c r="F1147" s="135">
        <f t="shared" si="203"/>
        <v>0</v>
      </c>
      <c r="G1147" s="141">
        <f t="shared" si="214"/>
        <v>0</v>
      </c>
      <c r="II1147" s="123"/>
      <c r="IJ1147" s="123"/>
      <c r="IK1147" s="123"/>
      <c r="IL1147" s="123"/>
      <c r="IM1147" s="123"/>
      <c r="IN1147" s="123"/>
      <c r="IO1147" s="123"/>
      <c r="IP1147" s="123"/>
    </row>
    <row r="1148" s="120" customFormat="1" ht="15" customHeight="1" spans="1:250">
      <c r="A1148" s="136">
        <v>2179901</v>
      </c>
      <c r="B1148" s="138" t="s">
        <v>943</v>
      </c>
      <c r="C1148" s="140">
        <v>0</v>
      </c>
      <c r="D1148" s="139"/>
      <c r="E1148" s="134">
        <f t="shared" si="202"/>
        <v>0</v>
      </c>
      <c r="F1148" s="135">
        <f t="shared" si="203"/>
        <v>0</v>
      </c>
      <c r="G1148" s="139"/>
      <c r="II1148" s="123"/>
      <c r="IJ1148" s="123"/>
      <c r="IK1148" s="123"/>
      <c r="IL1148" s="123"/>
      <c r="IM1148" s="123"/>
      <c r="IN1148" s="123"/>
      <c r="IO1148" s="123"/>
      <c r="IP1148" s="123"/>
    </row>
    <row r="1149" s="120" customFormat="1" ht="15" customHeight="1" spans="1:250">
      <c r="A1149" s="136">
        <v>219</v>
      </c>
      <c r="B1149" s="137" t="s">
        <v>944</v>
      </c>
      <c r="C1149" s="140">
        <f t="shared" ref="C1149:G1149" si="215">SUM(C1150:C1158)</f>
        <v>0</v>
      </c>
      <c r="D1149" s="141">
        <f t="shared" si="215"/>
        <v>0</v>
      </c>
      <c r="E1149" s="134">
        <f t="shared" si="202"/>
        <v>0</v>
      </c>
      <c r="F1149" s="135">
        <f t="shared" si="203"/>
        <v>0</v>
      </c>
      <c r="G1149" s="141">
        <f t="shared" si="215"/>
        <v>0</v>
      </c>
      <c r="II1149" s="123"/>
      <c r="IJ1149" s="123"/>
      <c r="IK1149" s="123"/>
      <c r="IL1149" s="123"/>
      <c r="IM1149" s="123"/>
      <c r="IN1149" s="123"/>
      <c r="IO1149" s="123"/>
      <c r="IP1149" s="123"/>
    </row>
    <row r="1150" s="120" customFormat="1" ht="15" customHeight="1" spans="1:250">
      <c r="A1150" s="136">
        <v>21901</v>
      </c>
      <c r="B1150" s="137" t="s">
        <v>945</v>
      </c>
      <c r="C1150" s="140">
        <v>0</v>
      </c>
      <c r="D1150" s="139"/>
      <c r="E1150" s="134">
        <f t="shared" si="202"/>
        <v>0</v>
      </c>
      <c r="F1150" s="135">
        <f t="shared" si="203"/>
        <v>0</v>
      </c>
      <c r="G1150" s="139"/>
      <c r="II1150" s="123"/>
      <c r="IJ1150" s="123"/>
      <c r="IK1150" s="123"/>
      <c r="IL1150" s="123"/>
      <c r="IM1150" s="123"/>
      <c r="IN1150" s="123"/>
      <c r="IO1150" s="123"/>
      <c r="IP1150" s="123"/>
    </row>
    <row r="1151" s="120" customFormat="1" ht="15" customHeight="1" spans="1:250">
      <c r="A1151" s="136">
        <v>21902</v>
      </c>
      <c r="B1151" s="137" t="s">
        <v>946</v>
      </c>
      <c r="C1151" s="140">
        <v>0</v>
      </c>
      <c r="D1151" s="139"/>
      <c r="E1151" s="134">
        <f t="shared" si="202"/>
        <v>0</v>
      </c>
      <c r="F1151" s="135">
        <f t="shared" si="203"/>
        <v>0</v>
      </c>
      <c r="G1151" s="139"/>
      <c r="II1151" s="123"/>
      <c r="IJ1151" s="123"/>
      <c r="IK1151" s="123"/>
      <c r="IL1151" s="123"/>
      <c r="IM1151" s="123"/>
      <c r="IN1151" s="123"/>
      <c r="IO1151" s="123"/>
      <c r="IP1151" s="123"/>
    </row>
    <row r="1152" s="120" customFormat="1" ht="15" customHeight="1" spans="1:250">
      <c r="A1152" s="136">
        <v>21903</v>
      </c>
      <c r="B1152" s="137" t="s">
        <v>947</v>
      </c>
      <c r="C1152" s="140">
        <v>0</v>
      </c>
      <c r="D1152" s="139"/>
      <c r="E1152" s="134">
        <f t="shared" si="202"/>
        <v>0</v>
      </c>
      <c r="F1152" s="135">
        <f t="shared" si="203"/>
        <v>0</v>
      </c>
      <c r="G1152" s="139"/>
      <c r="II1152" s="123"/>
      <c r="IJ1152" s="123"/>
      <c r="IK1152" s="123"/>
      <c r="IL1152" s="123"/>
      <c r="IM1152" s="123"/>
      <c r="IN1152" s="123"/>
      <c r="IO1152" s="123"/>
      <c r="IP1152" s="123"/>
    </row>
    <row r="1153" s="120" customFormat="1" ht="15" customHeight="1" spans="1:250">
      <c r="A1153" s="136">
        <v>21904</v>
      </c>
      <c r="B1153" s="137" t="s">
        <v>948</v>
      </c>
      <c r="C1153" s="140">
        <v>0</v>
      </c>
      <c r="D1153" s="139"/>
      <c r="E1153" s="134">
        <f t="shared" si="202"/>
        <v>0</v>
      </c>
      <c r="F1153" s="135">
        <f t="shared" si="203"/>
        <v>0</v>
      </c>
      <c r="G1153" s="139"/>
      <c r="II1153" s="123"/>
      <c r="IJ1153" s="123"/>
      <c r="IK1153" s="123"/>
      <c r="IL1153" s="123"/>
      <c r="IM1153" s="123"/>
      <c r="IN1153" s="123"/>
      <c r="IO1153" s="123"/>
      <c r="IP1153" s="123"/>
    </row>
    <row r="1154" s="120" customFormat="1" ht="15" customHeight="1" spans="1:250">
      <c r="A1154" s="136">
        <v>21905</v>
      </c>
      <c r="B1154" s="137" t="s">
        <v>949</v>
      </c>
      <c r="C1154" s="140">
        <v>0</v>
      </c>
      <c r="D1154" s="139"/>
      <c r="E1154" s="134">
        <f t="shared" si="202"/>
        <v>0</v>
      </c>
      <c r="F1154" s="135">
        <f t="shared" si="203"/>
        <v>0</v>
      </c>
      <c r="G1154" s="139"/>
      <c r="II1154" s="123"/>
      <c r="IJ1154" s="123"/>
      <c r="IK1154" s="123"/>
      <c r="IL1154" s="123"/>
      <c r="IM1154" s="123"/>
      <c r="IN1154" s="123"/>
      <c r="IO1154" s="123"/>
      <c r="IP1154" s="123"/>
    </row>
    <row r="1155" s="120" customFormat="1" ht="15" customHeight="1" spans="1:250">
      <c r="A1155" s="136">
        <v>21906</v>
      </c>
      <c r="B1155" s="137" t="s">
        <v>950</v>
      </c>
      <c r="C1155" s="140">
        <v>0</v>
      </c>
      <c r="D1155" s="139"/>
      <c r="E1155" s="134">
        <f t="shared" si="202"/>
        <v>0</v>
      </c>
      <c r="F1155" s="135">
        <f t="shared" si="203"/>
        <v>0</v>
      </c>
      <c r="G1155" s="139"/>
      <c r="II1155" s="123"/>
      <c r="IJ1155" s="123"/>
      <c r="IK1155" s="123"/>
      <c r="IL1155" s="123"/>
      <c r="IM1155" s="123"/>
      <c r="IN1155" s="123"/>
      <c r="IO1155" s="123"/>
      <c r="IP1155" s="123"/>
    </row>
    <row r="1156" s="120" customFormat="1" ht="15" customHeight="1" spans="1:250">
      <c r="A1156" s="136">
        <v>21907</v>
      </c>
      <c r="B1156" s="137" t="s">
        <v>951</v>
      </c>
      <c r="C1156" s="140">
        <v>0</v>
      </c>
      <c r="D1156" s="139"/>
      <c r="E1156" s="134">
        <f t="shared" si="202"/>
        <v>0</v>
      </c>
      <c r="F1156" s="135">
        <f t="shared" si="203"/>
        <v>0</v>
      </c>
      <c r="G1156" s="139"/>
      <c r="II1156" s="123"/>
      <c r="IJ1156" s="123"/>
      <c r="IK1156" s="123"/>
      <c r="IL1156" s="123"/>
      <c r="IM1156" s="123"/>
      <c r="IN1156" s="123"/>
      <c r="IO1156" s="123"/>
      <c r="IP1156" s="123"/>
    </row>
    <row r="1157" s="120" customFormat="1" ht="15" customHeight="1" spans="1:250">
      <c r="A1157" s="136">
        <v>21908</v>
      </c>
      <c r="B1157" s="137" t="s">
        <v>952</v>
      </c>
      <c r="C1157" s="140">
        <v>0</v>
      </c>
      <c r="D1157" s="139"/>
      <c r="E1157" s="134">
        <f t="shared" ref="E1157:E1220" si="216">D1157-C1157</f>
        <v>0</v>
      </c>
      <c r="F1157" s="135">
        <f t="shared" ref="F1157:F1220" si="217">IF(C1157=0,,E1157/C1157*100)</f>
        <v>0</v>
      </c>
      <c r="G1157" s="139"/>
      <c r="II1157" s="123"/>
      <c r="IJ1157" s="123"/>
      <c r="IK1157" s="123"/>
      <c r="IL1157" s="123"/>
      <c r="IM1157" s="123"/>
      <c r="IN1157" s="123"/>
      <c r="IO1157" s="123"/>
      <c r="IP1157" s="123"/>
    </row>
    <row r="1158" s="120" customFormat="1" ht="15" customHeight="1" spans="1:250">
      <c r="A1158" s="136">
        <v>21999</v>
      </c>
      <c r="B1158" s="137" t="s">
        <v>953</v>
      </c>
      <c r="C1158" s="140">
        <v>0</v>
      </c>
      <c r="D1158" s="139"/>
      <c r="E1158" s="134">
        <f t="shared" si="216"/>
        <v>0</v>
      </c>
      <c r="F1158" s="135">
        <f t="shared" si="217"/>
        <v>0</v>
      </c>
      <c r="G1158" s="139"/>
      <c r="II1158" s="123"/>
      <c r="IJ1158" s="123"/>
      <c r="IK1158" s="123"/>
      <c r="IL1158" s="123"/>
      <c r="IM1158" s="123"/>
      <c r="IN1158" s="123"/>
      <c r="IO1158" s="123"/>
      <c r="IP1158" s="123"/>
    </row>
    <row r="1159" s="120" customFormat="1" ht="15" customHeight="1" spans="1:250">
      <c r="A1159" s="136">
        <v>220</v>
      </c>
      <c r="B1159" s="137" t="s">
        <v>954</v>
      </c>
      <c r="C1159" s="140">
        <f t="shared" ref="C1159:G1159" si="218">C1160+C1187+C1202</f>
        <v>768</v>
      </c>
      <c r="D1159" s="141">
        <f t="shared" si="218"/>
        <v>4152</v>
      </c>
      <c r="E1159" s="134">
        <f t="shared" si="216"/>
        <v>3384</v>
      </c>
      <c r="F1159" s="135">
        <f t="shared" si="217"/>
        <v>440.625</v>
      </c>
      <c r="G1159" s="141">
        <f t="shared" si="218"/>
        <v>4152</v>
      </c>
      <c r="II1159" s="123"/>
      <c r="IJ1159" s="123"/>
      <c r="IK1159" s="123"/>
      <c r="IL1159" s="123"/>
      <c r="IM1159" s="123"/>
      <c r="IN1159" s="123"/>
      <c r="IO1159" s="123"/>
      <c r="IP1159" s="123"/>
    </row>
    <row r="1160" s="120" customFormat="1" ht="15" customHeight="1" spans="1:250">
      <c r="A1160" s="136">
        <v>22001</v>
      </c>
      <c r="B1160" s="137" t="s">
        <v>955</v>
      </c>
      <c r="C1160" s="140">
        <f t="shared" ref="C1160:G1160" si="219">SUM(C1161:C1186)</f>
        <v>722</v>
      </c>
      <c r="D1160" s="141">
        <f t="shared" si="219"/>
        <v>4101</v>
      </c>
      <c r="E1160" s="134">
        <f t="shared" si="216"/>
        <v>3379</v>
      </c>
      <c r="F1160" s="135">
        <f t="shared" si="217"/>
        <v>468.005540166205</v>
      </c>
      <c r="G1160" s="141">
        <f t="shared" si="219"/>
        <v>4101</v>
      </c>
      <c r="II1160" s="123"/>
      <c r="IJ1160" s="123"/>
      <c r="IK1160" s="123"/>
      <c r="IL1160" s="123"/>
      <c r="IM1160" s="123"/>
      <c r="IN1160" s="123"/>
      <c r="IO1160" s="123"/>
      <c r="IP1160" s="123"/>
    </row>
    <row r="1161" s="120" customFormat="1" ht="15" customHeight="1" spans="1:250">
      <c r="A1161" s="136">
        <v>2200101</v>
      </c>
      <c r="B1161" s="138" t="s">
        <v>63</v>
      </c>
      <c r="C1161" s="140">
        <v>32</v>
      </c>
      <c r="D1161" s="139">
        <v>163</v>
      </c>
      <c r="E1161" s="134">
        <f t="shared" si="216"/>
        <v>131</v>
      </c>
      <c r="F1161" s="135">
        <f t="shared" si="217"/>
        <v>409.375</v>
      </c>
      <c r="G1161" s="139">
        <v>163</v>
      </c>
      <c r="II1161" s="123"/>
      <c r="IJ1161" s="123"/>
      <c r="IK1161" s="123"/>
      <c r="IL1161" s="123"/>
      <c r="IM1161" s="123"/>
      <c r="IN1161" s="123"/>
      <c r="IO1161" s="123"/>
      <c r="IP1161" s="123"/>
    </row>
    <row r="1162" s="120" customFormat="1" ht="15" customHeight="1" spans="1:250">
      <c r="A1162" s="136">
        <v>2200102</v>
      </c>
      <c r="B1162" s="138" t="s">
        <v>64</v>
      </c>
      <c r="C1162" s="140">
        <v>171</v>
      </c>
      <c r="D1162" s="139">
        <v>226</v>
      </c>
      <c r="E1162" s="134">
        <f t="shared" si="216"/>
        <v>55</v>
      </c>
      <c r="F1162" s="135">
        <f t="shared" si="217"/>
        <v>32.1637426900585</v>
      </c>
      <c r="G1162" s="139">
        <v>226</v>
      </c>
      <c r="II1162" s="123"/>
      <c r="IJ1162" s="123"/>
      <c r="IK1162" s="123"/>
      <c r="IL1162" s="123"/>
      <c r="IM1162" s="123"/>
      <c r="IN1162" s="123"/>
      <c r="IO1162" s="123"/>
      <c r="IP1162" s="123"/>
    </row>
    <row r="1163" s="120" customFormat="1" ht="15" customHeight="1" spans="1:250">
      <c r="A1163" s="136">
        <v>2200103</v>
      </c>
      <c r="B1163" s="138" t="s">
        <v>65</v>
      </c>
      <c r="C1163" s="140">
        <v>0</v>
      </c>
      <c r="D1163" s="139"/>
      <c r="E1163" s="134">
        <f t="shared" si="216"/>
        <v>0</v>
      </c>
      <c r="F1163" s="135">
        <f t="shared" si="217"/>
        <v>0</v>
      </c>
      <c r="G1163" s="139"/>
      <c r="II1163" s="123"/>
      <c r="IJ1163" s="123"/>
      <c r="IK1163" s="123"/>
      <c r="IL1163" s="123"/>
      <c r="IM1163" s="123"/>
      <c r="IN1163" s="123"/>
      <c r="IO1163" s="123"/>
      <c r="IP1163" s="123"/>
    </row>
    <row r="1164" s="120" customFormat="1" ht="15" customHeight="1" spans="1:250">
      <c r="A1164" s="136">
        <v>2200104</v>
      </c>
      <c r="B1164" s="138" t="s">
        <v>956</v>
      </c>
      <c r="C1164" s="140">
        <v>87</v>
      </c>
      <c r="D1164" s="139"/>
      <c r="E1164" s="134">
        <f t="shared" si="216"/>
        <v>-87</v>
      </c>
      <c r="F1164" s="135">
        <f t="shared" si="217"/>
        <v>-100</v>
      </c>
      <c r="G1164" s="139"/>
      <c r="II1164" s="123"/>
      <c r="IJ1164" s="123"/>
      <c r="IK1164" s="123"/>
      <c r="IL1164" s="123"/>
      <c r="IM1164" s="123"/>
      <c r="IN1164" s="123"/>
      <c r="IO1164" s="123"/>
      <c r="IP1164" s="123"/>
    </row>
    <row r="1165" s="120" customFormat="1" ht="15" customHeight="1" spans="1:250">
      <c r="A1165" s="136">
        <v>2200106</v>
      </c>
      <c r="B1165" s="138" t="s">
        <v>957</v>
      </c>
      <c r="C1165" s="140">
        <v>0</v>
      </c>
      <c r="D1165" s="139"/>
      <c r="E1165" s="134">
        <f t="shared" si="216"/>
        <v>0</v>
      </c>
      <c r="F1165" s="135">
        <f t="shared" si="217"/>
        <v>0</v>
      </c>
      <c r="G1165" s="139"/>
      <c r="II1165" s="123"/>
      <c r="IJ1165" s="123"/>
      <c r="IK1165" s="123"/>
      <c r="IL1165" s="123"/>
      <c r="IM1165" s="123"/>
      <c r="IN1165" s="123"/>
      <c r="IO1165" s="123"/>
      <c r="IP1165" s="123"/>
    </row>
    <row r="1166" s="120" customFormat="1" ht="15" customHeight="1" spans="1:250">
      <c r="A1166" s="136">
        <v>2200107</v>
      </c>
      <c r="B1166" s="138" t="s">
        <v>958</v>
      </c>
      <c r="C1166" s="140">
        <v>0</v>
      </c>
      <c r="D1166" s="139"/>
      <c r="E1166" s="134">
        <f t="shared" si="216"/>
        <v>0</v>
      </c>
      <c r="F1166" s="135">
        <f t="shared" si="217"/>
        <v>0</v>
      </c>
      <c r="G1166" s="139"/>
      <c r="II1166" s="123"/>
      <c r="IJ1166" s="123"/>
      <c r="IK1166" s="123"/>
      <c r="IL1166" s="123"/>
      <c r="IM1166" s="123"/>
      <c r="IN1166" s="123"/>
      <c r="IO1166" s="123"/>
      <c r="IP1166" s="123"/>
    </row>
    <row r="1167" s="120" customFormat="1" ht="15" customHeight="1" spans="1:250">
      <c r="A1167" s="136">
        <v>2200108</v>
      </c>
      <c r="B1167" s="138" t="s">
        <v>959</v>
      </c>
      <c r="C1167" s="140">
        <v>0</v>
      </c>
      <c r="D1167" s="139"/>
      <c r="E1167" s="134">
        <f t="shared" si="216"/>
        <v>0</v>
      </c>
      <c r="F1167" s="135">
        <f t="shared" si="217"/>
        <v>0</v>
      </c>
      <c r="G1167" s="139"/>
      <c r="II1167" s="123"/>
      <c r="IJ1167" s="123"/>
      <c r="IK1167" s="123"/>
      <c r="IL1167" s="123"/>
      <c r="IM1167" s="123"/>
      <c r="IN1167" s="123"/>
      <c r="IO1167" s="123"/>
      <c r="IP1167" s="123"/>
    </row>
    <row r="1168" s="120" customFormat="1" ht="15" customHeight="1" spans="1:250">
      <c r="A1168" s="136">
        <v>2200109</v>
      </c>
      <c r="B1168" s="138" t="s">
        <v>960</v>
      </c>
      <c r="C1168" s="140">
        <v>0</v>
      </c>
      <c r="D1168" s="139"/>
      <c r="E1168" s="134">
        <f t="shared" si="216"/>
        <v>0</v>
      </c>
      <c r="F1168" s="135">
        <f t="shared" si="217"/>
        <v>0</v>
      </c>
      <c r="G1168" s="139"/>
      <c r="II1168" s="123"/>
      <c r="IJ1168" s="123"/>
      <c r="IK1168" s="123"/>
      <c r="IL1168" s="123"/>
      <c r="IM1168" s="123"/>
      <c r="IN1168" s="123"/>
      <c r="IO1168" s="123"/>
      <c r="IP1168" s="123"/>
    </row>
    <row r="1169" s="120" customFormat="1" ht="15" customHeight="1" spans="1:250">
      <c r="A1169" s="136">
        <v>2200112</v>
      </c>
      <c r="B1169" s="138" t="s">
        <v>961</v>
      </c>
      <c r="C1169" s="140">
        <v>0</v>
      </c>
      <c r="D1169" s="139"/>
      <c r="E1169" s="134">
        <f t="shared" si="216"/>
        <v>0</v>
      </c>
      <c r="F1169" s="135">
        <f t="shared" si="217"/>
        <v>0</v>
      </c>
      <c r="G1169" s="139"/>
      <c r="II1169" s="123"/>
      <c r="IJ1169" s="123"/>
      <c r="IK1169" s="123"/>
      <c r="IL1169" s="123"/>
      <c r="IM1169" s="123"/>
      <c r="IN1169" s="123"/>
      <c r="IO1169" s="123"/>
      <c r="IP1169" s="123"/>
    </row>
    <row r="1170" s="120" customFormat="1" ht="15" customHeight="1" spans="1:250">
      <c r="A1170" s="136">
        <v>2200113</v>
      </c>
      <c r="B1170" s="138" t="s">
        <v>962</v>
      </c>
      <c r="C1170" s="140">
        <v>0</v>
      </c>
      <c r="D1170" s="139"/>
      <c r="E1170" s="134">
        <f t="shared" si="216"/>
        <v>0</v>
      </c>
      <c r="F1170" s="135">
        <f t="shared" si="217"/>
        <v>0</v>
      </c>
      <c r="G1170" s="139"/>
      <c r="II1170" s="123"/>
      <c r="IJ1170" s="123"/>
      <c r="IK1170" s="123"/>
      <c r="IL1170" s="123"/>
      <c r="IM1170" s="123"/>
      <c r="IN1170" s="123"/>
      <c r="IO1170" s="123"/>
      <c r="IP1170" s="123"/>
    </row>
    <row r="1171" s="120" customFormat="1" ht="15" customHeight="1" spans="1:250">
      <c r="A1171" s="136">
        <v>2200114</v>
      </c>
      <c r="B1171" s="138" t="s">
        <v>963</v>
      </c>
      <c r="C1171" s="140">
        <v>0</v>
      </c>
      <c r="D1171" s="139"/>
      <c r="E1171" s="134">
        <f t="shared" si="216"/>
        <v>0</v>
      </c>
      <c r="F1171" s="135">
        <f t="shared" si="217"/>
        <v>0</v>
      </c>
      <c r="G1171" s="139"/>
      <c r="II1171" s="123"/>
      <c r="IJ1171" s="123"/>
      <c r="IK1171" s="123"/>
      <c r="IL1171" s="123"/>
      <c r="IM1171" s="123"/>
      <c r="IN1171" s="123"/>
      <c r="IO1171" s="123"/>
      <c r="IP1171" s="123"/>
    </row>
    <row r="1172" s="120" customFormat="1" ht="15" customHeight="1" spans="1:250">
      <c r="A1172" s="136">
        <v>2200115</v>
      </c>
      <c r="B1172" s="138" t="s">
        <v>964</v>
      </c>
      <c r="C1172" s="140">
        <v>0</v>
      </c>
      <c r="D1172" s="139"/>
      <c r="E1172" s="134">
        <f t="shared" si="216"/>
        <v>0</v>
      </c>
      <c r="F1172" s="135">
        <f t="shared" si="217"/>
        <v>0</v>
      </c>
      <c r="G1172" s="139"/>
      <c r="II1172" s="123"/>
      <c r="IJ1172" s="123"/>
      <c r="IK1172" s="123"/>
      <c r="IL1172" s="123"/>
      <c r="IM1172" s="123"/>
      <c r="IN1172" s="123"/>
      <c r="IO1172" s="123"/>
      <c r="IP1172" s="123"/>
    </row>
    <row r="1173" s="120" customFormat="1" ht="15" customHeight="1" spans="1:250">
      <c r="A1173" s="136">
        <v>2200116</v>
      </c>
      <c r="B1173" s="138" t="s">
        <v>965</v>
      </c>
      <c r="C1173" s="140">
        <v>0</v>
      </c>
      <c r="D1173" s="139"/>
      <c r="E1173" s="134">
        <f t="shared" si="216"/>
        <v>0</v>
      </c>
      <c r="F1173" s="135">
        <f t="shared" si="217"/>
        <v>0</v>
      </c>
      <c r="G1173" s="139"/>
      <c r="II1173" s="123"/>
      <c r="IJ1173" s="123"/>
      <c r="IK1173" s="123"/>
      <c r="IL1173" s="123"/>
      <c r="IM1173" s="123"/>
      <c r="IN1173" s="123"/>
      <c r="IO1173" s="123"/>
      <c r="IP1173" s="123"/>
    </row>
    <row r="1174" s="120" customFormat="1" ht="15" customHeight="1" spans="1:250">
      <c r="A1174" s="136">
        <v>2200119</v>
      </c>
      <c r="B1174" s="138" t="s">
        <v>966</v>
      </c>
      <c r="C1174" s="140">
        <v>0</v>
      </c>
      <c r="D1174" s="139"/>
      <c r="E1174" s="134">
        <f t="shared" si="216"/>
        <v>0</v>
      </c>
      <c r="F1174" s="135">
        <f t="shared" si="217"/>
        <v>0</v>
      </c>
      <c r="G1174" s="139"/>
      <c r="II1174" s="123"/>
      <c r="IJ1174" s="123"/>
      <c r="IK1174" s="123"/>
      <c r="IL1174" s="123"/>
      <c r="IM1174" s="123"/>
      <c r="IN1174" s="123"/>
      <c r="IO1174" s="123"/>
      <c r="IP1174" s="123"/>
    </row>
    <row r="1175" s="120" customFormat="1" ht="15" customHeight="1" spans="1:250">
      <c r="A1175" s="136">
        <v>2200120</v>
      </c>
      <c r="B1175" s="138" t="s">
        <v>967</v>
      </c>
      <c r="C1175" s="140">
        <v>0</v>
      </c>
      <c r="D1175" s="139"/>
      <c r="E1175" s="134">
        <f t="shared" si="216"/>
        <v>0</v>
      </c>
      <c r="F1175" s="135">
        <f t="shared" si="217"/>
        <v>0</v>
      </c>
      <c r="G1175" s="139"/>
      <c r="II1175" s="123"/>
      <c r="IJ1175" s="123"/>
      <c r="IK1175" s="123"/>
      <c r="IL1175" s="123"/>
      <c r="IM1175" s="123"/>
      <c r="IN1175" s="123"/>
      <c r="IO1175" s="123"/>
      <c r="IP1175" s="123"/>
    </row>
    <row r="1176" s="120" customFormat="1" ht="15" customHeight="1" spans="1:250">
      <c r="A1176" s="136">
        <v>2200121</v>
      </c>
      <c r="B1176" s="138" t="s">
        <v>968</v>
      </c>
      <c r="C1176" s="140">
        <v>0</v>
      </c>
      <c r="D1176" s="139"/>
      <c r="E1176" s="134">
        <f t="shared" si="216"/>
        <v>0</v>
      </c>
      <c r="F1176" s="135">
        <f t="shared" si="217"/>
        <v>0</v>
      </c>
      <c r="G1176" s="139"/>
      <c r="II1176" s="123"/>
      <c r="IJ1176" s="123"/>
      <c r="IK1176" s="123"/>
      <c r="IL1176" s="123"/>
      <c r="IM1176" s="123"/>
      <c r="IN1176" s="123"/>
      <c r="IO1176" s="123"/>
      <c r="IP1176" s="123"/>
    </row>
    <row r="1177" s="120" customFormat="1" ht="15" customHeight="1" spans="1:250">
      <c r="A1177" s="136">
        <v>2200122</v>
      </c>
      <c r="B1177" s="138" t="s">
        <v>969</v>
      </c>
      <c r="C1177" s="140">
        <v>0</v>
      </c>
      <c r="D1177" s="139"/>
      <c r="E1177" s="134">
        <f t="shared" si="216"/>
        <v>0</v>
      </c>
      <c r="F1177" s="135">
        <f t="shared" si="217"/>
        <v>0</v>
      </c>
      <c r="G1177" s="139"/>
      <c r="II1177" s="123"/>
      <c r="IJ1177" s="123"/>
      <c r="IK1177" s="123"/>
      <c r="IL1177" s="123"/>
      <c r="IM1177" s="123"/>
      <c r="IN1177" s="123"/>
      <c r="IO1177" s="123"/>
      <c r="IP1177" s="123"/>
    </row>
    <row r="1178" s="120" customFormat="1" ht="15" customHeight="1" spans="1:250">
      <c r="A1178" s="136">
        <v>2200123</v>
      </c>
      <c r="B1178" s="138" t="s">
        <v>970</v>
      </c>
      <c r="C1178" s="140">
        <v>0</v>
      </c>
      <c r="D1178" s="139"/>
      <c r="E1178" s="134">
        <f t="shared" si="216"/>
        <v>0</v>
      </c>
      <c r="F1178" s="135">
        <f t="shared" si="217"/>
        <v>0</v>
      </c>
      <c r="G1178" s="139"/>
      <c r="II1178" s="123"/>
      <c r="IJ1178" s="123"/>
      <c r="IK1178" s="123"/>
      <c r="IL1178" s="123"/>
      <c r="IM1178" s="123"/>
      <c r="IN1178" s="123"/>
      <c r="IO1178" s="123"/>
      <c r="IP1178" s="123"/>
    </row>
    <row r="1179" s="120" customFormat="1" ht="15" customHeight="1" spans="1:250">
      <c r="A1179" s="136">
        <v>2200124</v>
      </c>
      <c r="B1179" s="138" t="s">
        <v>971</v>
      </c>
      <c r="C1179" s="140">
        <v>0</v>
      </c>
      <c r="D1179" s="139"/>
      <c r="E1179" s="134">
        <f t="shared" si="216"/>
        <v>0</v>
      </c>
      <c r="F1179" s="135">
        <f t="shared" si="217"/>
        <v>0</v>
      </c>
      <c r="G1179" s="139"/>
      <c r="II1179" s="123"/>
      <c r="IJ1179" s="123"/>
      <c r="IK1179" s="123"/>
      <c r="IL1179" s="123"/>
      <c r="IM1179" s="123"/>
      <c r="IN1179" s="123"/>
      <c r="IO1179" s="123"/>
      <c r="IP1179" s="123"/>
    </row>
    <row r="1180" s="120" customFormat="1" ht="15" customHeight="1" spans="1:250">
      <c r="A1180" s="136">
        <v>2200125</v>
      </c>
      <c r="B1180" s="138" t="s">
        <v>972</v>
      </c>
      <c r="C1180" s="140">
        <v>0</v>
      </c>
      <c r="D1180" s="139"/>
      <c r="E1180" s="134">
        <f t="shared" si="216"/>
        <v>0</v>
      </c>
      <c r="F1180" s="135">
        <f t="shared" si="217"/>
        <v>0</v>
      </c>
      <c r="G1180" s="139"/>
      <c r="II1180" s="123"/>
      <c r="IJ1180" s="123"/>
      <c r="IK1180" s="123"/>
      <c r="IL1180" s="123"/>
      <c r="IM1180" s="123"/>
      <c r="IN1180" s="123"/>
      <c r="IO1180" s="123"/>
      <c r="IP1180" s="123"/>
    </row>
    <row r="1181" s="120" customFormat="1" ht="15" customHeight="1" spans="1:250">
      <c r="A1181" s="136">
        <v>2200126</v>
      </c>
      <c r="B1181" s="138" t="s">
        <v>973</v>
      </c>
      <c r="C1181" s="140">
        <v>0</v>
      </c>
      <c r="D1181" s="139"/>
      <c r="E1181" s="134">
        <f t="shared" si="216"/>
        <v>0</v>
      </c>
      <c r="F1181" s="135">
        <f t="shared" si="217"/>
        <v>0</v>
      </c>
      <c r="G1181" s="139"/>
      <c r="II1181" s="123"/>
      <c r="IJ1181" s="123"/>
      <c r="IK1181" s="123"/>
      <c r="IL1181" s="123"/>
      <c r="IM1181" s="123"/>
      <c r="IN1181" s="123"/>
      <c r="IO1181" s="123"/>
      <c r="IP1181" s="123"/>
    </row>
    <row r="1182" s="120" customFormat="1" ht="15" customHeight="1" spans="1:250">
      <c r="A1182" s="136">
        <v>2200127</v>
      </c>
      <c r="B1182" s="138" t="s">
        <v>974</v>
      </c>
      <c r="C1182" s="140">
        <v>0</v>
      </c>
      <c r="D1182" s="139"/>
      <c r="E1182" s="134">
        <f t="shared" si="216"/>
        <v>0</v>
      </c>
      <c r="F1182" s="135">
        <f t="shared" si="217"/>
        <v>0</v>
      </c>
      <c r="G1182" s="139"/>
      <c r="II1182" s="123"/>
      <c r="IJ1182" s="123"/>
      <c r="IK1182" s="123"/>
      <c r="IL1182" s="123"/>
      <c r="IM1182" s="123"/>
      <c r="IN1182" s="123"/>
      <c r="IO1182" s="123"/>
      <c r="IP1182" s="123"/>
    </row>
    <row r="1183" s="120" customFormat="1" ht="15" customHeight="1" spans="1:250">
      <c r="A1183" s="136">
        <v>2200128</v>
      </c>
      <c r="B1183" s="138" t="s">
        <v>975</v>
      </c>
      <c r="C1183" s="140">
        <v>0</v>
      </c>
      <c r="D1183" s="139"/>
      <c r="E1183" s="134">
        <f t="shared" si="216"/>
        <v>0</v>
      </c>
      <c r="F1183" s="135">
        <f t="shared" si="217"/>
        <v>0</v>
      </c>
      <c r="G1183" s="139"/>
      <c r="II1183" s="123"/>
      <c r="IJ1183" s="123"/>
      <c r="IK1183" s="123"/>
      <c r="IL1183" s="123"/>
      <c r="IM1183" s="123"/>
      <c r="IN1183" s="123"/>
      <c r="IO1183" s="123"/>
      <c r="IP1183" s="123"/>
    </row>
    <row r="1184" s="120" customFormat="1" ht="15" customHeight="1" spans="1:250">
      <c r="A1184" s="136">
        <v>2200129</v>
      </c>
      <c r="B1184" s="138" t="s">
        <v>976</v>
      </c>
      <c r="C1184" s="140">
        <v>0</v>
      </c>
      <c r="D1184" s="139"/>
      <c r="E1184" s="134">
        <f t="shared" si="216"/>
        <v>0</v>
      </c>
      <c r="F1184" s="135">
        <f t="shared" si="217"/>
        <v>0</v>
      </c>
      <c r="G1184" s="139"/>
      <c r="II1184" s="123"/>
      <c r="IJ1184" s="123"/>
      <c r="IK1184" s="123"/>
      <c r="IL1184" s="123"/>
      <c r="IM1184" s="123"/>
      <c r="IN1184" s="123"/>
      <c r="IO1184" s="123"/>
      <c r="IP1184" s="123"/>
    </row>
    <row r="1185" s="120" customFormat="1" ht="15" customHeight="1" spans="1:250">
      <c r="A1185" s="136">
        <v>2200150</v>
      </c>
      <c r="B1185" s="138" t="s">
        <v>72</v>
      </c>
      <c r="C1185" s="140">
        <v>432</v>
      </c>
      <c r="D1185" s="139">
        <v>3667</v>
      </c>
      <c r="E1185" s="134">
        <f t="shared" si="216"/>
        <v>3235</v>
      </c>
      <c r="F1185" s="135">
        <f t="shared" si="217"/>
        <v>748.842592592593</v>
      </c>
      <c r="G1185" s="139">
        <v>3667</v>
      </c>
      <c r="II1185" s="123"/>
      <c r="IJ1185" s="123"/>
      <c r="IK1185" s="123"/>
      <c r="IL1185" s="123"/>
      <c r="IM1185" s="123"/>
      <c r="IN1185" s="123"/>
      <c r="IO1185" s="123"/>
      <c r="IP1185" s="123"/>
    </row>
    <row r="1186" s="120" customFormat="1" ht="15" customHeight="1" spans="1:250">
      <c r="A1186" s="136">
        <v>2200199</v>
      </c>
      <c r="B1186" s="138" t="s">
        <v>977</v>
      </c>
      <c r="C1186" s="140">
        <v>0</v>
      </c>
      <c r="D1186" s="139">
        <v>45</v>
      </c>
      <c r="E1186" s="134">
        <f t="shared" si="216"/>
        <v>45</v>
      </c>
      <c r="F1186" s="135">
        <f t="shared" si="217"/>
        <v>0</v>
      </c>
      <c r="G1186" s="139">
        <v>45</v>
      </c>
      <c r="II1186" s="123"/>
      <c r="IJ1186" s="123"/>
      <c r="IK1186" s="123"/>
      <c r="IL1186" s="123"/>
      <c r="IM1186" s="123"/>
      <c r="IN1186" s="123"/>
      <c r="IO1186" s="123"/>
      <c r="IP1186" s="123"/>
    </row>
    <row r="1187" s="120" customFormat="1" ht="15" customHeight="1" spans="1:250">
      <c r="A1187" s="136">
        <v>22005</v>
      </c>
      <c r="B1187" s="137" t="s">
        <v>978</v>
      </c>
      <c r="C1187" s="140">
        <f>SUM(C1188:C1201)</f>
        <v>46</v>
      </c>
      <c r="D1187" s="141">
        <v>51</v>
      </c>
      <c r="E1187" s="134">
        <f t="shared" si="216"/>
        <v>5</v>
      </c>
      <c r="F1187" s="135">
        <f t="shared" si="217"/>
        <v>10.8695652173913</v>
      </c>
      <c r="G1187" s="141">
        <f>SUM(G1188:G1201)</f>
        <v>51</v>
      </c>
      <c r="II1187" s="123"/>
      <c r="IJ1187" s="123"/>
      <c r="IK1187" s="123"/>
      <c r="IL1187" s="123"/>
      <c r="IM1187" s="123"/>
      <c r="IN1187" s="123"/>
      <c r="IO1187" s="123"/>
      <c r="IP1187" s="123"/>
    </row>
    <row r="1188" s="120" customFormat="1" ht="15" customHeight="1" spans="1:250">
      <c r="A1188" s="136">
        <v>2200501</v>
      </c>
      <c r="B1188" s="138" t="s">
        <v>63</v>
      </c>
      <c r="C1188" s="140">
        <v>0</v>
      </c>
      <c r="D1188" s="139"/>
      <c r="E1188" s="134">
        <f t="shared" si="216"/>
        <v>0</v>
      </c>
      <c r="F1188" s="135">
        <f t="shared" si="217"/>
        <v>0</v>
      </c>
      <c r="G1188" s="139"/>
      <c r="II1188" s="123"/>
      <c r="IJ1188" s="123"/>
      <c r="IK1188" s="123"/>
      <c r="IL1188" s="123"/>
      <c r="IM1188" s="123"/>
      <c r="IN1188" s="123"/>
      <c r="IO1188" s="123"/>
      <c r="IP1188" s="123"/>
    </row>
    <row r="1189" s="120" customFormat="1" ht="15" customHeight="1" spans="1:250">
      <c r="A1189" s="136">
        <v>2200502</v>
      </c>
      <c r="B1189" s="138" t="s">
        <v>64</v>
      </c>
      <c r="C1189" s="140">
        <v>0</v>
      </c>
      <c r="D1189" s="139"/>
      <c r="E1189" s="134">
        <f t="shared" si="216"/>
        <v>0</v>
      </c>
      <c r="F1189" s="135">
        <f t="shared" si="217"/>
        <v>0</v>
      </c>
      <c r="G1189" s="139"/>
      <c r="II1189" s="123"/>
      <c r="IJ1189" s="123"/>
      <c r="IK1189" s="123"/>
      <c r="IL1189" s="123"/>
      <c r="IM1189" s="123"/>
      <c r="IN1189" s="123"/>
      <c r="IO1189" s="123"/>
      <c r="IP1189" s="123"/>
    </row>
    <row r="1190" s="120" customFormat="1" ht="15" customHeight="1" spans="1:250">
      <c r="A1190" s="136">
        <v>2200503</v>
      </c>
      <c r="B1190" s="138" t="s">
        <v>65</v>
      </c>
      <c r="C1190" s="140">
        <v>0</v>
      </c>
      <c r="D1190" s="139"/>
      <c r="E1190" s="134">
        <f t="shared" si="216"/>
        <v>0</v>
      </c>
      <c r="F1190" s="135">
        <f t="shared" si="217"/>
        <v>0</v>
      </c>
      <c r="G1190" s="139"/>
      <c r="II1190" s="123"/>
      <c r="IJ1190" s="123"/>
      <c r="IK1190" s="123"/>
      <c r="IL1190" s="123"/>
      <c r="IM1190" s="123"/>
      <c r="IN1190" s="123"/>
      <c r="IO1190" s="123"/>
      <c r="IP1190" s="123"/>
    </row>
    <row r="1191" s="120" customFormat="1" ht="15" customHeight="1" spans="1:250">
      <c r="A1191" s="136">
        <v>2200504</v>
      </c>
      <c r="B1191" s="138" t="s">
        <v>979</v>
      </c>
      <c r="C1191" s="140">
        <v>34</v>
      </c>
      <c r="D1191" s="139">
        <v>29</v>
      </c>
      <c r="E1191" s="134">
        <f t="shared" si="216"/>
        <v>-5</v>
      </c>
      <c r="F1191" s="135">
        <f t="shared" si="217"/>
        <v>-14.7058823529412</v>
      </c>
      <c r="G1191" s="139">
        <v>29</v>
      </c>
      <c r="II1191" s="123"/>
      <c r="IJ1191" s="123"/>
      <c r="IK1191" s="123"/>
      <c r="IL1191" s="123"/>
      <c r="IM1191" s="123"/>
      <c r="IN1191" s="123"/>
      <c r="IO1191" s="123"/>
      <c r="IP1191" s="123"/>
    </row>
    <row r="1192" s="120" customFormat="1" ht="15" customHeight="1" spans="1:250">
      <c r="A1192" s="136">
        <v>2200506</v>
      </c>
      <c r="B1192" s="138" t="s">
        <v>980</v>
      </c>
      <c r="C1192" s="140">
        <v>0</v>
      </c>
      <c r="D1192" s="139"/>
      <c r="E1192" s="134">
        <f t="shared" si="216"/>
        <v>0</v>
      </c>
      <c r="F1192" s="135">
        <f t="shared" si="217"/>
        <v>0</v>
      </c>
      <c r="G1192" s="139"/>
      <c r="II1192" s="123"/>
      <c r="IJ1192" s="123"/>
      <c r="IK1192" s="123"/>
      <c r="IL1192" s="123"/>
      <c r="IM1192" s="123"/>
      <c r="IN1192" s="123"/>
      <c r="IO1192" s="123"/>
      <c r="IP1192" s="123"/>
    </row>
    <row r="1193" s="120" customFormat="1" ht="15" customHeight="1" spans="1:250">
      <c r="A1193" s="136">
        <v>2200507</v>
      </c>
      <c r="B1193" s="138" t="s">
        <v>981</v>
      </c>
      <c r="C1193" s="140">
        <v>0</v>
      </c>
      <c r="D1193" s="139"/>
      <c r="E1193" s="134">
        <f t="shared" si="216"/>
        <v>0</v>
      </c>
      <c r="F1193" s="135">
        <f t="shared" si="217"/>
        <v>0</v>
      </c>
      <c r="G1193" s="139"/>
      <c r="II1193" s="123"/>
      <c r="IJ1193" s="123"/>
      <c r="IK1193" s="123"/>
      <c r="IL1193" s="123"/>
      <c r="IM1193" s="123"/>
      <c r="IN1193" s="123"/>
      <c r="IO1193" s="123"/>
      <c r="IP1193" s="123"/>
    </row>
    <row r="1194" s="120" customFormat="1" ht="15" customHeight="1" spans="1:250">
      <c r="A1194" s="136">
        <v>2200508</v>
      </c>
      <c r="B1194" s="138" t="s">
        <v>982</v>
      </c>
      <c r="C1194" s="140">
        <v>0</v>
      </c>
      <c r="D1194" s="139"/>
      <c r="E1194" s="134">
        <f t="shared" si="216"/>
        <v>0</v>
      </c>
      <c r="F1194" s="135">
        <f t="shared" si="217"/>
        <v>0</v>
      </c>
      <c r="G1194" s="139"/>
      <c r="II1194" s="123"/>
      <c r="IJ1194" s="123"/>
      <c r="IK1194" s="123"/>
      <c r="IL1194" s="123"/>
      <c r="IM1194" s="123"/>
      <c r="IN1194" s="123"/>
      <c r="IO1194" s="123"/>
      <c r="IP1194" s="123"/>
    </row>
    <row r="1195" s="120" customFormat="1" ht="15" customHeight="1" spans="1:250">
      <c r="A1195" s="136">
        <v>2200509</v>
      </c>
      <c r="B1195" s="138" t="s">
        <v>983</v>
      </c>
      <c r="C1195" s="140">
        <v>0</v>
      </c>
      <c r="D1195" s="139">
        <v>12</v>
      </c>
      <c r="E1195" s="134">
        <f t="shared" si="216"/>
        <v>12</v>
      </c>
      <c r="F1195" s="135">
        <f t="shared" si="217"/>
        <v>0</v>
      </c>
      <c r="G1195" s="139">
        <v>12</v>
      </c>
      <c r="II1195" s="123"/>
      <c r="IJ1195" s="123"/>
      <c r="IK1195" s="123"/>
      <c r="IL1195" s="123"/>
      <c r="IM1195" s="123"/>
      <c r="IN1195" s="123"/>
      <c r="IO1195" s="123"/>
      <c r="IP1195" s="123"/>
    </row>
    <row r="1196" s="120" customFormat="1" ht="15" customHeight="1" spans="1:250">
      <c r="A1196" s="136">
        <v>2200510</v>
      </c>
      <c r="B1196" s="138" t="s">
        <v>984</v>
      </c>
      <c r="C1196" s="140">
        <v>0</v>
      </c>
      <c r="D1196" s="139"/>
      <c r="E1196" s="134">
        <f t="shared" si="216"/>
        <v>0</v>
      </c>
      <c r="F1196" s="135">
        <f t="shared" si="217"/>
        <v>0</v>
      </c>
      <c r="G1196" s="139"/>
      <c r="II1196" s="123"/>
      <c r="IJ1196" s="123"/>
      <c r="IK1196" s="123"/>
      <c r="IL1196" s="123"/>
      <c r="IM1196" s="123"/>
      <c r="IN1196" s="123"/>
      <c r="IO1196" s="123"/>
      <c r="IP1196" s="123"/>
    </row>
    <row r="1197" s="120" customFormat="1" ht="15" customHeight="1" spans="1:250">
      <c r="A1197" s="136">
        <v>2200511</v>
      </c>
      <c r="B1197" s="138" t="s">
        <v>985</v>
      </c>
      <c r="C1197" s="140">
        <v>0</v>
      </c>
      <c r="D1197" s="139"/>
      <c r="E1197" s="134">
        <f t="shared" si="216"/>
        <v>0</v>
      </c>
      <c r="F1197" s="135">
        <f t="shared" si="217"/>
        <v>0</v>
      </c>
      <c r="G1197" s="139"/>
      <c r="II1197" s="123"/>
      <c r="IJ1197" s="123"/>
      <c r="IK1197" s="123"/>
      <c r="IL1197" s="123"/>
      <c r="IM1197" s="123"/>
      <c r="IN1197" s="123"/>
      <c r="IO1197" s="123"/>
      <c r="IP1197" s="123"/>
    </row>
    <row r="1198" s="120" customFormat="1" ht="15" customHeight="1" spans="1:250">
      <c r="A1198" s="136">
        <v>2200512</v>
      </c>
      <c r="B1198" s="138" t="s">
        <v>986</v>
      </c>
      <c r="C1198" s="140">
        <v>0</v>
      </c>
      <c r="D1198" s="139"/>
      <c r="E1198" s="134">
        <f t="shared" si="216"/>
        <v>0</v>
      </c>
      <c r="F1198" s="135">
        <f t="shared" si="217"/>
        <v>0</v>
      </c>
      <c r="G1198" s="139"/>
      <c r="II1198" s="123"/>
      <c r="IJ1198" s="123"/>
      <c r="IK1198" s="123"/>
      <c r="IL1198" s="123"/>
      <c r="IM1198" s="123"/>
      <c r="IN1198" s="123"/>
      <c r="IO1198" s="123"/>
      <c r="IP1198" s="123"/>
    </row>
    <row r="1199" s="120" customFormat="1" ht="15" customHeight="1" spans="1:250">
      <c r="A1199" s="136">
        <v>2200513</v>
      </c>
      <c r="B1199" s="138" t="s">
        <v>987</v>
      </c>
      <c r="C1199" s="140">
        <v>0</v>
      </c>
      <c r="D1199" s="139"/>
      <c r="E1199" s="134">
        <f t="shared" si="216"/>
        <v>0</v>
      </c>
      <c r="F1199" s="135">
        <f t="shared" si="217"/>
        <v>0</v>
      </c>
      <c r="G1199" s="139"/>
      <c r="II1199" s="123"/>
      <c r="IJ1199" s="123"/>
      <c r="IK1199" s="123"/>
      <c r="IL1199" s="123"/>
      <c r="IM1199" s="123"/>
      <c r="IN1199" s="123"/>
      <c r="IO1199" s="123"/>
      <c r="IP1199" s="123"/>
    </row>
    <row r="1200" s="120" customFormat="1" ht="15" customHeight="1" spans="1:250">
      <c r="A1200" s="136">
        <v>2200514</v>
      </c>
      <c r="B1200" s="138" t="s">
        <v>988</v>
      </c>
      <c r="C1200" s="140">
        <v>0</v>
      </c>
      <c r="D1200" s="139"/>
      <c r="E1200" s="134">
        <f t="shared" si="216"/>
        <v>0</v>
      </c>
      <c r="F1200" s="135">
        <f t="shared" si="217"/>
        <v>0</v>
      </c>
      <c r="G1200" s="139"/>
      <c r="II1200" s="123"/>
      <c r="IJ1200" s="123"/>
      <c r="IK1200" s="123"/>
      <c r="IL1200" s="123"/>
      <c r="IM1200" s="123"/>
      <c r="IN1200" s="123"/>
      <c r="IO1200" s="123"/>
      <c r="IP1200" s="123"/>
    </row>
    <row r="1201" s="120" customFormat="1" ht="15" customHeight="1" spans="1:250">
      <c r="A1201" s="136">
        <v>2200599</v>
      </c>
      <c r="B1201" s="138" t="s">
        <v>989</v>
      </c>
      <c r="C1201" s="140">
        <v>12</v>
      </c>
      <c r="D1201" s="139">
        <v>10</v>
      </c>
      <c r="E1201" s="134">
        <f t="shared" si="216"/>
        <v>-2</v>
      </c>
      <c r="F1201" s="135">
        <f t="shared" si="217"/>
        <v>-16.6666666666667</v>
      </c>
      <c r="G1201" s="139">
        <v>10</v>
      </c>
      <c r="II1201" s="123"/>
      <c r="IJ1201" s="123"/>
      <c r="IK1201" s="123"/>
      <c r="IL1201" s="123"/>
      <c r="IM1201" s="123"/>
      <c r="IN1201" s="123"/>
      <c r="IO1201" s="123"/>
      <c r="IP1201" s="123"/>
    </row>
    <row r="1202" s="120" customFormat="1" ht="15" customHeight="1" spans="1:250">
      <c r="A1202" s="136">
        <v>22099</v>
      </c>
      <c r="B1202" s="137" t="s">
        <v>990</v>
      </c>
      <c r="C1202" s="140">
        <f t="shared" ref="C1202:G1202" si="220">C1203</f>
        <v>0</v>
      </c>
      <c r="D1202" s="141">
        <f t="shared" si="220"/>
        <v>0</v>
      </c>
      <c r="E1202" s="134">
        <f t="shared" si="216"/>
        <v>0</v>
      </c>
      <c r="F1202" s="135">
        <f t="shared" si="217"/>
        <v>0</v>
      </c>
      <c r="G1202" s="141">
        <f t="shared" si="220"/>
        <v>0</v>
      </c>
      <c r="II1202" s="123"/>
      <c r="IJ1202" s="123"/>
      <c r="IK1202" s="123"/>
      <c r="IL1202" s="123"/>
      <c r="IM1202" s="123"/>
      <c r="IN1202" s="123"/>
      <c r="IO1202" s="123"/>
      <c r="IP1202" s="123"/>
    </row>
    <row r="1203" s="120" customFormat="1" ht="15" customHeight="1" spans="1:250">
      <c r="A1203" s="136">
        <v>2209901</v>
      </c>
      <c r="B1203" s="138" t="s">
        <v>991</v>
      </c>
      <c r="C1203" s="140">
        <v>0</v>
      </c>
      <c r="D1203" s="139"/>
      <c r="E1203" s="134">
        <f t="shared" si="216"/>
        <v>0</v>
      </c>
      <c r="F1203" s="135">
        <f t="shared" si="217"/>
        <v>0</v>
      </c>
      <c r="G1203" s="139"/>
      <c r="II1203" s="123"/>
      <c r="IJ1203" s="123"/>
      <c r="IK1203" s="123"/>
      <c r="IL1203" s="123"/>
      <c r="IM1203" s="123"/>
      <c r="IN1203" s="123"/>
      <c r="IO1203" s="123"/>
      <c r="IP1203" s="123"/>
    </row>
    <row r="1204" s="120" customFormat="1" ht="15" customHeight="1" spans="1:250">
      <c r="A1204" s="136">
        <v>221</v>
      </c>
      <c r="B1204" s="137" t="s">
        <v>992</v>
      </c>
      <c r="C1204" s="140">
        <f t="shared" ref="C1204:G1204" si="221">C1205+C1216+C1220</f>
        <v>3716</v>
      </c>
      <c r="D1204" s="141">
        <f t="shared" si="221"/>
        <v>3988</v>
      </c>
      <c r="E1204" s="134">
        <f t="shared" si="216"/>
        <v>272</v>
      </c>
      <c r="F1204" s="135">
        <f t="shared" si="217"/>
        <v>7.31969860064586</v>
      </c>
      <c r="G1204" s="141">
        <f t="shared" si="221"/>
        <v>3988</v>
      </c>
      <c r="II1204" s="123"/>
      <c r="IJ1204" s="123"/>
      <c r="IK1204" s="123"/>
      <c r="IL1204" s="123"/>
      <c r="IM1204" s="123"/>
      <c r="IN1204" s="123"/>
      <c r="IO1204" s="123"/>
      <c r="IP1204" s="123"/>
    </row>
    <row r="1205" s="120" customFormat="1" ht="15" customHeight="1" spans="1:250">
      <c r="A1205" s="136">
        <v>22101</v>
      </c>
      <c r="B1205" s="137" t="s">
        <v>993</v>
      </c>
      <c r="C1205" s="140">
        <f t="shared" ref="C1205:G1205" si="222">SUM(C1206:C1215)</f>
        <v>65</v>
      </c>
      <c r="D1205" s="141">
        <f t="shared" si="222"/>
        <v>65</v>
      </c>
      <c r="E1205" s="134">
        <f t="shared" si="216"/>
        <v>0</v>
      </c>
      <c r="F1205" s="135">
        <f t="shared" si="217"/>
        <v>0</v>
      </c>
      <c r="G1205" s="141">
        <f t="shared" si="222"/>
        <v>65</v>
      </c>
      <c r="II1205" s="123"/>
      <c r="IJ1205" s="123"/>
      <c r="IK1205" s="123"/>
      <c r="IL1205" s="123"/>
      <c r="IM1205" s="123"/>
      <c r="IN1205" s="123"/>
      <c r="IO1205" s="123"/>
      <c r="IP1205" s="123"/>
    </row>
    <row r="1206" s="120" customFormat="1" ht="15" customHeight="1" spans="1:250">
      <c r="A1206" s="136">
        <v>2210101</v>
      </c>
      <c r="B1206" s="138" t="s">
        <v>994</v>
      </c>
      <c r="C1206" s="140">
        <v>0</v>
      </c>
      <c r="D1206" s="139"/>
      <c r="E1206" s="134">
        <f t="shared" si="216"/>
        <v>0</v>
      </c>
      <c r="F1206" s="135">
        <f t="shared" si="217"/>
        <v>0</v>
      </c>
      <c r="G1206" s="139"/>
      <c r="II1206" s="123"/>
      <c r="IJ1206" s="123"/>
      <c r="IK1206" s="123"/>
      <c r="IL1206" s="123"/>
      <c r="IM1206" s="123"/>
      <c r="IN1206" s="123"/>
      <c r="IO1206" s="123"/>
      <c r="IP1206" s="123"/>
    </row>
    <row r="1207" s="120" customFormat="1" ht="15" customHeight="1" spans="1:250">
      <c r="A1207" s="136">
        <v>2210102</v>
      </c>
      <c r="B1207" s="138" t="s">
        <v>995</v>
      </c>
      <c r="C1207" s="140">
        <v>0</v>
      </c>
      <c r="D1207" s="139"/>
      <c r="E1207" s="134">
        <f t="shared" si="216"/>
        <v>0</v>
      </c>
      <c r="F1207" s="135">
        <f t="shared" si="217"/>
        <v>0</v>
      </c>
      <c r="G1207" s="139"/>
      <c r="II1207" s="123"/>
      <c r="IJ1207" s="123"/>
      <c r="IK1207" s="123"/>
      <c r="IL1207" s="123"/>
      <c r="IM1207" s="123"/>
      <c r="IN1207" s="123"/>
      <c r="IO1207" s="123"/>
      <c r="IP1207" s="123"/>
    </row>
    <row r="1208" s="120" customFormat="1" ht="15" customHeight="1" spans="1:250">
      <c r="A1208" s="136">
        <v>2210103</v>
      </c>
      <c r="B1208" s="138" t="s">
        <v>996</v>
      </c>
      <c r="C1208" s="140">
        <v>0</v>
      </c>
      <c r="D1208" s="139"/>
      <c r="E1208" s="134">
        <f t="shared" si="216"/>
        <v>0</v>
      </c>
      <c r="F1208" s="135">
        <f t="shared" si="217"/>
        <v>0</v>
      </c>
      <c r="G1208" s="139"/>
      <c r="II1208" s="123"/>
      <c r="IJ1208" s="123"/>
      <c r="IK1208" s="123"/>
      <c r="IL1208" s="123"/>
      <c r="IM1208" s="123"/>
      <c r="IN1208" s="123"/>
      <c r="IO1208" s="123"/>
      <c r="IP1208" s="123"/>
    </row>
    <row r="1209" s="120" customFormat="1" ht="15" customHeight="1" spans="1:250">
      <c r="A1209" s="136">
        <v>2210104</v>
      </c>
      <c r="B1209" s="138" t="s">
        <v>997</v>
      </c>
      <c r="C1209" s="140">
        <v>0</v>
      </c>
      <c r="D1209" s="139"/>
      <c r="E1209" s="134">
        <f t="shared" si="216"/>
        <v>0</v>
      </c>
      <c r="F1209" s="135">
        <f t="shared" si="217"/>
        <v>0</v>
      </c>
      <c r="G1209" s="139"/>
      <c r="II1209" s="123"/>
      <c r="IJ1209" s="123"/>
      <c r="IK1209" s="123"/>
      <c r="IL1209" s="123"/>
      <c r="IM1209" s="123"/>
      <c r="IN1209" s="123"/>
      <c r="IO1209" s="123"/>
      <c r="IP1209" s="123"/>
    </row>
    <row r="1210" s="120" customFormat="1" ht="15" customHeight="1" spans="1:250">
      <c r="A1210" s="136">
        <v>2210105</v>
      </c>
      <c r="B1210" s="138" t="s">
        <v>998</v>
      </c>
      <c r="C1210" s="140">
        <v>65</v>
      </c>
      <c r="D1210" s="139">
        <v>65</v>
      </c>
      <c r="E1210" s="134">
        <f t="shared" si="216"/>
        <v>0</v>
      </c>
      <c r="F1210" s="135">
        <f t="shared" si="217"/>
        <v>0</v>
      </c>
      <c r="G1210" s="139">
        <v>65</v>
      </c>
      <c r="II1210" s="123"/>
      <c r="IJ1210" s="123"/>
      <c r="IK1210" s="123"/>
      <c r="IL1210" s="123"/>
      <c r="IM1210" s="123"/>
      <c r="IN1210" s="123"/>
      <c r="IO1210" s="123"/>
      <c r="IP1210" s="123"/>
    </row>
    <row r="1211" s="120" customFormat="1" ht="15" customHeight="1" spans="1:250">
      <c r="A1211" s="136">
        <v>2210106</v>
      </c>
      <c r="B1211" s="138" t="s">
        <v>999</v>
      </c>
      <c r="C1211" s="140">
        <v>0</v>
      </c>
      <c r="D1211" s="139"/>
      <c r="E1211" s="134">
        <f t="shared" si="216"/>
        <v>0</v>
      </c>
      <c r="F1211" s="135">
        <f t="shared" si="217"/>
        <v>0</v>
      </c>
      <c r="G1211" s="139"/>
      <c r="II1211" s="123"/>
      <c r="IJ1211" s="123"/>
      <c r="IK1211" s="123"/>
      <c r="IL1211" s="123"/>
      <c r="IM1211" s="123"/>
      <c r="IN1211" s="123"/>
      <c r="IO1211" s="123"/>
      <c r="IP1211" s="123"/>
    </row>
    <row r="1212" s="120" customFormat="1" ht="15" customHeight="1" spans="1:250">
      <c r="A1212" s="136">
        <v>2210107</v>
      </c>
      <c r="B1212" s="138" t="s">
        <v>1000</v>
      </c>
      <c r="C1212" s="140">
        <v>0</v>
      </c>
      <c r="D1212" s="139"/>
      <c r="E1212" s="134">
        <f t="shared" si="216"/>
        <v>0</v>
      </c>
      <c r="F1212" s="135">
        <f t="shared" si="217"/>
        <v>0</v>
      </c>
      <c r="G1212" s="139"/>
      <c r="II1212" s="123"/>
      <c r="IJ1212" s="123"/>
      <c r="IK1212" s="123"/>
      <c r="IL1212" s="123"/>
      <c r="IM1212" s="123"/>
      <c r="IN1212" s="123"/>
      <c r="IO1212" s="123"/>
      <c r="IP1212" s="123"/>
    </row>
    <row r="1213" s="120" customFormat="1" ht="15" customHeight="1" spans="1:250">
      <c r="A1213" s="136">
        <v>2210108</v>
      </c>
      <c r="B1213" s="138" t="s">
        <v>1001</v>
      </c>
      <c r="C1213" s="140">
        <v>0</v>
      </c>
      <c r="D1213" s="139"/>
      <c r="E1213" s="134">
        <f t="shared" si="216"/>
        <v>0</v>
      </c>
      <c r="F1213" s="135">
        <f t="shared" si="217"/>
        <v>0</v>
      </c>
      <c r="G1213" s="139"/>
      <c r="II1213" s="123"/>
      <c r="IJ1213" s="123"/>
      <c r="IK1213" s="123"/>
      <c r="IL1213" s="123"/>
      <c r="IM1213" s="123"/>
      <c r="IN1213" s="123"/>
      <c r="IO1213" s="123"/>
      <c r="IP1213" s="123"/>
    </row>
    <row r="1214" s="120" customFormat="1" ht="15" customHeight="1" spans="1:250">
      <c r="A1214" s="136">
        <v>2210109</v>
      </c>
      <c r="B1214" s="138" t="s">
        <v>1002</v>
      </c>
      <c r="C1214" s="140">
        <v>0</v>
      </c>
      <c r="D1214" s="139"/>
      <c r="E1214" s="134">
        <f t="shared" si="216"/>
        <v>0</v>
      </c>
      <c r="F1214" s="135">
        <f t="shared" si="217"/>
        <v>0</v>
      </c>
      <c r="G1214" s="139"/>
      <c r="II1214" s="123"/>
      <c r="IJ1214" s="123"/>
      <c r="IK1214" s="123"/>
      <c r="IL1214" s="123"/>
      <c r="IM1214" s="123"/>
      <c r="IN1214" s="123"/>
      <c r="IO1214" s="123"/>
      <c r="IP1214" s="123"/>
    </row>
    <row r="1215" s="120" customFormat="1" ht="15" customHeight="1" spans="1:250">
      <c r="A1215" s="136">
        <v>2210199</v>
      </c>
      <c r="B1215" s="138" t="s">
        <v>1003</v>
      </c>
      <c r="C1215" s="140">
        <v>0</v>
      </c>
      <c r="D1215" s="139"/>
      <c r="E1215" s="134">
        <f t="shared" si="216"/>
        <v>0</v>
      </c>
      <c r="F1215" s="135">
        <f t="shared" si="217"/>
        <v>0</v>
      </c>
      <c r="G1215" s="139"/>
      <c r="II1215" s="123"/>
      <c r="IJ1215" s="123"/>
      <c r="IK1215" s="123"/>
      <c r="IL1215" s="123"/>
      <c r="IM1215" s="123"/>
      <c r="IN1215" s="123"/>
      <c r="IO1215" s="123"/>
      <c r="IP1215" s="123"/>
    </row>
    <row r="1216" s="120" customFormat="1" ht="15" customHeight="1" spans="1:250">
      <c r="A1216" s="136">
        <v>22102</v>
      </c>
      <c r="B1216" s="137" t="s">
        <v>1004</v>
      </c>
      <c r="C1216" s="140">
        <f t="shared" ref="C1216:G1216" si="223">SUM(C1217:C1219)</f>
        <v>3519</v>
      </c>
      <c r="D1216" s="141">
        <f t="shared" si="223"/>
        <v>3784</v>
      </c>
      <c r="E1216" s="134">
        <f t="shared" si="216"/>
        <v>265</v>
      </c>
      <c r="F1216" s="135">
        <f t="shared" si="217"/>
        <v>7.53054845126456</v>
      </c>
      <c r="G1216" s="141">
        <f t="shared" si="223"/>
        <v>3784</v>
      </c>
      <c r="II1216" s="123"/>
      <c r="IJ1216" s="123"/>
      <c r="IK1216" s="123"/>
      <c r="IL1216" s="123"/>
      <c r="IM1216" s="123"/>
      <c r="IN1216" s="123"/>
      <c r="IO1216" s="123"/>
      <c r="IP1216" s="123"/>
    </row>
    <row r="1217" s="120" customFormat="1" ht="15" customHeight="1" spans="1:250">
      <c r="A1217" s="136">
        <v>2210201</v>
      </c>
      <c r="B1217" s="138" t="s">
        <v>1005</v>
      </c>
      <c r="C1217" s="140">
        <v>3519</v>
      </c>
      <c r="D1217" s="139">
        <v>3784</v>
      </c>
      <c r="E1217" s="134">
        <f t="shared" si="216"/>
        <v>265</v>
      </c>
      <c r="F1217" s="135">
        <f t="shared" si="217"/>
        <v>7.53054845126456</v>
      </c>
      <c r="G1217" s="139">
        <v>3784</v>
      </c>
      <c r="II1217" s="123"/>
      <c r="IJ1217" s="123"/>
      <c r="IK1217" s="123"/>
      <c r="IL1217" s="123"/>
      <c r="IM1217" s="123"/>
      <c r="IN1217" s="123"/>
      <c r="IO1217" s="123"/>
      <c r="IP1217" s="123"/>
    </row>
    <row r="1218" s="120" customFormat="1" ht="15" customHeight="1" spans="1:250">
      <c r="A1218" s="136">
        <v>2210202</v>
      </c>
      <c r="B1218" s="138" t="s">
        <v>1006</v>
      </c>
      <c r="C1218" s="140">
        <v>0</v>
      </c>
      <c r="D1218" s="139"/>
      <c r="E1218" s="134">
        <f t="shared" si="216"/>
        <v>0</v>
      </c>
      <c r="F1218" s="135">
        <f t="shared" si="217"/>
        <v>0</v>
      </c>
      <c r="G1218" s="139"/>
      <c r="II1218" s="123"/>
      <c r="IJ1218" s="123"/>
      <c r="IK1218" s="123"/>
      <c r="IL1218" s="123"/>
      <c r="IM1218" s="123"/>
      <c r="IN1218" s="123"/>
      <c r="IO1218" s="123"/>
      <c r="IP1218" s="123"/>
    </row>
    <row r="1219" s="120" customFormat="1" ht="15" customHeight="1" spans="1:250">
      <c r="A1219" s="136">
        <v>2210203</v>
      </c>
      <c r="B1219" s="138" t="s">
        <v>1007</v>
      </c>
      <c r="C1219" s="140">
        <v>0</v>
      </c>
      <c r="D1219" s="139"/>
      <c r="E1219" s="134">
        <f t="shared" si="216"/>
        <v>0</v>
      </c>
      <c r="F1219" s="135">
        <f t="shared" si="217"/>
        <v>0</v>
      </c>
      <c r="G1219" s="139"/>
      <c r="II1219" s="123"/>
      <c r="IJ1219" s="123"/>
      <c r="IK1219" s="123"/>
      <c r="IL1219" s="123"/>
      <c r="IM1219" s="123"/>
      <c r="IN1219" s="123"/>
      <c r="IO1219" s="123"/>
      <c r="IP1219" s="123"/>
    </row>
    <row r="1220" s="120" customFormat="1" ht="15" customHeight="1" spans="1:250">
      <c r="A1220" s="136">
        <v>22103</v>
      </c>
      <c r="B1220" s="137" t="s">
        <v>1008</v>
      </c>
      <c r="C1220" s="140">
        <f t="shared" ref="C1220:G1220" si="224">SUM(C1221:C1223)</f>
        <v>132</v>
      </c>
      <c r="D1220" s="141">
        <f t="shared" si="224"/>
        <v>139</v>
      </c>
      <c r="E1220" s="134">
        <f t="shared" si="216"/>
        <v>7</v>
      </c>
      <c r="F1220" s="135">
        <f t="shared" si="217"/>
        <v>5.3030303030303</v>
      </c>
      <c r="G1220" s="141">
        <f t="shared" si="224"/>
        <v>139</v>
      </c>
      <c r="II1220" s="123"/>
      <c r="IJ1220" s="123"/>
      <c r="IK1220" s="123"/>
      <c r="IL1220" s="123"/>
      <c r="IM1220" s="123"/>
      <c r="IN1220" s="123"/>
      <c r="IO1220" s="123"/>
      <c r="IP1220" s="123"/>
    </row>
    <row r="1221" s="120" customFormat="1" ht="15" customHeight="1" spans="1:250">
      <c r="A1221" s="136">
        <v>2210301</v>
      </c>
      <c r="B1221" s="138" t="s">
        <v>1009</v>
      </c>
      <c r="C1221" s="140">
        <v>0</v>
      </c>
      <c r="D1221" s="139"/>
      <c r="E1221" s="134">
        <f t="shared" ref="E1221:E1284" si="225">D1221-C1221</f>
        <v>0</v>
      </c>
      <c r="F1221" s="135">
        <f t="shared" ref="F1221:F1284" si="226">IF(C1221=0,,E1221/C1221*100)</f>
        <v>0</v>
      </c>
      <c r="G1221" s="139"/>
      <c r="II1221" s="123"/>
      <c r="IJ1221" s="123"/>
      <c r="IK1221" s="123"/>
      <c r="IL1221" s="123"/>
      <c r="IM1221" s="123"/>
      <c r="IN1221" s="123"/>
      <c r="IO1221" s="123"/>
      <c r="IP1221" s="123"/>
    </row>
    <row r="1222" s="120" customFormat="1" ht="15" customHeight="1" spans="1:250">
      <c r="A1222" s="136">
        <v>2210302</v>
      </c>
      <c r="B1222" s="138" t="s">
        <v>1010</v>
      </c>
      <c r="C1222" s="140">
        <v>132</v>
      </c>
      <c r="D1222" s="139">
        <v>139</v>
      </c>
      <c r="E1222" s="134">
        <f t="shared" si="225"/>
        <v>7</v>
      </c>
      <c r="F1222" s="135">
        <f t="shared" si="226"/>
        <v>5.3030303030303</v>
      </c>
      <c r="G1222" s="139">
        <v>139</v>
      </c>
      <c r="II1222" s="123"/>
      <c r="IJ1222" s="123"/>
      <c r="IK1222" s="123"/>
      <c r="IL1222" s="123"/>
      <c r="IM1222" s="123"/>
      <c r="IN1222" s="123"/>
      <c r="IO1222" s="123"/>
      <c r="IP1222" s="123"/>
    </row>
    <row r="1223" s="120" customFormat="1" ht="15" customHeight="1" spans="1:250">
      <c r="A1223" s="136">
        <v>2210399</v>
      </c>
      <c r="B1223" s="138" t="s">
        <v>1011</v>
      </c>
      <c r="C1223" s="140">
        <v>0</v>
      </c>
      <c r="D1223" s="139"/>
      <c r="E1223" s="134">
        <f t="shared" si="225"/>
        <v>0</v>
      </c>
      <c r="F1223" s="135">
        <f t="shared" si="226"/>
        <v>0</v>
      </c>
      <c r="G1223" s="139"/>
      <c r="II1223" s="123"/>
      <c r="IJ1223" s="123"/>
      <c r="IK1223" s="123"/>
      <c r="IL1223" s="123"/>
      <c r="IM1223" s="123"/>
      <c r="IN1223" s="123"/>
      <c r="IO1223" s="123"/>
      <c r="IP1223" s="123"/>
    </row>
    <row r="1224" s="120" customFormat="1" ht="15" customHeight="1" spans="1:250">
      <c r="A1224" s="136">
        <v>222</v>
      </c>
      <c r="B1224" s="137" t="s">
        <v>1012</v>
      </c>
      <c r="C1224" s="140">
        <f t="shared" ref="C1224:G1224" si="227">C1225+C1240+C1254+C1259+C1265</f>
        <v>187</v>
      </c>
      <c r="D1224" s="141">
        <f t="shared" si="227"/>
        <v>137</v>
      </c>
      <c r="E1224" s="134">
        <f t="shared" si="225"/>
        <v>-50</v>
      </c>
      <c r="F1224" s="135">
        <f t="shared" si="226"/>
        <v>-26.7379679144385</v>
      </c>
      <c r="G1224" s="141">
        <f t="shared" si="227"/>
        <v>137</v>
      </c>
      <c r="II1224" s="123"/>
      <c r="IJ1224" s="123"/>
      <c r="IK1224" s="123"/>
      <c r="IL1224" s="123"/>
      <c r="IM1224" s="123"/>
      <c r="IN1224" s="123"/>
      <c r="IO1224" s="123"/>
      <c r="IP1224" s="123"/>
    </row>
    <row r="1225" s="120" customFormat="1" ht="15" customHeight="1" spans="1:250">
      <c r="A1225" s="136">
        <v>22201</v>
      </c>
      <c r="B1225" s="137" t="s">
        <v>1013</v>
      </c>
      <c r="C1225" s="140">
        <f t="shared" ref="C1225:G1225" si="228">SUM(C1226:C1239)</f>
        <v>187</v>
      </c>
      <c r="D1225" s="141">
        <f t="shared" si="228"/>
        <v>84</v>
      </c>
      <c r="E1225" s="134">
        <f t="shared" si="225"/>
        <v>-103</v>
      </c>
      <c r="F1225" s="135">
        <f t="shared" si="226"/>
        <v>-55.0802139037433</v>
      </c>
      <c r="G1225" s="141">
        <f t="shared" si="228"/>
        <v>84</v>
      </c>
      <c r="II1225" s="123"/>
      <c r="IJ1225" s="123"/>
      <c r="IK1225" s="123"/>
      <c r="IL1225" s="123"/>
      <c r="IM1225" s="123"/>
      <c r="IN1225" s="123"/>
      <c r="IO1225" s="123"/>
      <c r="IP1225" s="123"/>
    </row>
    <row r="1226" s="120" customFormat="1" ht="15" customHeight="1" spans="1:250">
      <c r="A1226" s="136">
        <v>2220101</v>
      </c>
      <c r="B1226" s="138" t="s">
        <v>63</v>
      </c>
      <c r="C1226" s="140">
        <v>70</v>
      </c>
      <c r="D1226" s="139"/>
      <c r="E1226" s="134">
        <f t="shared" si="225"/>
        <v>-70</v>
      </c>
      <c r="F1226" s="135">
        <f t="shared" si="226"/>
        <v>-100</v>
      </c>
      <c r="G1226" s="139"/>
      <c r="II1226" s="123"/>
      <c r="IJ1226" s="123"/>
      <c r="IK1226" s="123"/>
      <c r="IL1226" s="123"/>
      <c r="IM1226" s="123"/>
      <c r="IN1226" s="123"/>
      <c r="IO1226" s="123"/>
      <c r="IP1226" s="123"/>
    </row>
    <row r="1227" s="120" customFormat="1" ht="15" customHeight="1" spans="1:250">
      <c r="A1227" s="136">
        <v>2220102</v>
      </c>
      <c r="B1227" s="138" t="s">
        <v>64</v>
      </c>
      <c r="C1227" s="140">
        <v>0</v>
      </c>
      <c r="D1227" s="139"/>
      <c r="E1227" s="134">
        <f t="shared" si="225"/>
        <v>0</v>
      </c>
      <c r="F1227" s="135">
        <f t="shared" si="226"/>
        <v>0</v>
      </c>
      <c r="G1227" s="139"/>
      <c r="II1227" s="123"/>
      <c r="IJ1227" s="123"/>
      <c r="IK1227" s="123"/>
      <c r="IL1227" s="123"/>
      <c r="IM1227" s="123"/>
      <c r="IN1227" s="123"/>
      <c r="IO1227" s="123"/>
      <c r="IP1227" s="123"/>
    </row>
    <row r="1228" s="120" customFormat="1" ht="15" customHeight="1" spans="1:250">
      <c r="A1228" s="136">
        <v>2220103</v>
      </c>
      <c r="B1228" s="138" t="s">
        <v>65</v>
      </c>
      <c r="C1228" s="140">
        <v>0</v>
      </c>
      <c r="D1228" s="139"/>
      <c r="E1228" s="134">
        <f t="shared" si="225"/>
        <v>0</v>
      </c>
      <c r="F1228" s="135">
        <f t="shared" si="226"/>
        <v>0</v>
      </c>
      <c r="G1228" s="139"/>
      <c r="II1228" s="123"/>
      <c r="IJ1228" s="123"/>
      <c r="IK1228" s="123"/>
      <c r="IL1228" s="123"/>
      <c r="IM1228" s="123"/>
      <c r="IN1228" s="123"/>
      <c r="IO1228" s="123"/>
      <c r="IP1228" s="123"/>
    </row>
    <row r="1229" s="120" customFormat="1" ht="15" customHeight="1" spans="1:250">
      <c r="A1229" s="136">
        <v>2220104</v>
      </c>
      <c r="B1229" s="138" t="s">
        <v>1014</v>
      </c>
      <c r="C1229" s="140">
        <v>0</v>
      </c>
      <c r="D1229" s="139"/>
      <c r="E1229" s="134">
        <f t="shared" si="225"/>
        <v>0</v>
      </c>
      <c r="F1229" s="135">
        <f t="shared" si="226"/>
        <v>0</v>
      </c>
      <c r="G1229" s="139"/>
      <c r="II1229" s="123"/>
      <c r="IJ1229" s="123"/>
      <c r="IK1229" s="123"/>
      <c r="IL1229" s="123"/>
      <c r="IM1229" s="123"/>
      <c r="IN1229" s="123"/>
      <c r="IO1229" s="123"/>
      <c r="IP1229" s="123"/>
    </row>
    <row r="1230" s="120" customFormat="1" ht="15" customHeight="1" spans="1:250">
      <c r="A1230" s="136">
        <v>2220105</v>
      </c>
      <c r="B1230" s="138" t="s">
        <v>1015</v>
      </c>
      <c r="C1230" s="140">
        <v>0</v>
      </c>
      <c r="D1230" s="139"/>
      <c r="E1230" s="134">
        <f t="shared" si="225"/>
        <v>0</v>
      </c>
      <c r="F1230" s="135">
        <f t="shared" si="226"/>
        <v>0</v>
      </c>
      <c r="G1230" s="139"/>
      <c r="II1230" s="123"/>
      <c r="IJ1230" s="123"/>
      <c r="IK1230" s="123"/>
      <c r="IL1230" s="123"/>
      <c r="IM1230" s="123"/>
      <c r="IN1230" s="123"/>
      <c r="IO1230" s="123"/>
      <c r="IP1230" s="123"/>
    </row>
    <row r="1231" s="120" customFormat="1" ht="15" customHeight="1" spans="1:250">
      <c r="A1231" s="136">
        <v>2220106</v>
      </c>
      <c r="B1231" s="138" t="s">
        <v>1016</v>
      </c>
      <c r="C1231" s="140">
        <v>0</v>
      </c>
      <c r="D1231" s="139"/>
      <c r="E1231" s="134">
        <f t="shared" si="225"/>
        <v>0</v>
      </c>
      <c r="F1231" s="135">
        <f t="shared" si="226"/>
        <v>0</v>
      </c>
      <c r="G1231" s="139"/>
      <c r="II1231" s="123"/>
      <c r="IJ1231" s="123"/>
      <c r="IK1231" s="123"/>
      <c r="IL1231" s="123"/>
      <c r="IM1231" s="123"/>
      <c r="IN1231" s="123"/>
      <c r="IO1231" s="123"/>
      <c r="IP1231" s="123"/>
    </row>
    <row r="1232" s="120" customFormat="1" ht="15" customHeight="1" spans="1:250">
      <c r="A1232" s="136">
        <v>2220107</v>
      </c>
      <c r="B1232" s="138" t="s">
        <v>1017</v>
      </c>
      <c r="C1232" s="140">
        <v>0</v>
      </c>
      <c r="D1232" s="139"/>
      <c r="E1232" s="134">
        <f t="shared" si="225"/>
        <v>0</v>
      </c>
      <c r="F1232" s="135">
        <f t="shared" si="226"/>
        <v>0</v>
      </c>
      <c r="G1232" s="139"/>
      <c r="II1232" s="123"/>
      <c r="IJ1232" s="123"/>
      <c r="IK1232" s="123"/>
      <c r="IL1232" s="123"/>
      <c r="IM1232" s="123"/>
      <c r="IN1232" s="123"/>
      <c r="IO1232" s="123"/>
      <c r="IP1232" s="123"/>
    </row>
    <row r="1233" s="120" customFormat="1" ht="15" customHeight="1" spans="1:250">
      <c r="A1233" s="136">
        <v>2220112</v>
      </c>
      <c r="B1233" s="138" t="s">
        <v>1018</v>
      </c>
      <c r="C1233" s="140">
        <v>83</v>
      </c>
      <c r="D1233" s="139">
        <v>84</v>
      </c>
      <c r="E1233" s="134">
        <f t="shared" si="225"/>
        <v>1</v>
      </c>
      <c r="F1233" s="135">
        <f t="shared" si="226"/>
        <v>1.20481927710843</v>
      </c>
      <c r="G1233" s="139">
        <v>84</v>
      </c>
      <c r="II1233" s="123"/>
      <c r="IJ1233" s="123"/>
      <c r="IK1233" s="123"/>
      <c r="IL1233" s="123"/>
      <c r="IM1233" s="123"/>
      <c r="IN1233" s="123"/>
      <c r="IO1233" s="123"/>
      <c r="IP1233" s="123"/>
    </row>
    <row r="1234" s="120" customFormat="1" ht="15" customHeight="1" spans="1:250">
      <c r="A1234" s="136">
        <v>2220113</v>
      </c>
      <c r="B1234" s="138" t="s">
        <v>1019</v>
      </c>
      <c r="C1234" s="140">
        <v>0</v>
      </c>
      <c r="D1234" s="139"/>
      <c r="E1234" s="134">
        <f t="shared" si="225"/>
        <v>0</v>
      </c>
      <c r="F1234" s="135">
        <f t="shared" si="226"/>
        <v>0</v>
      </c>
      <c r="G1234" s="139"/>
      <c r="II1234" s="123"/>
      <c r="IJ1234" s="123"/>
      <c r="IK1234" s="123"/>
      <c r="IL1234" s="123"/>
      <c r="IM1234" s="123"/>
      <c r="IN1234" s="123"/>
      <c r="IO1234" s="123"/>
      <c r="IP1234" s="123"/>
    </row>
    <row r="1235" s="120" customFormat="1" ht="15" customHeight="1" spans="1:250">
      <c r="A1235" s="136">
        <v>2220114</v>
      </c>
      <c r="B1235" s="138" t="s">
        <v>1020</v>
      </c>
      <c r="C1235" s="140">
        <v>0</v>
      </c>
      <c r="D1235" s="139"/>
      <c r="E1235" s="134">
        <f t="shared" si="225"/>
        <v>0</v>
      </c>
      <c r="F1235" s="135">
        <f t="shared" si="226"/>
        <v>0</v>
      </c>
      <c r="G1235" s="139"/>
      <c r="II1235" s="123"/>
      <c r="IJ1235" s="123"/>
      <c r="IK1235" s="123"/>
      <c r="IL1235" s="123"/>
      <c r="IM1235" s="123"/>
      <c r="IN1235" s="123"/>
      <c r="IO1235" s="123"/>
      <c r="IP1235" s="123"/>
    </row>
    <row r="1236" s="120" customFormat="1" ht="15" customHeight="1" spans="1:250">
      <c r="A1236" s="136">
        <v>2220115</v>
      </c>
      <c r="B1236" s="138" t="s">
        <v>1021</v>
      </c>
      <c r="C1236" s="140">
        <v>34</v>
      </c>
      <c r="D1236" s="139"/>
      <c r="E1236" s="134">
        <f t="shared" si="225"/>
        <v>-34</v>
      </c>
      <c r="F1236" s="135">
        <f t="shared" si="226"/>
        <v>-100</v>
      </c>
      <c r="G1236" s="139"/>
      <c r="II1236" s="123"/>
      <c r="IJ1236" s="123"/>
      <c r="IK1236" s="123"/>
      <c r="IL1236" s="123"/>
      <c r="IM1236" s="123"/>
      <c r="IN1236" s="123"/>
      <c r="IO1236" s="123"/>
      <c r="IP1236" s="123"/>
    </row>
    <row r="1237" s="120" customFormat="1" ht="15" customHeight="1" spans="1:250">
      <c r="A1237" s="136">
        <v>2220118</v>
      </c>
      <c r="B1237" s="138" t="s">
        <v>1022</v>
      </c>
      <c r="C1237" s="140">
        <v>0</v>
      </c>
      <c r="D1237" s="139"/>
      <c r="E1237" s="134">
        <f t="shared" si="225"/>
        <v>0</v>
      </c>
      <c r="F1237" s="135">
        <f t="shared" si="226"/>
        <v>0</v>
      </c>
      <c r="G1237" s="139"/>
      <c r="II1237" s="123"/>
      <c r="IJ1237" s="123"/>
      <c r="IK1237" s="123"/>
      <c r="IL1237" s="123"/>
      <c r="IM1237" s="123"/>
      <c r="IN1237" s="123"/>
      <c r="IO1237" s="123"/>
      <c r="IP1237" s="123"/>
    </row>
    <row r="1238" s="120" customFormat="1" ht="15" customHeight="1" spans="1:250">
      <c r="A1238" s="136">
        <v>2220150</v>
      </c>
      <c r="B1238" s="138" t="s">
        <v>72</v>
      </c>
      <c r="C1238" s="140">
        <v>0</v>
      </c>
      <c r="D1238" s="139"/>
      <c r="E1238" s="134">
        <f t="shared" si="225"/>
        <v>0</v>
      </c>
      <c r="F1238" s="135">
        <f t="shared" si="226"/>
        <v>0</v>
      </c>
      <c r="G1238" s="139"/>
      <c r="II1238" s="123"/>
      <c r="IJ1238" s="123"/>
      <c r="IK1238" s="123"/>
      <c r="IL1238" s="123"/>
      <c r="IM1238" s="123"/>
      <c r="IN1238" s="123"/>
      <c r="IO1238" s="123"/>
      <c r="IP1238" s="123"/>
    </row>
    <row r="1239" s="120" customFormat="1" ht="15" customHeight="1" spans="1:250">
      <c r="A1239" s="136">
        <v>2220199</v>
      </c>
      <c r="B1239" s="138" t="s">
        <v>1023</v>
      </c>
      <c r="C1239" s="140">
        <v>0</v>
      </c>
      <c r="D1239" s="139"/>
      <c r="E1239" s="134">
        <f t="shared" si="225"/>
        <v>0</v>
      </c>
      <c r="F1239" s="135">
        <f t="shared" si="226"/>
        <v>0</v>
      </c>
      <c r="G1239" s="139"/>
      <c r="II1239" s="123"/>
      <c r="IJ1239" s="123"/>
      <c r="IK1239" s="123"/>
      <c r="IL1239" s="123"/>
      <c r="IM1239" s="123"/>
      <c r="IN1239" s="123"/>
      <c r="IO1239" s="123"/>
      <c r="IP1239" s="123"/>
    </row>
    <row r="1240" s="120" customFormat="1" ht="15" customHeight="1" spans="1:250">
      <c r="A1240" s="136">
        <v>22202</v>
      </c>
      <c r="B1240" s="137" t="s">
        <v>1024</v>
      </c>
      <c r="C1240" s="140">
        <f t="shared" ref="C1240:G1240" si="229">SUM(C1241:C1253)</f>
        <v>0</v>
      </c>
      <c r="D1240" s="141">
        <f t="shared" si="229"/>
        <v>0</v>
      </c>
      <c r="E1240" s="134">
        <f t="shared" si="225"/>
        <v>0</v>
      </c>
      <c r="F1240" s="135">
        <f t="shared" si="226"/>
        <v>0</v>
      </c>
      <c r="G1240" s="141">
        <f t="shared" si="229"/>
        <v>0</v>
      </c>
      <c r="II1240" s="123"/>
      <c r="IJ1240" s="123"/>
      <c r="IK1240" s="123"/>
      <c r="IL1240" s="123"/>
      <c r="IM1240" s="123"/>
      <c r="IN1240" s="123"/>
      <c r="IO1240" s="123"/>
      <c r="IP1240" s="123"/>
    </row>
    <row r="1241" s="120" customFormat="1" ht="15" customHeight="1" spans="1:250">
      <c r="A1241" s="136">
        <v>2220201</v>
      </c>
      <c r="B1241" s="138" t="s">
        <v>63</v>
      </c>
      <c r="C1241" s="140">
        <v>0</v>
      </c>
      <c r="D1241" s="139"/>
      <c r="E1241" s="134">
        <f t="shared" si="225"/>
        <v>0</v>
      </c>
      <c r="F1241" s="135">
        <f t="shared" si="226"/>
        <v>0</v>
      </c>
      <c r="G1241" s="139"/>
      <c r="II1241" s="123"/>
      <c r="IJ1241" s="123"/>
      <c r="IK1241" s="123"/>
      <c r="IL1241" s="123"/>
      <c r="IM1241" s="123"/>
      <c r="IN1241" s="123"/>
      <c r="IO1241" s="123"/>
      <c r="IP1241" s="123"/>
    </row>
    <row r="1242" s="120" customFormat="1" ht="15" customHeight="1" spans="1:250">
      <c r="A1242" s="136">
        <v>2220202</v>
      </c>
      <c r="B1242" s="138" t="s">
        <v>64</v>
      </c>
      <c r="C1242" s="140">
        <v>0</v>
      </c>
      <c r="D1242" s="139"/>
      <c r="E1242" s="134">
        <f t="shared" si="225"/>
        <v>0</v>
      </c>
      <c r="F1242" s="135">
        <f t="shared" si="226"/>
        <v>0</v>
      </c>
      <c r="G1242" s="139"/>
      <c r="II1242" s="123"/>
      <c r="IJ1242" s="123"/>
      <c r="IK1242" s="123"/>
      <c r="IL1242" s="123"/>
      <c r="IM1242" s="123"/>
      <c r="IN1242" s="123"/>
      <c r="IO1242" s="123"/>
      <c r="IP1242" s="123"/>
    </row>
    <row r="1243" s="120" customFormat="1" ht="15" customHeight="1" spans="1:250">
      <c r="A1243" s="136">
        <v>2220203</v>
      </c>
      <c r="B1243" s="138" t="s">
        <v>65</v>
      </c>
      <c r="C1243" s="140">
        <v>0</v>
      </c>
      <c r="D1243" s="139"/>
      <c r="E1243" s="134">
        <f t="shared" si="225"/>
        <v>0</v>
      </c>
      <c r="F1243" s="135">
        <f t="shared" si="226"/>
        <v>0</v>
      </c>
      <c r="G1243" s="139"/>
      <c r="II1243" s="123"/>
      <c r="IJ1243" s="123"/>
      <c r="IK1243" s="123"/>
      <c r="IL1243" s="123"/>
      <c r="IM1243" s="123"/>
      <c r="IN1243" s="123"/>
      <c r="IO1243" s="123"/>
      <c r="IP1243" s="123"/>
    </row>
    <row r="1244" s="120" customFormat="1" ht="15" customHeight="1" spans="1:250">
      <c r="A1244" s="136">
        <v>2220204</v>
      </c>
      <c r="B1244" s="138" t="s">
        <v>1025</v>
      </c>
      <c r="C1244" s="140">
        <v>0</v>
      </c>
      <c r="D1244" s="139"/>
      <c r="E1244" s="134">
        <f t="shared" si="225"/>
        <v>0</v>
      </c>
      <c r="F1244" s="135">
        <f t="shared" si="226"/>
        <v>0</v>
      </c>
      <c r="G1244" s="139"/>
      <c r="II1244" s="123"/>
      <c r="IJ1244" s="123"/>
      <c r="IK1244" s="123"/>
      <c r="IL1244" s="123"/>
      <c r="IM1244" s="123"/>
      <c r="IN1244" s="123"/>
      <c r="IO1244" s="123"/>
      <c r="IP1244" s="123"/>
    </row>
    <row r="1245" s="120" customFormat="1" ht="15" customHeight="1" spans="1:250">
      <c r="A1245" s="136">
        <v>2220205</v>
      </c>
      <c r="B1245" s="138" t="s">
        <v>1026</v>
      </c>
      <c r="C1245" s="140">
        <v>0</v>
      </c>
      <c r="D1245" s="139"/>
      <c r="E1245" s="134">
        <f t="shared" si="225"/>
        <v>0</v>
      </c>
      <c r="F1245" s="135">
        <f t="shared" si="226"/>
        <v>0</v>
      </c>
      <c r="G1245" s="139"/>
      <c r="II1245" s="123"/>
      <c r="IJ1245" s="123"/>
      <c r="IK1245" s="123"/>
      <c r="IL1245" s="123"/>
      <c r="IM1245" s="123"/>
      <c r="IN1245" s="123"/>
      <c r="IO1245" s="123"/>
      <c r="IP1245" s="123"/>
    </row>
    <row r="1246" s="120" customFormat="1" ht="15" customHeight="1" spans="1:250">
      <c r="A1246" s="136">
        <v>2220206</v>
      </c>
      <c r="B1246" s="138" t="s">
        <v>1027</v>
      </c>
      <c r="C1246" s="140">
        <v>0</v>
      </c>
      <c r="D1246" s="139"/>
      <c r="E1246" s="134">
        <f t="shared" si="225"/>
        <v>0</v>
      </c>
      <c r="F1246" s="135">
        <f t="shared" si="226"/>
        <v>0</v>
      </c>
      <c r="G1246" s="139"/>
      <c r="II1246" s="123"/>
      <c r="IJ1246" s="123"/>
      <c r="IK1246" s="123"/>
      <c r="IL1246" s="123"/>
      <c r="IM1246" s="123"/>
      <c r="IN1246" s="123"/>
      <c r="IO1246" s="123"/>
      <c r="IP1246" s="123"/>
    </row>
    <row r="1247" s="120" customFormat="1" ht="15" customHeight="1" spans="1:250">
      <c r="A1247" s="136">
        <v>2220207</v>
      </c>
      <c r="B1247" s="138" t="s">
        <v>1028</v>
      </c>
      <c r="C1247" s="140">
        <v>0</v>
      </c>
      <c r="D1247" s="139"/>
      <c r="E1247" s="134">
        <f t="shared" si="225"/>
        <v>0</v>
      </c>
      <c r="F1247" s="135">
        <f t="shared" si="226"/>
        <v>0</v>
      </c>
      <c r="G1247" s="139"/>
      <c r="II1247" s="123"/>
      <c r="IJ1247" s="123"/>
      <c r="IK1247" s="123"/>
      <c r="IL1247" s="123"/>
      <c r="IM1247" s="123"/>
      <c r="IN1247" s="123"/>
      <c r="IO1247" s="123"/>
      <c r="IP1247" s="123"/>
    </row>
    <row r="1248" s="120" customFormat="1" ht="15" customHeight="1" spans="1:250">
      <c r="A1248" s="136">
        <v>2220209</v>
      </c>
      <c r="B1248" s="138" t="s">
        <v>1029</v>
      </c>
      <c r="C1248" s="140">
        <v>0</v>
      </c>
      <c r="D1248" s="139"/>
      <c r="E1248" s="134">
        <f t="shared" si="225"/>
        <v>0</v>
      </c>
      <c r="F1248" s="135">
        <f t="shared" si="226"/>
        <v>0</v>
      </c>
      <c r="G1248" s="139"/>
      <c r="II1248" s="123"/>
      <c r="IJ1248" s="123"/>
      <c r="IK1248" s="123"/>
      <c r="IL1248" s="123"/>
      <c r="IM1248" s="123"/>
      <c r="IN1248" s="123"/>
      <c r="IO1248" s="123"/>
      <c r="IP1248" s="123"/>
    </row>
    <row r="1249" s="120" customFormat="1" ht="15" customHeight="1" spans="1:250">
      <c r="A1249" s="136">
        <v>2220210</v>
      </c>
      <c r="B1249" s="138" t="s">
        <v>1030</v>
      </c>
      <c r="C1249" s="140">
        <v>0</v>
      </c>
      <c r="D1249" s="139"/>
      <c r="E1249" s="134">
        <f t="shared" si="225"/>
        <v>0</v>
      </c>
      <c r="F1249" s="135">
        <f t="shared" si="226"/>
        <v>0</v>
      </c>
      <c r="G1249" s="139"/>
      <c r="II1249" s="123"/>
      <c r="IJ1249" s="123"/>
      <c r="IK1249" s="123"/>
      <c r="IL1249" s="123"/>
      <c r="IM1249" s="123"/>
      <c r="IN1249" s="123"/>
      <c r="IO1249" s="123"/>
      <c r="IP1249" s="123"/>
    </row>
    <row r="1250" s="120" customFormat="1" ht="15" customHeight="1" spans="1:250">
      <c r="A1250" s="136">
        <v>2220211</v>
      </c>
      <c r="B1250" s="138" t="s">
        <v>1031</v>
      </c>
      <c r="C1250" s="140">
        <v>0</v>
      </c>
      <c r="D1250" s="139"/>
      <c r="E1250" s="134">
        <f t="shared" si="225"/>
        <v>0</v>
      </c>
      <c r="F1250" s="135">
        <f t="shared" si="226"/>
        <v>0</v>
      </c>
      <c r="G1250" s="139"/>
      <c r="II1250" s="123"/>
      <c r="IJ1250" s="123"/>
      <c r="IK1250" s="123"/>
      <c r="IL1250" s="123"/>
      <c r="IM1250" s="123"/>
      <c r="IN1250" s="123"/>
      <c r="IO1250" s="123"/>
      <c r="IP1250" s="123"/>
    </row>
    <row r="1251" s="120" customFormat="1" ht="15" customHeight="1" spans="1:250">
      <c r="A1251" s="136">
        <v>2220212</v>
      </c>
      <c r="B1251" s="138" t="s">
        <v>1032</v>
      </c>
      <c r="C1251" s="140">
        <v>0</v>
      </c>
      <c r="D1251" s="139"/>
      <c r="E1251" s="134">
        <f t="shared" si="225"/>
        <v>0</v>
      </c>
      <c r="F1251" s="135">
        <f t="shared" si="226"/>
        <v>0</v>
      </c>
      <c r="G1251" s="139"/>
      <c r="II1251" s="123"/>
      <c r="IJ1251" s="123"/>
      <c r="IK1251" s="123"/>
      <c r="IL1251" s="123"/>
      <c r="IM1251" s="123"/>
      <c r="IN1251" s="123"/>
      <c r="IO1251" s="123"/>
      <c r="IP1251" s="123"/>
    </row>
    <row r="1252" s="120" customFormat="1" ht="15" customHeight="1" spans="1:250">
      <c r="A1252" s="136">
        <v>2220250</v>
      </c>
      <c r="B1252" s="138" t="s">
        <v>72</v>
      </c>
      <c r="C1252" s="140">
        <v>0</v>
      </c>
      <c r="D1252" s="139"/>
      <c r="E1252" s="134">
        <f t="shared" si="225"/>
        <v>0</v>
      </c>
      <c r="F1252" s="135">
        <f t="shared" si="226"/>
        <v>0</v>
      </c>
      <c r="G1252" s="139"/>
      <c r="II1252" s="123"/>
      <c r="IJ1252" s="123"/>
      <c r="IK1252" s="123"/>
      <c r="IL1252" s="123"/>
      <c r="IM1252" s="123"/>
      <c r="IN1252" s="123"/>
      <c r="IO1252" s="123"/>
      <c r="IP1252" s="123"/>
    </row>
    <row r="1253" s="120" customFormat="1" ht="15" customHeight="1" spans="1:250">
      <c r="A1253" s="136">
        <v>2220299</v>
      </c>
      <c r="B1253" s="138" t="s">
        <v>1033</v>
      </c>
      <c r="C1253" s="140">
        <v>0</v>
      </c>
      <c r="D1253" s="139"/>
      <c r="E1253" s="134">
        <f t="shared" si="225"/>
        <v>0</v>
      </c>
      <c r="F1253" s="135">
        <f t="shared" si="226"/>
        <v>0</v>
      </c>
      <c r="G1253" s="139"/>
      <c r="II1253" s="123"/>
      <c r="IJ1253" s="123"/>
      <c r="IK1253" s="123"/>
      <c r="IL1253" s="123"/>
      <c r="IM1253" s="123"/>
      <c r="IN1253" s="123"/>
      <c r="IO1253" s="123"/>
      <c r="IP1253" s="123"/>
    </row>
    <row r="1254" s="120" customFormat="1" ht="15" customHeight="1" spans="1:250">
      <c r="A1254" s="136">
        <v>22203</v>
      </c>
      <c r="B1254" s="137" t="s">
        <v>1034</v>
      </c>
      <c r="C1254" s="140">
        <f t="shared" ref="C1254:G1254" si="230">SUM(C1255:C1258)</f>
        <v>0</v>
      </c>
      <c r="D1254" s="141">
        <f t="shared" si="230"/>
        <v>0</v>
      </c>
      <c r="E1254" s="134">
        <f t="shared" si="225"/>
        <v>0</v>
      </c>
      <c r="F1254" s="135">
        <f t="shared" si="226"/>
        <v>0</v>
      </c>
      <c r="G1254" s="141">
        <f t="shared" si="230"/>
        <v>0</v>
      </c>
      <c r="II1254" s="123"/>
      <c r="IJ1254" s="123"/>
      <c r="IK1254" s="123"/>
      <c r="IL1254" s="123"/>
      <c r="IM1254" s="123"/>
      <c r="IN1254" s="123"/>
      <c r="IO1254" s="123"/>
      <c r="IP1254" s="123"/>
    </row>
    <row r="1255" s="120" customFormat="1" ht="15" customHeight="1" spans="1:250">
      <c r="A1255" s="136">
        <v>2220301</v>
      </c>
      <c r="B1255" s="138" t="s">
        <v>1035</v>
      </c>
      <c r="C1255" s="140">
        <v>0</v>
      </c>
      <c r="D1255" s="139"/>
      <c r="E1255" s="134">
        <f t="shared" si="225"/>
        <v>0</v>
      </c>
      <c r="F1255" s="135">
        <f t="shared" si="226"/>
        <v>0</v>
      </c>
      <c r="G1255" s="139"/>
      <c r="II1255" s="123"/>
      <c r="IJ1255" s="123"/>
      <c r="IK1255" s="123"/>
      <c r="IL1255" s="123"/>
      <c r="IM1255" s="123"/>
      <c r="IN1255" s="123"/>
      <c r="IO1255" s="123"/>
      <c r="IP1255" s="123"/>
    </row>
    <row r="1256" s="120" customFormat="1" ht="15" customHeight="1" spans="1:250">
      <c r="A1256" s="136">
        <v>2220303</v>
      </c>
      <c r="B1256" s="138" t="s">
        <v>1036</v>
      </c>
      <c r="C1256" s="140">
        <v>0</v>
      </c>
      <c r="D1256" s="139"/>
      <c r="E1256" s="134">
        <f t="shared" si="225"/>
        <v>0</v>
      </c>
      <c r="F1256" s="135">
        <f t="shared" si="226"/>
        <v>0</v>
      </c>
      <c r="G1256" s="139"/>
      <c r="II1256" s="123"/>
      <c r="IJ1256" s="123"/>
      <c r="IK1256" s="123"/>
      <c r="IL1256" s="123"/>
      <c r="IM1256" s="123"/>
      <c r="IN1256" s="123"/>
      <c r="IO1256" s="123"/>
      <c r="IP1256" s="123"/>
    </row>
    <row r="1257" s="120" customFormat="1" ht="15" customHeight="1" spans="1:250">
      <c r="A1257" s="136">
        <v>2220304</v>
      </c>
      <c r="B1257" s="138" t="s">
        <v>1037</v>
      </c>
      <c r="C1257" s="140">
        <v>0</v>
      </c>
      <c r="D1257" s="139"/>
      <c r="E1257" s="134">
        <f t="shared" si="225"/>
        <v>0</v>
      </c>
      <c r="F1257" s="135">
        <f t="shared" si="226"/>
        <v>0</v>
      </c>
      <c r="G1257" s="139"/>
      <c r="II1257" s="123"/>
      <c r="IJ1257" s="123"/>
      <c r="IK1257" s="123"/>
      <c r="IL1257" s="123"/>
      <c r="IM1257" s="123"/>
      <c r="IN1257" s="123"/>
      <c r="IO1257" s="123"/>
      <c r="IP1257" s="123"/>
    </row>
    <row r="1258" s="120" customFormat="1" ht="15" customHeight="1" spans="1:250">
      <c r="A1258" s="136">
        <v>2220399</v>
      </c>
      <c r="B1258" s="138" t="s">
        <v>1038</v>
      </c>
      <c r="C1258" s="140">
        <v>0</v>
      </c>
      <c r="D1258" s="139"/>
      <c r="E1258" s="134">
        <f t="shared" si="225"/>
        <v>0</v>
      </c>
      <c r="F1258" s="135">
        <f t="shared" si="226"/>
        <v>0</v>
      </c>
      <c r="G1258" s="139"/>
      <c r="II1258" s="123"/>
      <c r="IJ1258" s="123"/>
      <c r="IK1258" s="123"/>
      <c r="IL1258" s="123"/>
      <c r="IM1258" s="123"/>
      <c r="IN1258" s="123"/>
      <c r="IO1258" s="123"/>
      <c r="IP1258" s="123"/>
    </row>
    <row r="1259" s="120" customFormat="1" ht="15" customHeight="1" spans="1:250">
      <c r="A1259" s="136">
        <v>22204</v>
      </c>
      <c r="B1259" s="137" t="s">
        <v>1039</v>
      </c>
      <c r="C1259" s="140">
        <f t="shared" ref="C1259:G1259" si="231">SUM(C1260:C1264)</f>
        <v>0</v>
      </c>
      <c r="D1259" s="141">
        <f t="shared" si="231"/>
        <v>53</v>
      </c>
      <c r="E1259" s="134">
        <f t="shared" si="225"/>
        <v>53</v>
      </c>
      <c r="F1259" s="135">
        <f t="shared" si="226"/>
        <v>0</v>
      </c>
      <c r="G1259" s="141">
        <f t="shared" si="231"/>
        <v>53</v>
      </c>
      <c r="II1259" s="123"/>
      <c r="IJ1259" s="123"/>
      <c r="IK1259" s="123"/>
      <c r="IL1259" s="123"/>
      <c r="IM1259" s="123"/>
      <c r="IN1259" s="123"/>
      <c r="IO1259" s="123"/>
      <c r="IP1259" s="123"/>
    </row>
    <row r="1260" s="120" customFormat="1" ht="15" customHeight="1" spans="1:250">
      <c r="A1260" s="136">
        <v>2220401</v>
      </c>
      <c r="B1260" s="138" t="s">
        <v>1040</v>
      </c>
      <c r="C1260" s="140">
        <v>0</v>
      </c>
      <c r="D1260" s="139">
        <v>53</v>
      </c>
      <c r="E1260" s="134">
        <f t="shared" si="225"/>
        <v>53</v>
      </c>
      <c r="F1260" s="135">
        <f t="shared" si="226"/>
        <v>0</v>
      </c>
      <c r="G1260" s="139">
        <v>53</v>
      </c>
      <c r="II1260" s="123"/>
      <c r="IJ1260" s="123"/>
      <c r="IK1260" s="123"/>
      <c r="IL1260" s="123"/>
      <c r="IM1260" s="123"/>
      <c r="IN1260" s="123"/>
      <c r="IO1260" s="123"/>
      <c r="IP1260" s="123"/>
    </row>
    <row r="1261" s="120" customFormat="1" ht="15" customHeight="1" spans="1:250">
      <c r="A1261" s="136">
        <v>2220402</v>
      </c>
      <c r="B1261" s="138" t="s">
        <v>1041</v>
      </c>
      <c r="C1261" s="140">
        <v>0</v>
      </c>
      <c r="D1261" s="139"/>
      <c r="E1261" s="134">
        <f t="shared" si="225"/>
        <v>0</v>
      </c>
      <c r="F1261" s="135">
        <f t="shared" si="226"/>
        <v>0</v>
      </c>
      <c r="G1261" s="139"/>
      <c r="II1261" s="123"/>
      <c r="IJ1261" s="123"/>
      <c r="IK1261" s="123"/>
      <c r="IL1261" s="123"/>
      <c r="IM1261" s="123"/>
      <c r="IN1261" s="123"/>
      <c r="IO1261" s="123"/>
      <c r="IP1261" s="123"/>
    </row>
    <row r="1262" s="120" customFormat="1" ht="15" customHeight="1" spans="1:250">
      <c r="A1262" s="136">
        <v>2220403</v>
      </c>
      <c r="B1262" s="138" t="s">
        <v>1042</v>
      </c>
      <c r="C1262" s="140">
        <v>0</v>
      </c>
      <c r="D1262" s="139"/>
      <c r="E1262" s="134">
        <f t="shared" si="225"/>
        <v>0</v>
      </c>
      <c r="F1262" s="135">
        <f t="shared" si="226"/>
        <v>0</v>
      </c>
      <c r="G1262" s="139"/>
      <c r="II1262" s="123"/>
      <c r="IJ1262" s="123"/>
      <c r="IK1262" s="123"/>
      <c r="IL1262" s="123"/>
      <c r="IM1262" s="123"/>
      <c r="IN1262" s="123"/>
      <c r="IO1262" s="123"/>
      <c r="IP1262" s="123"/>
    </row>
    <row r="1263" s="120" customFormat="1" ht="15" customHeight="1" spans="1:250">
      <c r="A1263" s="136">
        <v>2220404</v>
      </c>
      <c r="B1263" s="138" t="s">
        <v>1043</v>
      </c>
      <c r="C1263" s="140">
        <v>0</v>
      </c>
      <c r="D1263" s="139"/>
      <c r="E1263" s="134">
        <f t="shared" si="225"/>
        <v>0</v>
      </c>
      <c r="F1263" s="135">
        <f t="shared" si="226"/>
        <v>0</v>
      </c>
      <c r="G1263" s="139"/>
      <c r="II1263" s="123"/>
      <c r="IJ1263" s="123"/>
      <c r="IK1263" s="123"/>
      <c r="IL1263" s="123"/>
      <c r="IM1263" s="123"/>
      <c r="IN1263" s="123"/>
      <c r="IO1263" s="123"/>
      <c r="IP1263" s="123"/>
    </row>
    <row r="1264" s="120" customFormat="1" ht="15" customHeight="1" spans="1:250">
      <c r="A1264" s="136">
        <v>2220499</v>
      </c>
      <c r="B1264" s="138" t="s">
        <v>1044</v>
      </c>
      <c r="C1264" s="140">
        <v>0</v>
      </c>
      <c r="D1264" s="139"/>
      <c r="E1264" s="134">
        <f t="shared" si="225"/>
        <v>0</v>
      </c>
      <c r="F1264" s="135">
        <f t="shared" si="226"/>
        <v>0</v>
      </c>
      <c r="G1264" s="139"/>
      <c r="II1264" s="123"/>
      <c r="IJ1264" s="123"/>
      <c r="IK1264" s="123"/>
      <c r="IL1264" s="123"/>
      <c r="IM1264" s="123"/>
      <c r="IN1264" s="123"/>
      <c r="IO1264" s="123"/>
      <c r="IP1264" s="123"/>
    </row>
    <row r="1265" s="120" customFormat="1" ht="15" customHeight="1" spans="1:250">
      <c r="A1265" s="136">
        <v>22205</v>
      </c>
      <c r="B1265" s="137" t="s">
        <v>1045</v>
      </c>
      <c r="C1265" s="140">
        <f t="shared" ref="C1265:G1265" si="232">SUM(C1266:C1276)</f>
        <v>0</v>
      </c>
      <c r="D1265" s="141">
        <f t="shared" si="232"/>
        <v>0</v>
      </c>
      <c r="E1265" s="134">
        <f t="shared" si="225"/>
        <v>0</v>
      </c>
      <c r="F1265" s="135">
        <f t="shared" si="226"/>
        <v>0</v>
      </c>
      <c r="G1265" s="141">
        <f t="shared" si="232"/>
        <v>0</v>
      </c>
      <c r="II1265" s="123"/>
      <c r="IJ1265" s="123"/>
      <c r="IK1265" s="123"/>
      <c r="IL1265" s="123"/>
      <c r="IM1265" s="123"/>
      <c r="IN1265" s="123"/>
      <c r="IO1265" s="123"/>
      <c r="IP1265" s="123"/>
    </row>
    <row r="1266" s="120" customFormat="1" ht="15" customHeight="1" spans="1:250">
      <c r="A1266" s="136">
        <v>2220501</v>
      </c>
      <c r="B1266" s="138" t="s">
        <v>1046</v>
      </c>
      <c r="C1266" s="140">
        <v>0</v>
      </c>
      <c r="D1266" s="139"/>
      <c r="E1266" s="134">
        <f t="shared" si="225"/>
        <v>0</v>
      </c>
      <c r="F1266" s="135">
        <f t="shared" si="226"/>
        <v>0</v>
      </c>
      <c r="G1266" s="139"/>
      <c r="II1266" s="123"/>
      <c r="IJ1266" s="123"/>
      <c r="IK1266" s="123"/>
      <c r="IL1266" s="123"/>
      <c r="IM1266" s="123"/>
      <c r="IN1266" s="123"/>
      <c r="IO1266" s="123"/>
      <c r="IP1266" s="123"/>
    </row>
    <row r="1267" s="120" customFormat="1" ht="15" customHeight="1" spans="1:250">
      <c r="A1267" s="136">
        <v>2220502</v>
      </c>
      <c r="B1267" s="138" t="s">
        <v>1047</v>
      </c>
      <c r="C1267" s="140">
        <v>0</v>
      </c>
      <c r="D1267" s="139"/>
      <c r="E1267" s="134">
        <f t="shared" si="225"/>
        <v>0</v>
      </c>
      <c r="F1267" s="135">
        <f t="shared" si="226"/>
        <v>0</v>
      </c>
      <c r="G1267" s="139"/>
      <c r="II1267" s="123"/>
      <c r="IJ1267" s="123"/>
      <c r="IK1267" s="123"/>
      <c r="IL1267" s="123"/>
      <c r="IM1267" s="123"/>
      <c r="IN1267" s="123"/>
      <c r="IO1267" s="123"/>
      <c r="IP1267" s="123"/>
    </row>
    <row r="1268" s="120" customFormat="1" ht="15" customHeight="1" spans="1:250">
      <c r="A1268" s="136">
        <v>2220503</v>
      </c>
      <c r="B1268" s="138" t="s">
        <v>1048</v>
      </c>
      <c r="C1268" s="140">
        <v>0</v>
      </c>
      <c r="D1268" s="139"/>
      <c r="E1268" s="134">
        <f t="shared" si="225"/>
        <v>0</v>
      </c>
      <c r="F1268" s="135">
        <f t="shared" si="226"/>
        <v>0</v>
      </c>
      <c r="G1268" s="139"/>
      <c r="II1268" s="123"/>
      <c r="IJ1268" s="123"/>
      <c r="IK1268" s="123"/>
      <c r="IL1268" s="123"/>
      <c r="IM1268" s="123"/>
      <c r="IN1268" s="123"/>
      <c r="IO1268" s="123"/>
      <c r="IP1268" s="123"/>
    </row>
    <row r="1269" s="120" customFormat="1" ht="15" customHeight="1" spans="1:250">
      <c r="A1269" s="136">
        <v>2220504</v>
      </c>
      <c r="B1269" s="138" t="s">
        <v>1049</v>
      </c>
      <c r="C1269" s="140">
        <v>0</v>
      </c>
      <c r="D1269" s="139"/>
      <c r="E1269" s="134">
        <f t="shared" si="225"/>
        <v>0</v>
      </c>
      <c r="F1269" s="135">
        <f t="shared" si="226"/>
        <v>0</v>
      </c>
      <c r="G1269" s="139"/>
      <c r="II1269" s="123"/>
      <c r="IJ1269" s="123"/>
      <c r="IK1269" s="123"/>
      <c r="IL1269" s="123"/>
      <c r="IM1269" s="123"/>
      <c r="IN1269" s="123"/>
      <c r="IO1269" s="123"/>
      <c r="IP1269" s="123"/>
    </row>
    <row r="1270" s="120" customFormat="1" ht="15" customHeight="1" spans="1:250">
      <c r="A1270" s="136">
        <v>2220505</v>
      </c>
      <c r="B1270" s="138" t="s">
        <v>1050</v>
      </c>
      <c r="C1270" s="140">
        <v>0</v>
      </c>
      <c r="D1270" s="139"/>
      <c r="E1270" s="134">
        <f t="shared" si="225"/>
        <v>0</v>
      </c>
      <c r="F1270" s="135">
        <f t="shared" si="226"/>
        <v>0</v>
      </c>
      <c r="G1270" s="139"/>
      <c r="II1270" s="123"/>
      <c r="IJ1270" s="123"/>
      <c r="IK1270" s="123"/>
      <c r="IL1270" s="123"/>
      <c r="IM1270" s="123"/>
      <c r="IN1270" s="123"/>
      <c r="IO1270" s="123"/>
      <c r="IP1270" s="123"/>
    </row>
    <row r="1271" s="120" customFormat="1" ht="15" customHeight="1" spans="1:250">
      <c r="A1271" s="136">
        <v>2220506</v>
      </c>
      <c r="B1271" s="138" t="s">
        <v>1051</v>
      </c>
      <c r="C1271" s="140">
        <v>0</v>
      </c>
      <c r="D1271" s="139"/>
      <c r="E1271" s="134">
        <f t="shared" si="225"/>
        <v>0</v>
      </c>
      <c r="F1271" s="135">
        <f t="shared" si="226"/>
        <v>0</v>
      </c>
      <c r="G1271" s="139"/>
      <c r="II1271" s="123"/>
      <c r="IJ1271" s="123"/>
      <c r="IK1271" s="123"/>
      <c r="IL1271" s="123"/>
      <c r="IM1271" s="123"/>
      <c r="IN1271" s="123"/>
      <c r="IO1271" s="123"/>
      <c r="IP1271" s="123"/>
    </row>
    <row r="1272" s="120" customFormat="1" ht="15" customHeight="1" spans="1:250">
      <c r="A1272" s="136">
        <v>2220507</v>
      </c>
      <c r="B1272" s="138" t="s">
        <v>1052</v>
      </c>
      <c r="C1272" s="140">
        <v>0</v>
      </c>
      <c r="D1272" s="139"/>
      <c r="E1272" s="134">
        <f t="shared" si="225"/>
        <v>0</v>
      </c>
      <c r="F1272" s="135">
        <f t="shared" si="226"/>
        <v>0</v>
      </c>
      <c r="G1272" s="139"/>
      <c r="II1272" s="123"/>
      <c r="IJ1272" s="123"/>
      <c r="IK1272" s="123"/>
      <c r="IL1272" s="123"/>
      <c r="IM1272" s="123"/>
      <c r="IN1272" s="123"/>
      <c r="IO1272" s="123"/>
      <c r="IP1272" s="123"/>
    </row>
    <row r="1273" s="120" customFormat="1" ht="15" customHeight="1" spans="1:250">
      <c r="A1273" s="136">
        <v>2220508</v>
      </c>
      <c r="B1273" s="138" t="s">
        <v>1053</v>
      </c>
      <c r="C1273" s="140">
        <v>0</v>
      </c>
      <c r="D1273" s="139"/>
      <c r="E1273" s="134">
        <f t="shared" si="225"/>
        <v>0</v>
      </c>
      <c r="F1273" s="135">
        <f t="shared" si="226"/>
        <v>0</v>
      </c>
      <c r="G1273" s="139"/>
      <c r="II1273" s="123"/>
      <c r="IJ1273" s="123"/>
      <c r="IK1273" s="123"/>
      <c r="IL1273" s="123"/>
      <c r="IM1273" s="123"/>
      <c r="IN1273" s="123"/>
      <c r="IO1273" s="123"/>
      <c r="IP1273" s="123"/>
    </row>
    <row r="1274" s="120" customFormat="1" ht="15" customHeight="1" spans="1:250">
      <c r="A1274" s="136">
        <v>2220509</v>
      </c>
      <c r="B1274" s="138" t="s">
        <v>1054</v>
      </c>
      <c r="C1274" s="140">
        <v>0</v>
      </c>
      <c r="D1274" s="139"/>
      <c r="E1274" s="134">
        <f t="shared" si="225"/>
        <v>0</v>
      </c>
      <c r="F1274" s="135">
        <f t="shared" si="226"/>
        <v>0</v>
      </c>
      <c r="G1274" s="139"/>
      <c r="II1274" s="123"/>
      <c r="IJ1274" s="123"/>
      <c r="IK1274" s="123"/>
      <c r="IL1274" s="123"/>
      <c r="IM1274" s="123"/>
      <c r="IN1274" s="123"/>
      <c r="IO1274" s="123"/>
      <c r="IP1274" s="123"/>
    </row>
    <row r="1275" s="120" customFormat="1" ht="15" customHeight="1" spans="1:250">
      <c r="A1275" s="136">
        <v>2220510</v>
      </c>
      <c r="B1275" s="138" t="s">
        <v>1055</v>
      </c>
      <c r="C1275" s="140">
        <v>0</v>
      </c>
      <c r="D1275" s="139"/>
      <c r="E1275" s="134">
        <f t="shared" si="225"/>
        <v>0</v>
      </c>
      <c r="F1275" s="135">
        <f t="shared" si="226"/>
        <v>0</v>
      </c>
      <c r="G1275" s="139"/>
      <c r="II1275" s="123"/>
      <c r="IJ1275" s="123"/>
      <c r="IK1275" s="123"/>
      <c r="IL1275" s="123"/>
      <c r="IM1275" s="123"/>
      <c r="IN1275" s="123"/>
      <c r="IO1275" s="123"/>
      <c r="IP1275" s="123"/>
    </row>
    <row r="1276" s="120" customFormat="1" ht="15" customHeight="1" spans="1:250">
      <c r="A1276" s="136">
        <v>2220599</v>
      </c>
      <c r="B1276" s="138" t="s">
        <v>1056</v>
      </c>
      <c r="C1276" s="140">
        <v>0</v>
      </c>
      <c r="D1276" s="139"/>
      <c r="E1276" s="134">
        <f t="shared" si="225"/>
        <v>0</v>
      </c>
      <c r="F1276" s="135">
        <f t="shared" si="226"/>
        <v>0</v>
      </c>
      <c r="G1276" s="139"/>
      <c r="II1276" s="123"/>
      <c r="IJ1276" s="123"/>
      <c r="IK1276" s="123"/>
      <c r="IL1276" s="123"/>
      <c r="IM1276" s="123"/>
      <c r="IN1276" s="123"/>
      <c r="IO1276" s="123"/>
      <c r="IP1276" s="123"/>
    </row>
    <row r="1277" s="120" customFormat="1" ht="15" customHeight="1" spans="1:250">
      <c r="A1277" s="136">
        <v>224</v>
      </c>
      <c r="B1277" s="137" t="s">
        <v>1057</v>
      </c>
      <c r="C1277" s="140">
        <f t="shared" ref="C1277:G1277" si="233">C1278+C1290+C1296+C1302+C1310+C1323+C1327+C1333</f>
        <v>1263</v>
      </c>
      <c r="D1277" s="139">
        <f t="shared" si="233"/>
        <v>1050</v>
      </c>
      <c r="E1277" s="134">
        <f t="shared" si="225"/>
        <v>-213</v>
      </c>
      <c r="F1277" s="135">
        <f t="shared" si="226"/>
        <v>-16.8646080760095</v>
      </c>
      <c r="G1277" s="139">
        <f t="shared" si="233"/>
        <v>1050</v>
      </c>
      <c r="II1277" s="123"/>
      <c r="IJ1277" s="123"/>
      <c r="IK1277" s="123"/>
      <c r="IL1277" s="123"/>
      <c r="IM1277" s="123"/>
      <c r="IN1277" s="123"/>
      <c r="IO1277" s="123"/>
      <c r="IP1277" s="123"/>
    </row>
    <row r="1278" s="120" customFormat="1" ht="15" customHeight="1" spans="1:250">
      <c r="A1278" s="136">
        <v>22401</v>
      </c>
      <c r="B1278" s="137" t="s">
        <v>1058</v>
      </c>
      <c r="C1278" s="140">
        <f t="shared" ref="C1278:G1278" si="234">SUM(C1279:C1289)</f>
        <v>0</v>
      </c>
      <c r="D1278" s="139">
        <f t="shared" si="234"/>
        <v>719</v>
      </c>
      <c r="E1278" s="134">
        <f t="shared" si="225"/>
        <v>719</v>
      </c>
      <c r="F1278" s="135">
        <f t="shared" si="226"/>
        <v>0</v>
      </c>
      <c r="G1278" s="139">
        <f t="shared" si="234"/>
        <v>719</v>
      </c>
      <c r="II1278" s="123"/>
      <c r="IJ1278" s="123"/>
      <c r="IK1278" s="123"/>
      <c r="IL1278" s="123"/>
      <c r="IM1278" s="123"/>
      <c r="IN1278" s="123"/>
      <c r="IO1278" s="123"/>
      <c r="IP1278" s="123"/>
    </row>
    <row r="1279" s="120" customFormat="1" ht="15" customHeight="1" spans="1:250">
      <c r="A1279" s="136">
        <v>2240101</v>
      </c>
      <c r="B1279" s="138" t="s">
        <v>63</v>
      </c>
      <c r="C1279" s="140">
        <v>0</v>
      </c>
      <c r="D1279" s="139">
        <v>60</v>
      </c>
      <c r="E1279" s="134">
        <f t="shared" si="225"/>
        <v>60</v>
      </c>
      <c r="F1279" s="135">
        <f t="shared" si="226"/>
        <v>0</v>
      </c>
      <c r="G1279" s="139">
        <v>60</v>
      </c>
      <c r="II1279" s="123"/>
      <c r="IJ1279" s="123"/>
      <c r="IK1279" s="123"/>
      <c r="IL1279" s="123"/>
      <c r="IM1279" s="123"/>
      <c r="IN1279" s="123"/>
      <c r="IO1279" s="123"/>
      <c r="IP1279" s="123"/>
    </row>
    <row r="1280" s="120" customFormat="1" ht="15" customHeight="1" spans="1:250">
      <c r="A1280" s="136">
        <v>2240102</v>
      </c>
      <c r="B1280" s="138" t="s">
        <v>64</v>
      </c>
      <c r="C1280" s="140">
        <v>0</v>
      </c>
      <c r="D1280" s="139">
        <v>153</v>
      </c>
      <c r="E1280" s="134">
        <f t="shared" si="225"/>
        <v>153</v>
      </c>
      <c r="F1280" s="135">
        <f t="shared" si="226"/>
        <v>0</v>
      </c>
      <c r="G1280" s="139">
        <v>153</v>
      </c>
      <c r="II1280" s="123"/>
      <c r="IJ1280" s="123"/>
      <c r="IK1280" s="123"/>
      <c r="IL1280" s="123"/>
      <c r="IM1280" s="123"/>
      <c r="IN1280" s="123"/>
      <c r="IO1280" s="123"/>
      <c r="IP1280" s="123"/>
    </row>
    <row r="1281" s="120" customFormat="1" ht="15" customHeight="1" spans="1:250">
      <c r="A1281" s="136">
        <v>2240103</v>
      </c>
      <c r="B1281" s="138" t="s">
        <v>65</v>
      </c>
      <c r="C1281" s="140">
        <v>0</v>
      </c>
      <c r="D1281" s="139"/>
      <c r="E1281" s="134">
        <f t="shared" si="225"/>
        <v>0</v>
      </c>
      <c r="F1281" s="135">
        <f t="shared" si="226"/>
        <v>0</v>
      </c>
      <c r="G1281" s="139"/>
      <c r="II1281" s="123"/>
      <c r="IJ1281" s="123"/>
      <c r="IK1281" s="123"/>
      <c r="IL1281" s="123"/>
      <c r="IM1281" s="123"/>
      <c r="IN1281" s="123"/>
      <c r="IO1281" s="123"/>
      <c r="IP1281" s="123"/>
    </row>
    <row r="1282" s="120" customFormat="1" ht="15" customHeight="1" spans="1:250">
      <c r="A1282" s="136">
        <v>2240104</v>
      </c>
      <c r="B1282" s="138" t="s">
        <v>1059</v>
      </c>
      <c r="C1282" s="140">
        <v>0</v>
      </c>
      <c r="D1282" s="139"/>
      <c r="E1282" s="134">
        <f t="shared" si="225"/>
        <v>0</v>
      </c>
      <c r="F1282" s="135">
        <f t="shared" si="226"/>
        <v>0</v>
      </c>
      <c r="G1282" s="139"/>
      <c r="II1282" s="123"/>
      <c r="IJ1282" s="123"/>
      <c r="IK1282" s="123"/>
      <c r="IL1282" s="123"/>
      <c r="IM1282" s="123"/>
      <c r="IN1282" s="123"/>
      <c r="IO1282" s="123"/>
      <c r="IP1282" s="123"/>
    </row>
    <row r="1283" s="120" customFormat="1" ht="15" customHeight="1" spans="1:250">
      <c r="A1283" s="136">
        <v>2240105</v>
      </c>
      <c r="B1283" s="138" t="s">
        <v>1060</v>
      </c>
      <c r="C1283" s="140">
        <v>0</v>
      </c>
      <c r="D1283" s="139"/>
      <c r="E1283" s="134">
        <f t="shared" si="225"/>
        <v>0</v>
      </c>
      <c r="F1283" s="135">
        <f t="shared" si="226"/>
        <v>0</v>
      </c>
      <c r="G1283" s="139"/>
      <c r="II1283" s="123"/>
      <c r="IJ1283" s="123"/>
      <c r="IK1283" s="123"/>
      <c r="IL1283" s="123"/>
      <c r="IM1283" s="123"/>
      <c r="IN1283" s="123"/>
      <c r="IO1283" s="123"/>
      <c r="IP1283" s="123"/>
    </row>
    <row r="1284" s="120" customFormat="1" ht="15" customHeight="1" spans="1:250">
      <c r="A1284" s="136">
        <v>2240106</v>
      </c>
      <c r="B1284" s="138" t="s">
        <v>1061</v>
      </c>
      <c r="C1284" s="140">
        <v>0</v>
      </c>
      <c r="D1284" s="139"/>
      <c r="E1284" s="134">
        <f t="shared" si="225"/>
        <v>0</v>
      </c>
      <c r="F1284" s="135">
        <f t="shared" si="226"/>
        <v>0</v>
      </c>
      <c r="G1284" s="139"/>
      <c r="II1284" s="123"/>
      <c r="IJ1284" s="123"/>
      <c r="IK1284" s="123"/>
      <c r="IL1284" s="123"/>
      <c r="IM1284" s="123"/>
      <c r="IN1284" s="123"/>
      <c r="IO1284" s="123"/>
      <c r="IP1284" s="123"/>
    </row>
    <row r="1285" s="120" customFormat="1" ht="15" customHeight="1" spans="1:250">
      <c r="A1285" s="136">
        <v>2240107</v>
      </c>
      <c r="B1285" s="138" t="s">
        <v>1062</v>
      </c>
      <c r="C1285" s="140">
        <v>0</v>
      </c>
      <c r="D1285" s="139"/>
      <c r="E1285" s="134">
        <f t="shared" ref="E1285:E1348" si="235">D1285-C1285</f>
        <v>0</v>
      </c>
      <c r="F1285" s="135">
        <f t="shared" ref="F1285:F1348" si="236">IF(C1285=0,,E1285/C1285*100)</f>
        <v>0</v>
      </c>
      <c r="G1285" s="139"/>
      <c r="II1285" s="123"/>
      <c r="IJ1285" s="123"/>
      <c r="IK1285" s="123"/>
      <c r="IL1285" s="123"/>
      <c r="IM1285" s="123"/>
      <c r="IN1285" s="123"/>
      <c r="IO1285" s="123"/>
      <c r="IP1285" s="123"/>
    </row>
    <row r="1286" s="120" customFormat="1" ht="15" customHeight="1" spans="1:250">
      <c r="A1286" s="136">
        <v>2240108</v>
      </c>
      <c r="B1286" s="138" t="s">
        <v>1063</v>
      </c>
      <c r="C1286" s="140">
        <v>0</v>
      </c>
      <c r="D1286" s="139"/>
      <c r="E1286" s="134">
        <f t="shared" si="235"/>
        <v>0</v>
      </c>
      <c r="F1286" s="135">
        <f t="shared" si="236"/>
        <v>0</v>
      </c>
      <c r="G1286" s="139"/>
      <c r="II1286" s="123"/>
      <c r="IJ1286" s="123"/>
      <c r="IK1286" s="123"/>
      <c r="IL1286" s="123"/>
      <c r="IM1286" s="123"/>
      <c r="IN1286" s="123"/>
      <c r="IO1286" s="123"/>
      <c r="IP1286" s="123"/>
    </row>
    <row r="1287" s="120" customFormat="1" ht="15" customHeight="1" spans="1:250">
      <c r="A1287" s="136">
        <v>2240109</v>
      </c>
      <c r="B1287" s="138" t="s">
        <v>1064</v>
      </c>
      <c r="C1287" s="140">
        <v>0</v>
      </c>
      <c r="D1287" s="139"/>
      <c r="E1287" s="134">
        <f t="shared" si="235"/>
        <v>0</v>
      </c>
      <c r="F1287" s="135">
        <f t="shared" si="236"/>
        <v>0</v>
      </c>
      <c r="G1287" s="139"/>
      <c r="II1287" s="123"/>
      <c r="IJ1287" s="123"/>
      <c r="IK1287" s="123"/>
      <c r="IL1287" s="123"/>
      <c r="IM1287" s="123"/>
      <c r="IN1287" s="123"/>
      <c r="IO1287" s="123"/>
      <c r="IP1287" s="123"/>
    </row>
    <row r="1288" s="120" customFormat="1" ht="15" customHeight="1" spans="1:250">
      <c r="A1288" s="136">
        <v>2240150</v>
      </c>
      <c r="B1288" s="138" t="s">
        <v>72</v>
      </c>
      <c r="C1288" s="140">
        <v>0</v>
      </c>
      <c r="D1288" s="139">
        <v>506</v>
      </c>
      <c r="E1288" s="134">
        <f t="shared" si="235"/>
        <v>506</v>
      </c>
      <c r="F1288" s="135">
        <f t="shared" si="236"/>
        <v>0</v>
      </c>
      <c r="G1288" s="139">
        <v>506</v>
      </c>
      <c r="II1288" s="123"/>
      <c r="IJ1288" s="123"/>
      <c r="IK1288" s="123"/>
      <c r="IL1288" s="123"/>
      <c r="IM1288" s="123"/>
      <c r="IN1288" s="123"/>
      <c r="IO1288" s="123"/>
      <c r="IP1288" s="123"/>
    </row>
    <row r="1289" s="120" customFormat="1" ht="15" customHeight="1" spans="1:250">
      <c r="A1289" s="136">
        <v>2240199</v>
      </c>
      <c r="B1289" s="138" t="s">
        <v>1065</v>
      </c>
      <c r="C1289" s="140">
        <v>0</v>
      </c>
      <c r="D1289" s="139"/>
      <c r="E1289" s="134">
        <f t="shared" si="235"/>
        <v>0</v>
      </c>
      <c r="F1289" s="135">
        <f t="shared" si="236"/>
        <v>0</v>
      </c>
      <c r="G1289" s="139"/>
      <c r="II1289" s="123"/>
      <c r="IJ1289" s="123"/>
      <c r="IK1289" s="123"/>
      <c r="IL1289" s="123"/>
      <c r="IM1289" s="123"/>
      <c r="IN1289" s="123"/>
      <c r="IO1289" s="123"/>
      <c r="IP1289" s="123"/>
    </row>
    <row r="1290" s="120" customFormat="1" ht="15" customHeight="1" spans="1:250">
      <c r="A1290" s="136">
        <v>22402</v>
      </c>
      <c r="B1290" s="137" t="s">
        <v>1066</v>
      </c>
      <c r="C1290" s="140">
        <f t="shared" ref="C1290:G1290" si="237">SUM(C1291:C1295)</f>
        <v>308</v>
      </c>
      <c r="D1290" s="139">
        <f t="shared" si="237"/>
        <v>331</v>
      </c>
      <c r="E1290" s="134">
        <f t="shared" si="235"/>
        <v>23</v>
      </c>
      <c r="F1290" s="135">
        <f t="shared" si="236"/>
        <v>7.46753246753247</v>
      </c>
      <c r="G1290" s="139">
        <f t="shared" si="237"/>
        <v>331</v>
      </c>
      <c r="II1290" s="123"/>
      <c r="IJ1290" s="123"/>
      <c r="IK1290" s="123"/>
      <c r="IL1290" s="123"/>
      <c r="IM1290" s="123"/>
      <c r="IN1290" s="123"/>
      <c r="IO1290" s="123"/>
      <c r="IP1290" s="123"/>
    </row>
    <row r="1291" s="120" customFormat="1" ht="15" customHeight="1" spans="1:250">
      <c r="A1291" s="136">
        <v>2240201</v>
      </c>
      <c r="B1291" s="138" t="s">
        <v>63</v>
      </c>
      <c r="C1291" s="140">
        <v>0</v>
      </c>
      <c r="D1291" s="139"/>
      <c r="E1291" s="134">
        <f t="shared" si="235"/>
        <v>0</v>
      </c>
      <c r="F1291" s="135">
        <f t="shared" si="236"/>
        <v>0</v>
      </c>
      <c r="G1291" s="139"/>
      <c r="II1291" s="123"/>
      <c r="IJ1291" s="123"/>
      <c r="IK1291" s="123"/>
      <c r="IL1291" s="123"/>
      <c r="IM1291" s="123"/>
      <c r="IN1291" s="123"/>
      <c r="IO1291" s="123"/>
      <c r="IP1291" s="123"/>
    </row>
    <row r="1292" s="120" customFormat="1" ht="15" customHeight="1" spans="1:250">
      <c r="A1292" s="136">
        <v>2240202</v>
      </c>
      <c r="B1292" s="138" t="s">
        <v>64</v>
      </c>
      <c r="C1292" s="140">
        <v>308</v>
      </c>
      <c r="D1292" s="139">
        <v>331</v>
      </c>
      <c r="E1292" s="134">
        <f t="shared" si="235"/>
        <v>23</v>
      </c>
      <c r="F1292" s="135">
        <f t="shared" si="236"/>
        <v>7.46753246753247</v>
      </c>
      <c r="G1292" s="139">
        <v>331</v>
      </c>
      <c r="II1292" s="123"/>
      <c r="IJ1292" s="123"/>
      <c r="IK1292" s="123"/>
      <c r="IL1292" s="123"/>
      <c r="IM1292" s="123"/>
      <c r="IN1292" s="123"/>
      <c r="IO1292" s="123"/>
      <c r="IP1292" s="123"/>
    </row>
    <row r="1293" s="120" customFormat="1" ht="15" customHeight="1" spans="1:250">
      <c r="A1293" s="136">
        <v>2240203</v>
      </c>
      <c r="B1293" s="138" t="s">
        <v>65</v>
      </c>
      <c r="C1293" s="140">
        <v>0</v>
      </c>
      <c r="D1293" s="139"/>
      <c r="E1293" s="134">
        <f t="shared" si="235"/>
        <v>0</v>
      </c>
      <c r="F1293" s="135">
        <f t="shared" si="236"/>
        <v>0</v>
      </c>
      <c r="G1293" s="139"/>
      <c r="II1293" s="123"/>
      <c r="IJ1293" s="123"/>
      <c r="IK1293" s="123"/>
      <c r="IL1293" s="123"/>
      <c r="IM1293" s="123"/>
      <c r="IN1293" s="123"/>
      <c r="IO1293" s="123"/>
      <c r="IP1293" s="123"/>
    </row>
    <row r="1294" s="120" customFormat="1" ht="15" customHeight="1" spans="1:250">
      <c r="A1294" s="136">
        <v>2240204</v>
      </c>
      <c r="B1294" s="138" t="s">
        <v>1067</v>
      </c>
      <c r="C1294" s="140">
        <v>0</v>
      </c>
      <c r="D1294" s="139"/>
      <c r="E1294" s="134">
        <f t="shared" si="235"/>
        <v>0</v>
      </c>
      <c r="F1294" s="135">
        <f t="shared" si="236"/>
        <v>0</v>
      </c>
      <c r="G1294" s="139"/>
      <c r="II1294" s="123"/>
      <c r="IJ1294" s="123"/>
      <c r="IK1294" s="123"/>
      <c r="IL1294" s="123"/>
      <c r="IM1294" s="123"/>
      <c r="IN1294" s="123"/>
      <c r="IO1294" s="123"/>
      <c r="IP1294" s="123"/>
    </row>
    <row r="1295" s="120" customFormat="1" ht="15" customHeight="1" spans="1:250">
      <c r="A1295" s="136">
        <v>2240299</v>
      </c>
      <c r="B1295" s="138" t="s">
        <v>1068</v>
      </c>
      <c r="C1295" s="140">
        <v>0</v>
      </c>
      <c r="D1295" s="139"/>
      <c r="E1295" s="134">
        <f t="shared" si="235"/>
        <v>0</v>
      </c>
      <c r="F1295" s="135">
        <f t="shared" si="236"/>
        <v>0</v>
      </c>
      <c r="G1295" s="139"/>
      <c r="II1295" s="123"/>
      <c r="IJ1295" s="123"/>
      <c r="IK1295" s="123"/>
      <c r="IL1295" s="123"/>
      <c r="IM1295" s="123"/>
      <c r="IN1295" s="123"/>
      <c r="IO1295" s="123"/>
      <c r="IP1295" s="123"/>
    </row>
    <row r="1296" s="120" customFormat="1" ht="15" customHeight="1" spans="1:250">
      <c r="A1296" s="136">
        <v>22403</v>
      </c>
      <c r="B1296" s="137" t="s">
        <v>1069</v>
      </c>
      <c r="C1296" s="140">
        <f t="shared" ref="C1296:G1296" si="238">SUM(C1297:C1301)</f>
        <v>0</v>
      </c>
      <c r="D1296" s="139">
        <f t="shared" si="238"/>
        <v>0</v>
      </c>
      <c r="E1296" s="134">
        <f t="shared" si="235"/>
        <v>0</v>
      </c>
      <c r="F1296" s="135">
        <f t="shared" si="236"/>
        <v>0</v>
      </c>
      <c r="G1296" s="139">
        <f t="shared" si="238"/>
        <v>0</v>
      </c>
      <c r="II1296" s="123"/>
      <c r="IJ1296" s="123"/>
      <c r="IK1296" s="123"/>
      <c r="IL1296" s="123"/>
      <c r="IM1296" s="123"/>
      <c r="IN1296" s="123"/>
      <c r="IO1296" s="123"/>
      <c r="IP1296" s="123"/>
    </row>
    <row r="1297" s="120" customFormat="1" ht="15" customHeight="1" spans="1:250">
      <c r="A1297" s="136">
        <v>2240301</v>
      </c>
      <c r="B1297" s="138" t="s">
        <v>63</v>
      </c>
      <c r="C1297" s="140">
        <v>0</v>
      </c>
      <c r="D1297" s="139"/>
      <c r="E1297" s="134">
        <f t="shared" si="235"/>
        <v>0</v>
      </c>
      <c r="F1297" s="135">
        <f t="shared" si="236"/>
        <v>0</v>
      </c>
      <c r="G1297" s="139"/>
      <c r="II1297" s="123"/>
      <c r="IJ1297" s="123"/>
      <c r="IK1297" s="123"/>
      <c r="IL1297" s="123"/>
      <c r="IM1297" s="123"/>
      <c r="IN1297" s="123"/>
      <c r="IO1297" s="123"/>
      <c r="IP1297" s="123"/>
    </row>
    <row r="1298" s="120" customFormat="1" ht="15" customHeight="1" spans="1:250">
      <c r="A1298" s="136">
        <v>2240302</v>
      </c>
      <c r="B1298" s="138" t="s">
        <v>64</v>
      </c>
      <c r="C1298" s="140">
        <v>0</v>
      </c>
      <c r="D1298" s="139"/>
      <c r="E1298" s="134">
        <f t="shared" si="235"/>
        <v>0</v>
      </c>
      <c r="F1298" s="135">
        <f t="shared" si="236"/>
        <v>0</v>
      </c>
      <c r="G1298" s="139"/>
      <c r="II1298" s="123"/>
      <c r="IJ1298" s="123"/>
      <c r="IK1298" s="123"/>
      <c r="IL1298" s="123"/>
      <c r="IM1298" s="123"/>
      <c r="IN1298" s="123"/>
      <c r="IO1298" s="123"/>
      <c r="IP1298" s="123"/>
    </row>
    <row r="1299" s="120" customFormat="1" ht="15" customHeight="1" spans="1:250">
      <c r="A1299" s="136">
        <v>2240303</v>
      </c>
      <c r="B1299" s="138" t="s">
        <v>65</v>
      </c>
      <c r="C1299" s="140">
        <v>0</v>
      </c>
      <c r="D1299" s="139"/>
      <c r="E1299" s="134">
        <f t="shared" si="235"/>
        <v>0</v>
      </c>
      <c r="F1299" s="135">
        <f t="shared" si="236"/>
        <v>0</v>
      </c>
      <c r="G1299" s="139"/>
      <c r="II1299" s="123"/>
      <c r="IJ1299" s="123"/>
      <c r="IK1299" s="123"/>
      <c r="IL1299" s="123"/>
      <c r="IM1299" s="123"/>
      <c r="IN1299" s="123"/>
      <c r="IO1299" s="123"/>
      <c r="IP1299" s="123"/>
    </row>
    <row r="1300" s="120" customFormat="1" ht="15" customHeight="1" spans="1:250">
      <c r="A1300" s="136">
        <v>2240304</v>
      </c>
      <c r="B1300" s="138" t="s">
        <v>1070</v>
      </c>
      <c r="C1300" s="140">
        <v>0</v>
      </c>
      <c r="D1300" s="139"/>
      <c r="E1300" s="134">
        <f t="shared" si="235"/>
        <v>0</v>
      </c>
      <c r="F1300" s="135">
        <f t="shared" si="236"/>
        <v>0</v>
      </c>
      <c r="G1300" s="139"/>
      <c r="II1300" s="123"/>
      <c r="IJ1300" s="123"/>
      <c r="IK1300" s="123"/>
      <c r="IL1300" s="123"/>
      <c r="IM1300" s="123"/>
      <c r="IN1300" s="123"/>
      <c r="IO1300" s="123"/>
      <c r="IP1300" s="123"/>
    </row>
    <row r="1301" s="120" customFormat="1" ht="15" customHeight="1" spans="1:250">
      <c r="A1301" s="136">
        <v>2240399</v>
      </c>
      <c r="B1301" s="138" t="s">
        <v>1071</v>
      </c>
      <c r="C1301" s="140">
        <v>0</v>
      </c>
      <c r="D1301" s="139"/>
      <c r="E1301" s="134">
        <f t="shared" si="235"/>
        <v>0</v>
      </c>
      <c r="F1301" s="135">
        <f t="shared" si="236"/>
        <v>0</v>
      </c>
      <c r="G1301" s="139"/>
      <c r="II1301" s="123"/>
      <c r="IJ1301" s="123"/>
      <c r="IK1301" s="123"/>
      <c r="IL1301" s="123"/>
      <c r="IM1301" s="123"/>
      <c r="IN1301" s="123"/>
      <c r="IO1301" s="123"/>
      <c r="IP1301" s="123"/>
    </row>
    <row r="1302" s="120" customFormat="1" ht="15" customHeight="1" spans="1:250">
      <c r="A1302" s="136">
        <v>22404</v>
      </c>
      <c r="B1302" s="137" t="s">
        <v>1072</v>
      </c>
      <c r="C1302" s="140">
        <f t="shared" ref="C1302:G1302" si="239">SUM(C1303:C1309)</f>
        <v>351</v>
      </c>
      <c r="D1302" s="139">
        <f t="shared" si="239"/>
        <v>0</v>
      </c>
      <c r="E1302" s="134">
        <f t="shared" si="235"/>
        <v>-351</v>
      </c>
      <c r="F1302" s="135">
        <f t="shared" si="236"/>
        <v>-100</v>
      </c>
      <c r="G1302" s="139">
        <f t="shared" si="239"/>
        <v>0</v>
      </c>
      <c r="II1302" s="123"/>
      <c r="IJ1302" s="123"/>
      <c r="IK1302" s="123"/>
      <c r="IL1302" s="123"/>
      <c r="IM1302" s="123"/>
      <c r="IN1302" s="123"/>
      <c r="IO1302" s="123"/>
      <c r="IP1302" s="123"/>
    </row>
    <row r="1303" s="120" customFormat="1" ht="15" customHeight="1" spans="1:250">
      <c r="A1303" s="136">
        <v>2240401</v>
      </c>
      <c r="B1303" s="138" t="s">
        <v>63</v>
      </c>
      <c r="C1303" s="140">
        <v>62</v>
      </c>
      <c r="D1303" s="139"/>
      <c r="E1303" s="134">
        <f t="shared" si="235"/>
        <v>-62</v>
      </c>
      <c r="F1303" s="135">
        <f t="shared" si="236"/>
        <v>-100</v>
      </c>
      <c r="G1303" s="139"/>
      <c r="II1303" s="123"/>
      <c r="IJ1303" s="123"/>
      <c r="IK1303" s="123"/>
      <c r="IL1303" s="123"/>
      <c r="IM1303" s="123"/>
      <c r="IN1303" s="123"/>
      <c r="IO1303" s="123"/>
      <c r="IP1303" s="123"/>
    </row>
    <row r="1304" s="120" customFormat="1" ht="15" customHeight="1" spans="1:250">
      <c r="A1304" s="136">
        <v>2240402</v>
      </c>
      <c r="B1304" s="138" t="s">
        <v>64</v>
      </c>
      <c r="C1304" s="140">
        <v>205</v>
      </c>
      <c r="D1304" s="139"/>
      <c r="E1304" s="134">
        <f t="shared" si="235"/>
        <v>-205</v>
      </c>
      <c r="F1304" s="135">
        <f t="shared" si="236"/>
        <v>-100</v>
      </c>
      <c r="G1304" s="139"/>
      <c r="II1304" s="123"/>
      <c r="IJ1304" s="123"/>
      <c r="IK1304" s="123"/>
      <c r="IL1304" s="123"/>
      <c r="IM1304" s="123"/>
      <c r="IN1304" s="123"/>
      <c r="IO1304" s="123"/>
      <c r="IP1304" s="123"/>
    </row>
    <row r="1305" s="120" customFormat="1" ht="15" customHeight="1" spans="1:250">
      <c r="A1305" s="136">
        <v>2240403</v>
      </c>
      <c r="B1305" s="138" t="s">
        <v>65</v>
      </c>
      <c r="C1305" s="140">
        <v>0</v>
      </c>
      <c r="D1305" s="139"/>
      <c r="E1305" s="134">
        <f t="shared" si="235"/>
        <v>0</v>
      </c>
      <c r="F1305" s="135">
        <f t="shared" si="236"/>
        <v>0</v>
      </c>
      <c r="G1305" s="139"/>
      <c r="II1305" s="123"/>
      <c r="IJ1305" s="123"/>
      <c r="IK1305" s="123"/>
      <c r="IL1305" s="123"/>
      <c r="IM1305" s="123"/>
      <c r="IN1305" s="123"/>
      <c r="IO1305" s="123"/>
      <c r="IP1305" s="123"/>
    </row>
    <row r="1306" s="120" customFormat="1" ht="15" customHeight="1" spans="1:250">
      <c r="A1306" s="136">
        <v>2240404</v>
      </c>
      <c r="B1306" s="138" t="s">
        <v>1073</v>
      </c>
      <c r="C1306" s="140">
        <v>0</v>
      </c>
      <c r="D1306" s="139"/>
      <c r="E1306" s="134">
        <f t="shared" si="235"/>
        <v>0</v>
      </c>
      <c r="F1306" s="135">
        <f t="shared" si="236"/>
        <v>0</v>
      </c>
      <c r="G1306" s="139"/>
      <c r="II1306" s="123"/>
      <c r="IJ1306" s="123"/>
      <c r="IK1306" s="123"/>
      <c r="IL1306" s="123"/>
      <c r="IM1306" s="123"/>
      <c r="IN1306" s="123"/>
      <c r="IO1306" s="123"/>
      <c r="IP1306" s="123"/>
    </row>
    <row r="1307" s="120" customFormat="1" ht="15" customHeight="1" spans="1:250">
      <c r="A1307" s="136">
        <v>2240405</v>
      </c>
      <c r="B1307" s="138" t="s">
        <v>1074</v>
      </c>
      <c r="C1307" s="140">
        <v>0</v>
      </c>
      <c r="D1307" s="139"/>
      <c r="E1307" s="134">
        <f t="shared" si="235"/>
        <v>0</v>
      </c>
      <c r="F1307" s="135">
        <f t="shared" si="236"/>
        <v>0</v>
      </c>
      <c r="G1307" s="139"/>
      <c r="II1307" s="123"/>
      <c r="IJ1307" s="123"/>
      <c r="IK1307" s="123"/>
      <c r="IL1307" s="123"/>
      <c r="IM1307" s="123"/>
      <c r="IN1307" s="123"/>
      <c r="IO1307" s="123"/>
      <c r="IP1307" s="123"/>
    </row>
    <row r="1308" s="120" customFormat="1" ht="15" customHeight="1" spans="1:250">
      <c r="A1308" s="136">
        <v>2240450</v>
      </c>
      <c r="B1308" s="138" t="s">
        <v>72</v>
      </c>
      <c r="C1308" s="140">
        <v>84</v>
      </c>
      <c r="D1308" s="139"/>
      <c r="E1308" s="134">
        <f t="shared" si="235"/>
        <v>-84</v>
      </c>
      <c r="F1308" s="135">
        <f t="shared" si="236"/>
        <v>-100</v>
      </c>
      <c r="G1308" s="139"/>
      <c r="II1308" s="123"/>
      <c r="IJ1308" s="123"/>
      <c r="IK1308" s="123"/>
      <c r="IL1308" s="123"/>
      <c r="IM1308" s="123"/>
      <c r="IN1308" s="123"/>
      <c r="IO1308" s="123"/>
      <c r="IP1308" s="123"/>
    </row>
    <row r="1309" s="120" customFormat="1" ht="15" customHeight="1" spans="1:250">
      <c r="A1309" s="136">
        <v>2240499</v>
      </c>
      <c r="B1309" s="138" t="s">
        <v>1075</v>
      </c>
      <c r="C1309" s="140">
        <v>0</v>
      </c>
      <c r="D1309" s="139"/>
      <c r="E1309" s="134">
        <f t="shared" si="235"/>
        <v>0</v>
      </c>
      <c r="F1309" s="135">
        <f t="shared" si="236"/>
        <v>0</v>
      </c>
      <c r="G1309" s="139"/>
      <c r="II1309" s="123"/>
      <c r="IJ1309" s="123"/>
      <c r="IK1309" s="123"/>
      <c r="IL1309" s="123"/>
      <c r="IM1309" s="123"/>
      <c r="IN1309" s="123"/>
      <c r="IO1309" s="123"/>
      <c r="IP1309" s="123"/>
    </row>
    <row r="1310" s="120" customFormat="1" ht="15" customHeight="1" spans="1:250">
      <c r="A1310" s="136">
        <v>22405</v>
      </c>
      <c r="B1310" s="137" t="s">
        <v>1076</v>
      </c>
      <c r="C1310" s="140">
        <f t="shared" ref="C1310:G1310" si="240">SUM(C1311:C1322)</f>
        <v>604</v>
      </c>
      <c r="D1310" s="139">
        <f t="shared" si="240"/>
        <v>0</v>
      </c>
      <c r="E1310" s="134">
        <f t="shared" si="235"/>
        <v>-604</v>
      </c>
      <c r="F1310" s="135">
        <f t="shared" si="236"/>
        <v>-100</v>
      </c>
      <c r="G1310" s="139">
        <f t="shared" si="240"/>
        <v>0</v>
      </c>
      <c r="II1310" s="123"/>
      <c r="IJ1310" s="123"/>
      <c r="IK1310" s="123"/>
      <c r="IL1310" s="123"/>
      <c r="IM1310" s="123"/>
      <c r="IN1310" s="123"/>
      <c r="IO1310" s="123"/>
      <c r="IP1310" s="123"/>
    </row>
    <row r="1311" s="120" customFormat="1" ht="15" customHeight="1" spans="1:250">
      <c r="A1311" s="136">
        <v>2240501</v>
      </c>
      <c r="B1311" s="138" t="s">
        <v>63</v>
      </c>
      <c r="C1311" s="140">
        <v>54</v>
      </c>
      <c r="D1311" s="139"/>
      <c r="E1311" s="134">
        <f t="shared" si="235"/>
        <v>-54</v>
      </c>
      <c r="F1311" s="135">
        <f t="shared" si="236"/>
        <v>-100</v>
      </c>
      <c r="G1311" s="139"/>
      <c r="II1311" s="123"/>
      <c r="IJ1311" s="123"/>
      <c r="IK1311" s="123"/>
      <c r="IL1311" s="123"/>
      <c r="IM1311" s="123"/>
      <c r="IN1311" s="123"/>
      <c r="IO1311" s="123"/>
      <c r="IP1311" s="123"/>
    </row>
    <row r="1312" s="120" customFormat="1" ht="15" customHeight="1" spans="1:250">
      <c r="A1312" s="136">
        <v>2240502</v>
      </c>
      <c r="B1312" s="138" t="s">
        <v>64</v>
      </c>
      <c r="C1312" s="140">
        <v>550</v>
      </c>
      <c r="D1312" s="139"/>
      <c r="E1312" s="134">
        <f t="shared" si="235"/>
        <v>-550</v>
      </c>
      <c r="F1312" s="135">
        <f t="shared" si="236"/>
        <v>-100</v>
      </c>
      <c r="G1312" s="139"/>
      <c r="II1312" s="123"/>
      <c r="IJ1312" s="123"/>
      <c r="IK1312" s="123"/>
      <c r="IL1312" s="123"/>
      <c r="IM1312" s="123"/>
      <c r="IN1312" s="123"/>
      <c r="IO1312" s="123"/>
      <c r="IP1312" s="123"/>
    </row>
    <row r="1313" s="120" customFormat="1" ht="15" customHeight="1" spans="1:250">
      <c r="A1313" s="136">
        <v>2240503</v>
      </c>
      <c r="B1313" s="138" t="s">
        <v>65</v>
      </c>
      <c r="C1313" s="140">
        <v>0</v>
      </c>
      <c r="D1313" s="139"/>
      <c r="E1313" s="134">
        <f t="shared" si="235"/>
        <v>0</v>
      </c>
      <c r="F1313" s="135">
        <f t="shared" si="236"/>
        <v>0</v>
      </c>
      <c r="G1313" s="139"/>
      <c r="II1313" s="123"/>
      <c r="IJ1313" s="123"/>
      <c r="IK1313" s="123"/>
      <c r="IL1313" s="123"/>
      <c r="IM1313" s="123"/>
      <c r="IN1313" s="123"/>
      <c r="IO1313" s="123"/>
      <c r="IP1313" s="123"/>
    </row>
    <row r="1314" s="120" customFormat="1" ht="15" customHeight="1" spans="1:250">
      <c r="A1314" s="136">
        <v>2240504</v>
      </c>
      <c r="B1314" s="138" t="s">
        <v>1077</v>
      </c>
      <c r="C1314" s="140">
        <v>0</v>
      </c>
      <c r="D1314" s="139"/>
      <c r="E1314" s="134">
        <f t="shared" si="235"/>
        <v>0</v>
      </c>
      <c r="F1314" s="135">
        <f t="shared" si="236"/>
        <v>0</v>
      </c>
      <c r="G1314" s="139"/>
      <c r="II1314" s="123"/>
      <c r="IJ1314" s="123"/>
      <c r="IK1314" s="123"/>
      <c r="IL1314" s="123"/>
      <c r="IM1314" s="123"/>
      <c r="IN1314" s="123"/>
      <c r="IO1314" s="123"/>
      <c r="IP1314" s="123"/>
    </row>
    <row r="1315" s="120" customFormat="1" ht="15" customHeight="1" spans="1:250">
      <c r="A1315" s="136">
        <v>2240505</v>
      </c>
      <c r="B1315" s="138" t="s">
        <v>1078</v>
      </c>
      <c r="C1315" s="140">
        <v>0</v>
      </c>
      <c r="D1315" s="139"/>
      <c r="E1315" s="134">
        <f t="shared" si="235"/>
        <v>0</v>
      </c>
      <c r="F1315" s="135">
        <f t="shared" si="236"/>
        <v>0</v>
      </c>
      <c r="G1315" s="139"/>
      <c r="II1315" s="123"/>
      <c r="IJ1315" s="123"/>
      <c r="IK1315" s="123"/>
      <c r="IL1315" s="123"/>
      <c r="IM1315" s="123"/>
      <c r="IN1315" s="123"/>
      <c r="IO1315" s="123"/>
      <c r="IP1315" s="123"/>
    </row>
    <row r="1316" s="120" customFormat="1" ht="15" customHeight="1" spans="1:250">
      <c r="A1316" s="136">
        <v>2240506</v>
      </c>
      <c r="B1316" s="138" t="s">
        <v>1079</v>
      </c>
      <c r="C1316" s="140">
        <v>0</v>
      </c>
      <c r="D1316" s="139"/>
      <c r="E1316" s="134">
        <f t="shared" si="235"/>
        <v>0</v>
      </c>
      <c r="F1316" s="135">
        <f t="shared" si="236"/>
        <v>0</v>
      </c>
      <c r="G1316" s="139"/>
      <c r="II1316" s="123"/>
      <c r="IJ1316" s="123"/>
      <c r="IK1316" s="123"/>
      <c r="IL1316" s="123"/>
      <c r="IM1316" s="123"/>
      <c r="IN1316" s="123"/>
      <c r="IO1316" s="123"/>
      <c r="IP1316" s="123"/>
    </row>
    <row r="1317" s="120" customFormat="1" ht="15" customHeight="1" spans="1:250">
      <c r="A1317" s="136">
        <v>2240507</v>
      </c>
      <c r="B1317" s="138" t="s">
        <v>1080</v>
      </c>
      <c r="C1317" s="140">
        <v>0</v>
      </c>
      <c r="D1317" s="139"/>
      <c r="E1317" s="134">
        <f t="shared" si="235"/>
        <v>0</v>
      </c>
      <c r="F1317" s="135">
        <f t="shared" si="236"/>
        <v>0</v>
      </c>
      <c r="G1317" s="139"/>
      <c r="II1317" s="123"/>
      <c r="IJ1317" s="123"/>
      <c r="IK1317" s="123"/>
      <c r="IL1317" s="123"/>
      <c r="IM1317" s="123"/>
      <c r="IN1317" s="123"/>
      <c r="IO1317" s="123"/>
      <c r="IP1317" s="123"/>
    </row>
    <row r="1318" s="120" customFormat="1" ht="15" customHeight="1" spans="1:250">
      <c r="A1318" s="136">
        <v>2240508</v>
      </c>
      <c r="B1318" s="138" t="s">
        <v>1081</v>
      </c>
      <c r="C1318" s="140">
        <v>0</v>
      </c>
      <c r="D1318" s="139"/>
      <c r="E1318" s="134">
        <f t="shared" si="235"/>
        <v>0</v>
      </c>
      <c r="F1318" s="135">
        <f t="shared" si="236"/>
        <v>0</v>
      </c>
      <c r="G1318" s="139"/>
      <c r="II1318" s="123"/>
      <c r="IJ1318" s="123"/>
      <c r="IK1318" s="123"/>
      <c r="IL1318" s="123"/>
      <c r="IM1318" s="123"/>
      <c r="IN1318" s="123"/>
      <c r="IO1318" s="123"/>
      <c r="IP1318" s="123"/>
    </row>
    <row r="1319" s="120" customFormat="1" ht="15" customHeight="1" spans="1:250">
      <c r="A1319" s="136">
        <v>2240509</v>
      </c>
      <c r="B1319" s="138" t="s">
        <v>1082</v>
      </c>
      <c r="C1319" s="140">
        <v>0</v>
      </c>
      <c r="D1319" s="139"/>
      <c r="E1319" s="134">
        <f t="shared" si="235"/>
        <v>0</v>
      </c>
      <c r="F1319" s="135">
        <f t="shared" si="236"/>
        <v>0</v>
      </c>
      <c r="G1319" s="139"/>
      <c r="II1319" s="123"/>
      <c r="IJ1319" s="123"/>
      <c r="IK1319" s="123"/>
      <c r="IL1319" s="123"/>
      <c r="IM1319" s="123"/>
      <c r="IN1319" s="123"/>
      <c r="IO1319" s="123"/>
      <c r="IP1319" s="123"/>
    </row>
    <row r="1320" s="120" customFormat="1" ht="15" customHeight="1" spans="1:250">
      <c r="A1320" s="136">
        <v>2240510</v>
      </c>
      <c r="B1320" s="138" t="s">
        <v>1083</v>
      </c>
      <c r="C1320" s="140">
        <v>0</v>
      </c>
      <c r="D1320" s="139"/>
      <c r="E1320" s="134">
        <f t="shared" si="235"/>
        <v>0</v>
      </c>
      <c r="F1320" s="135">
        <f t="shared" si="236"/>
        <v>0</v>
      </c>
      <c r="G1320" s="139"/>
      <c r="II1320" s="123"/>
      <c r="IJ1320" s="123"/>
      <c r="IK1320" s="123"/>
      <c r="IL1320" s="123"/>
      <c r="IM1320" s="123"/>
      <c r="IN1320" s="123"/>
      <c r="IO1320" s="123"/>
      <c r="IP1320" s="123"/>
    </row>
    <row r="1321" s="120" customFormat="1" ht="15" customHeight="1" spans="1:250">
      <c r="A1321" s="136">
        <v>2240550</v>
      </c>
      <c r="B1321" s="138" t="s">
        <v>1084</v>
      </c>
      <c r="C1321" s="140">
        <v>0</v>
      </c>
      <c r="D1321" s="139"/>
      <c r="E1321" s="134">
        <f t="shared" si="235"/>
        <v>0</v>
      </c>
      <c r="F1321" s="135">
        <f t="shared" si="236"/>
        <v>0</v>
      </c>
      <c r="G1321" s="139"/>
      <c r="II1321" s="123"/>
      <c r="IJ1321" s="123"/>
      <c r="IK1321" s="123"/>
      <c r="IL1321" s="123"/>
      <c r="IM1321" s="123"/>
      <c r="IN1321" s="123"/>
      <c r="IO1321" s="123"/>
      <c r="IP1321" s="123"/>
    </row>
    <row r="1322" s="120" customFormat="1" ht="15" customHeight="1" spans="1:250">
      <c r="A1322" s="136">
        <v>2240599</v>
      </c>
      <c r="B1322" s="138" t="s">
        <v>1085</v>
      </c>
      <c r="C1322" s="140">
        <v>0</v>
      </c>
      <c r="D1322" s="139"/>
      <c r="E1322" s="134">
        <f t="shared" si="235"/>
        <v>0</v>
      </c>
      <c r="F1322" s="135">
        <f t="shared" si="236"/>
        <v>0</v>
      </c>
      <c r="G1322" s="139"/>
      <c r="II1322" s="123"/>
      <c r="IJ1322" s="123"/>
      <c r="IK1322" s="123"/>
      <c r="IL1322" s="123"/>
      <c r="IM1322" s="123"/>
      <c r="IN1322" s="123"/>
      <c r="IO1322" s="123"/>
      <c r="IP1322" s="123"/>
    </row>
    <row r="1323" s="120" customFormat="1" ht="15" customHeight="1" spans="1:250">
      <c r="A1323" s="136">
        <v>22406</v>
      </c>
      <c r="B1323" s="137" t="s">
        <v>1086</v>
      </c>
      <c r="C1323" s="140">
        <f t="shared" ref="C1323:G1323" si="241">SUM(C1324:C1326)</f>
        <v>0</v>
      </c>
      <c r="D1323" s="139">
        <f t="shared" si="241"/>
        <v>0</v>
      </c>
      <c r="E1323" s="134">
        <f t="shared" si="235"/>
        <v>0</v>
      </c>
      <c r="F1323" s="135">
        <f t="shared" si="236"/>
        <v>0</v>
      </c>
      <c r="G1323" s="139">
        <f t="shared" si="241"/>
        <v>0</v>
      </c>
      <c r="II1323" s="123"/>
      <c r="IJ1323" s="123"/>
      <c r="IK1323" s="123"/>
      <c r="IL1323" s="123"/>
      <c r="IM1323" s="123"/>
      <c r="IN1323" s="123"/>
      <c r="IO1323" s="123"/>
      <c r="IP1323" s="123"/>
    </row>
    <row r="1324" s="120" customFormat="1" ht="15" customHeight="1" spans="1:250">
      <c r="A1324" s="136">
        <v>2240601</v>
      </c>
      <c r="B1324" s="138" t="s">
        <v>1087</v>
      </c>
      <c r="C1324" s="140">
        <v>0</v>
      </c>
      <c r="D1324" s="139"/>
      <c r="E1324" s="134">
        <f t="shared" si="235"/>
        <v>0</v>
      </c>
      <c r="F1324" s="135">
        <f t="shared" si="236"/>
        <v>0</v>
      </c>
      <c r="G1324" s="139"/>
      <c r="II1324" s="123"/>
      <c r="IJ1324" s="123"/>
      <c r="IK1324" s="123"/>
      <c r="IL1324" s="123"/>
      <c r="IM1324" s="123"/>
      <c r="IN1324" s="123"/>
      <c r="IO1324" s="123"/>
      <c r="IP1324" s="123"/>
    </row>
    <row r="1325" s="120" customFormat="1" ht="15" customHeight="1" spans="1:250">
      <c r="A1325" s="136">
        <v>2240602</v>
      </c>
      <c r="B1325" s="138" t="s">
        <v>1088</v>
      </c>
      <c r="C1325" s="140">
        <v>0</v>
      </c>
      <c r="D1325" s="139"/>
      <c r="E1325" s="134">
        <f t="shared" si="235"/>
        <v>0</v>
      </c>
      <c r="F1325" s="135">
        <f t="shared" si="236"/>
        <v>0</v>
      </c>
      <c r="G1325" s="139"/>
      <c r="II1325" s="123"/>
      <c r="IJ1325" s="123"/>
      <c r="IK1325" s="123"/>
      <c r="IL1325" s="123"/>
      <c r="IM1325" s="123"/>
      <c r="IN1325" s="123"/>
      <c r="IO1325" s="123"/>
      <c r="IP1325" s="123"/>
    </row>
    <row r="1326" s="120" customFormat="1" ht="15" customHeight="1" spans="1:250">
      <c r="A1326" s="136">
        <v>2240699</v>
      </c>
      <c r="B1326" s="138" t="s">
        <v>1089</v>
      </c>
      <c r="C1326" s="140">
        <v>0</v>
      </c>
      <c r="D1326" s="139"/>
      <c r="E1326" s="134">
        <f t="shared" si="235"/>
        <v>0</v>
      </c>
      <c r="F1326" s="135">
        <f t="shared" si="236"/>
        <v>0</v>
      </c>
      <c r="G1326" s="139"/>
      <c r="II1326" s="123"/>
      <c r="IJ1326" s="123"/>
      <c r="IK1326" s="123"/>
      <c r="IL1326" s="123"/>
      <c r="IM1326" s="123"/>
      <c r="IN1326" s="123"/>
      <c r="IO1326" s="123"/>
      <c r="IP1326" s="123"/>
    </row>
    <row r="1327" s="120" customFormat="1" ht="15" customHeight="1" spans="1:250">
      <c r="A1327" s="136">
        <v>22407</v>
      </c>
      <c r="B1327" s="137" t="s">
        <v>1090</v>
      </c>
      <c r="C1327" s="140">
        <f t="shared" ref="C1327:G1327" si="242">SUM(C1328:C1332)</f>
        <v>0</v>
      </c>
      <c r="D1327" s="139">
        <f t="shared" si="242"/>
        <v>0</v>
      </c>
      <c r="E1327" s="134">
        <f t="shared" si="235"/>
        <v>0</v>
      </c>
      <c r="F1327" s="135">
        <f t="shared" si="236"/>
        <v>0</v>
      </c>
      <c r="G1327" s="139">
        <f t="shared" si="242"/>
        <v>0</v>
      </c>
      <c r="II1327" s="123"/>
      <c r="IJ1327" s="123"/>
      <c r="IK1327" s="123"/>
      <c r="IL1327" s="123"/>
      <c r="IM1327" s="123"/>
      <c r="IN1327" s="123"/>
      <c r="IO1327" s="123"/>
      <c r="IP1327" s="123"/>
    </row>
    <row r="1328" s="120" customFormat="1" ht="15" customHeight="1" spans="1:250">
      <c r="A1328" s="136">
        <v>2240701</v>
      </c>
      <c r="B1328" s="138" t="s">
        <v>1091</v>
      </c>
      <c r="C1328" s="140">
        <v>0</v>
      </c>
      <c r="D1328" s="139"/>
      <c r="E1328" s="134">
        <f t="shared" si="235"/>
        <v>0</v>
      </c>
      <c r="F1328" s="135">
        <f t="shared" si="236"/>
        <v>0</v>
      </c>
      <c r="G1328" s="139"/>
      <c r="II1328" s="123"/>
      <c r="IJ1328" s="123"/>
      <c r="IK1328" s="123"/>
      <c r="IL1328" s="123"/>
      <c r="IM1328" s="123"/>
      <c r="IN1328" s="123"/>
      <c r="IO1328" s="123"/>
      <c r="IP1328" s="123"/>
    </row>
    <row r="1329" s="120" customFormat="1" ht="15" customHeight="1" spans="1:250">
      <c r="A1329" s="136">
        <v>2240702</v>
      </c>
      <c r="B1329" s="138" t="s">
        <v>1092</v>
      </c>
      <c r="C1329" s="140">
        <v>0</v>
      </c>
      <c r="D1329" s="139"/>
      <c r="E1329" s="134">
        <f t="shared" si="235"/>
        <v>0</v>
      </c>
      <c r="F1329" s="135">
        <f t="shared" si="236"/>
        <v>0</v>
      </c>
      <c r="G1329" s="139"/>
      <c r="II1329" s="123"/>
      <c r="IJ1329" s="123"/>
      <c r="IK1329" s="123"/>
      <c r="IL1329" s="123"/>
      <c r="IM1329" s="123"/>
      <c r="IN1329" s="123"/>
      <c r="IO1329" s="123"/>
      <c r="IP1329" s="123"/>
    </row>
    <row r="1330" s="120" customFormat="1" ht="15" customHeight="1" spans="1:250">
      <c r="A1330" s="136">
        <v>2240703</v>
      </c>
      <c r="B1330" s="138" t="s">
        <v>1093</v>
      </c>
      <c r="C1330" s="140">
        <v>0</v>
      </c>
      <c r="D1330" s="139"/>
      <c r="E1330" s="134">
        <f t="shared" si="235"/>
        <v>0</v>
      </c>
      <c r="F1330" s="135">
        <f t="shared" si="236"/>
        <v>0</v>
      </c>
      <c r="G1330" s="139"/>
      <c r="II1330" s="123"/>
      <c r="IJ1330" s="123"/>
      <c r="IK1330" s="123"/>
      <c r="IL1330" s="123"/>
      <c r="IM1330" s="123"/>
      <c r="IN1330" s="123"/>
      <c r="IO1330" s="123"/>
      <c r="IP1330" s="123"/>
    </row>
    <row r="1331" s="120" customFormat="1" ht="15" customHeight="1" spans="1:250">
      <c r="A1331" s="136">
        <v>2240704</v>
      </c>
      <c r="B1331" s="138" t="s">
        <v>1094</v>
      </c>
      <c r="C1331" s="140">
        <v>0</v>
      </c>
      <c r="D1331" s="139"/>
      <c r="E1331" s="134">
        <f t="shared" si="235"/>
        <v>0</v>
      </c>
      <c r="F1331" s="135">
        <f t="shared" si="236"/>
        <v>0</v>
      </c>
      <c r="G1331" s="139"/>
      <c r="II1331" s="123"/>
      <c r="IJ1331" s="123"/>
      <c r="IK1331" s="123"/>
      <c r="IL1331" s="123"/>
      <c r="IM1331" s="123"/>
      <c r="IN1331" s="123"/>
      <c r="IO1331" s="123"/>
      <c r="IP1331" s="123"/>
    </row>
    <row r="1332" s="120" customFormat="1" ht="15" customHeight="1" spans="1:250">
      <c r="A1332" s="136">
        <v>2240799</v>
      </c>
      <c r="B1332" s="138" t="s">
        <v>1095</v>
      </c>
      <c r="C1332" s="140">
        <v>0</v>
      </c>
      <c r="D1332" s="139"/>
      <c r="E1332" s="134">
        <f t="shared" si="235"/>
        <v>0</v>
      </c>
      <c r="F1332" s="135">
        <f t="shared" si="236"/>
        <v>0</v>
      </c>
      <c r="G1332" s="139"/>
      <c r="II1332" s="123"/>
      <c r="IJ1332" s="123"/>
      <c r="IK1332" s="123"/>
      <c r="IL1332" s="123"/>
      <c r="IM1332" s="123"/>
      <c r="IN1332" s="123"/>
      <c r="IO1332" s="123"/>
      <c r="IP1332" s="123"/>
    </row>
    <row r="1333" s="120" customFormat="1" ht="15" customHeight="1" spans="1:250">
      <c r="A1333" s="136">
        <v>22499</v>
      </c>
      <c r="B1333" s="137" t="s">
        <v>1096</v>
      </c>
      <c r="C1333" s="140">
        <v>0</v>
      </c>
      <c r="D1333" s="139"/>
      <c r="E1333" s="134">
        <f t="shared" si="235"/>
        <v>0</v>
      </c>
      <c r="F1333" s="135">
        <f t="shared" si="236"/>
        <v>0</v>
      </c>
      <c r="G1333" s="139"/>
      <c r="II1333" s="123"/>
      <c r="IJ1333" s="123"/>
      <c r="IK1333" s="123"/>
      <c r="IL1333" s="123"/>
      <c r="IM1333" s="123"/>
      <c r="IN1333" s="123"/>
      <c r="IO1333" s="123"/>
      <c r="IP1333" s="123"/>
    </row>
    <row r="1334" s="120" customFormat="1" ht="15" customHeight="1" spans="1:250">
      <c r="A1334" s="136">
        <v>227</v>
      </c>
      <c r="B1334" s="137" t="s">
        <v>1097</v>
      </c>
      <c r="C1334" s="140">
        <v>2000</v>
      </c>
      <c r="D1334" s="139">
        <v>2000</v>
      </c>
      <c r="E1334" s="134">
        <f t="shared" si="235"/>
        <v>0</v>
      </c>
      <c r="F1334" s="135">
        <f t="shared" si="236"/>
        <v>0</v>
      </c>
      <c r="G1334" s="132">
        <v>2000</v>
      </c>
      <c r="II1334" s="123"/>
      <c r="IJ1334" s="123"/>
      <c r="IK1334" s="123"/>
      <c r="IL1334" s="123"/>
      <c r="IM1334" s="123"/>
      <c r="IN1334" s="123"/>
      <c r="IO1334" s="123"/>
      <c r="IP1334" s="123"/>
    </row>
    <row r="1335" s="120" customFormat="1" ht="15" customHeight="1" spans="1:250">
      <c r="A1335" s="136">
        <v>229</v>
      </c>
      <c r="B1335" s="137" t="s">
        <v>1098</v>
      </c>
      <c r="C1335" s="140">
        <f t="shared" ref="C1335:G1335" si="243">C1336+C1337</f>
        <v>2400</v>
      </c>
      <c r="D1335" s="141">
        <f t="shared" si="243"/>
        <v>3500</v>
      </c>
      <c r="E1335" s="134">
        <f t="shared" si="235"/>
        <v>1100</v>
      </c>
      <c r="F1335" s="135">
        <f t="shared" si="236"/>
        <v>45.8333333333333</v>
      </c>
      <c r="G1335" s="141">
        <f t="shared" si="243"/>
        <v>3500</v>
      </c>
      <c r="II1335" s="123"/>
      <c r="IJ1335" s="123"/>
      <c r="IK1335" s="123"/>
      <c r="IL1335" s="123"/>
      <c r="IM1335" s="123"/>
      <c r="IN1335" s="123"/>
      <c r="IO1335" s="123"/>
      <c r="IP1335" s="123"/>
    </row>
    <row r="1336" s="120" customFormat="1" ht="15" customHeight="1" spans="1:250">
      <c r="A1336" s="136">
        <v>22902</v>
      </c>
      <c r="B1336" s="137" t="s">
        <v>1099</v>
      </c>
      <c r="C1336" s="140">
        <v>2400</v>
      </c>
      <c r="D1336" s="139">
        <v>3500</v>
      </c>
      <c r="E1336" s="134">
        <f t="shared" si="235"/>
        <v>1100</v>
      </c>
      <c r="F1336" s="135">
        <f t="shared" si="236"/>
        <v>45.8333333333333</v>
      </c>
      <c r="G1336" s="139">
        <v>3500</v>
      </c>
      <c r="II1336" s="123"/>
      <c r="IJ1336" s="123"/>
      <c r="IK1336" s="123"/>
      <c r="IL1336" s="123"/>
      <c r="IM1336" s="123"/>
      <c r="IN1336" s="123"/>
      <c r="IO1336" s="123"/>
      <c r="IP1336" s="123"/>
    </row>
    <row r="1337" s="120" customFormat="1" ht="15" customHeight="1" spans="1:250">
      <c r="A1337" s="136">
        <v>22999</v>
      </c>
      <c r="B1337" s="137" t="s">
        <v>1100</v>
      </c>
      <c r="C1337" s="140">
        <f t="shared" ref="C1337:G1337" si="244">C1338</f>
        <v>0</v>
      </c>
      <c r="D1337" s="141">
        <f t="shared" si="244"/>
        <v>0</v>
      </c>
      <c r="E1337" s="134">
        <f t="shared" si="235"/>
        <v>0</v>
      </c>
      <c r="F1337" s="135">
        <f t="shared" si="236"/>
        <v>0</v>
      </c>
      <c r="G1337" s="141">
        <f t="shared" si="244"/>
        <v>0</v>
      </c>
      <c r="II1337" s="123"/>
      <c r="IJ1337" s="123"/>
      <c r="IK1337" s="123"/>
      <c r="IL1337" s="123"/>
      <c r="IM1337" s="123"/>
      <c r="IN1337" s="123"/>
      <c r="IO1337" s="123"/>
      <c r="IP1337" s="123"/>
    </row>
    <row r="1338" s="120" customFormat="1" ht="15" customHeight="1" spans="1:250">
      <c r="A1338" s="136">
        <v>2299901</v>
      </c>
      <c r="B1338" s="138" t="s">
        <v>1101</v>
      </c>
      <c r="C1338" s="140">
        <v>0</v>
      </c>
      <c r="D1338" s="139"/>
      <c r="E1338" s="134">
        <f t="shared" si="235"/>
        <v>0</v>
      </c>
      <c r="F1338" s="135">
        <f t="shared" si="236"/>
        <v>0</v>
      </c>
      <c r="G1338" s="139"/>
      <c r="II1338" s="123"/>
      <c r="IJ1338" s="123"/>
      <c r="IK1338" s="123"/>
      <c r="IL1338" s="123"/>
      <c r="IM1338" s="123"/>
      <c r="IN1338" s="123"/>
      <c r="IO1338" s="123"/>
      <c r="IP1338" s="123"/>
    </row>
    <row r="1339" s="120" customFormat="1" ht="15" customHeight="1" spans="1:250">
      <c r="A1339" s="136">
        <v>232</v>
      </c>
      <c r="B1339" s="137" t="s">
        <v>1102</v>
      </c>
      <c r="C1339" s="140">
        <f t="shared" ref="C1339:G1339" si="245">C1340+C1341+C1342</f>
        <v>3289</v>
      </c>
      <c r="D1339" s="141">
        <f t="shared" si="245"/>
        <v>3771</v>
      </c>
      <c r="E1339" s="134">
        <f t="shared" si="235"/>
        <v>482</v>
      </c>
      <c r="F1339" s="135">
        <f t="shared" si="236"/>
        <v>14.6549103070842</v>
      </c>
      <c r="G1339" s="141">
        <f t="shared" si="245"/>
        <v>3771</v>
      </c>
      <c r="II1339" s="123"/>
      <c r="IJ1339" s="123"/>
      <c r="IK1339" s="123"/>
      <c r="IL1339" s="123"/>
      <c r="IM1339" s="123"/>
      <c r="IN1339" s="123"/>
      <c r="IO1339" s="123"/>
      <c r="IP1339" s="123"/>
    </row>
    <row r="1340" s="120" customFormat="1" ht="15" customHeight="1" spans="1:250">
      <c r="A1340" s="136">
        <v>23201</v>
      </c>
      <c r="B1340" s="137" t="s">
        <v>1103</v>
      </c>
      <c r="C1340" s="140">
        <v>0</v>
      </c>
      <c r="D1340" s="139"/>
      <c r="E1340" s="134">
        <f t="shared" si="235"/>
        <v>0</v>
      </c>
      <c r="F1340" s="135">
        <f t="shared" si="236"/>
        <v>0</v>
      </c>
      <c r="G1340" s="139"/>
      <c r="II1340" s="123"/>
      <c r="IJ1340" s="123"/>
      <c r="IK1340" s="123"/>
      <c r="IL1340" s="123"/>
      <c r="IM1340" s="123"/>
      <c r="IN1340" s="123"/>
      <c r="IO1340" s="123"/>
      <c r="IP1340" s="123"/>
    </row>
    <row r="1341" s="120" customFormat="1" ht="15" customHeight="1" spans="1:250">
      <c r="A1341" s="136">
        <v>23202</v>
      </c>
      <c r="B1341" s="137" t="s">
        <v>1104</v>
      </c>
      <c r="C1341" s="140">
        <v>0</v>
      </c>
      <c r="D1341" s="139"/>
      <c r="E1341" s="134">
        <f t="shared" si="235"/>
        <v>0</v>
      </c>
      <c r="F1341" s="135">
        <f t="shared" si="236"/>
        <v>0</v>
      </c>
      <c r="G1341" s="139"/>
      <c r="II1341" s="123"/>
      <c r="IJ1341" s="123"/>
      <c r="IK1341" s="123"/>
      <c r="IL1341" s="123"/>
      <c r="IM1341" s="123"/>
      <c r="IN1341" s="123"/>
      <c r="IO1341" s="123"/>
      <c r="IP1341" s="123"/>
    </row>
    <row r="1342" s="120" customFormat="1" ht="15" customHeight="1" spans="1:250">
      <c r="A1342" s="136">
        <v>23203</v>
      </c>
      <c r="B1342" s="137" t="s">
        <v>1105</v>
      </c>
      <c r="C1342" s="140">
        <v>3289</v>
      </c>
      <c r="D1342" s="141">
        <f>SUM(D1343:D1346)</f>
        <v>3771</v>
      </c>
      <c r="E1342" s="134">
        <f t="shared" si="235"/>
        <v>482</v>
      </c>
      <c r="F1342" s="135">
        <f t="shared" si="236"/>
        <v>14.6549103070842</v>
      </c>
      <c r="G1342" s="132">
        <f>SUM(G1343:G1346)</f>
        <v>3771</v>
      </c>
      <c r="II1342" s="123"/>
      <c r="IJ1342" s="123"/>
      <c r="IK1342" s="123"/>
      <c r="IL1342" s="123"/>
      <c r="IM1342" s="123"/>
      <c r="IN1342" s="123"/>
      <c r="IO1342" s="123"/>
      <c r="IP1342" s="123"/>
    </row>
    <row r="1343" s="120" customFormat="1" ht="15" customHeight="1" spans="1:250">
      <c r="A1343" s="136">
        <v>2320301</v>
      </c>
      <c r="B1343" s="138" t="s">
        <v>1106</v>
      </c>
      <c r="C1343" s="140">
        <v>3289</v>
      </c>
      <c r="D1343" s="139">
        <v>3771</v>
      </c>
      <c r="E1343" s="134">
        <f t="shared" si="235"/>
        <v>482</v>
      </c>
      <c r="F1343" s="135">
        <f t="shared" si="236"/>
        <v>14.6549103070842</v>
      </c>
      <c r="G1343" s="139">
        <v>3771</v>
      </c>
      <c r="II1343" s="123"/>
      <c r="IJ1343" s="123"/>
      <c r="IK1343" s="123"/>
      <c r="IL1343" s="123"/>
      <c r="IM1343" s="123"/>
      <c r="IN1343" s="123"/>
      <c r="IO1343" s="123"/>
      <c r="IP1343" s="123"/>
    </row>
    <row r="1344" s="120" customFormat="1" ht="15" customHeight="1" spans="1:250">
      <c r="A1344" s="136">
        <v>2320302</v>
      </c>
      <c r="B1344" s="138" t="s">
        <v>1107</v>
      </c>
      <c r="C1344" s="140">
        <v>0</v>
      </c>
      <c r="D1344" s="139"/>
      <c r="E1344" s="134">
        <f t="shared" si="235"/>
        <v>0</v>
      </c>
      <c r="F1344" s="135">
        <f t="shared" si="236"/>
        <v>0</v>
      </c>
      <c r="G1344" s="139"/>
      <c r="II1344" s="123"/>
      <c r="IJ1344" s="123"/>
      <c r="IK1344" s="123"/>
      <c r="IL1344" s="123"/>
      <c r="IM1344" s="123"/>
      <c r="IN1344" s="123"/>
      <c r="IO1344" s="123"/>
      <c r="IP1344" s="123"/>
    </row>
    <row r="1345" s="120" customFormat="1" ht="15" customHeight="1" spans="1:250">
      <c r="A1345" s="136">
        <v>2320303</v>
      </c>
      <c r="B1345" s="138" t="s">
        <v>1108</v>
      </c>
      <c r="C1345" s="140">
        <v>0</v>
      </c>
      <c r="D1345" s="139"/>
      <c r="E1345" s="134">
        <f t="shared" si="235"/>
        <v>0</v>
      </c>
      <c r="F1345" s="135">
        <f t="shared" si="236"/>
        <v>0</v>
      </c>
      <c r="G1345" s="139"/>
      <c r="II1345" s="123"/>
      <c r="IJ1345" s="123"/>
      <c r="IK1345" s="123"/>
      <c r="IL1345" s="123"/>
      <c r="IM1345" s="123"/>
      <c r="IN1345" s="123"/>
      <c r="IO1345" s="123"/>
      <c r="IP1345" s="123"/>
    </row>
    <row r="1346" s="120" customFormat="1" ht="15" customHeight="1" spans="1:250">
      <c r="A1346" s="136">
        <v>2320304</v>
      </c>
      <c r="B1346" s="138" t="s">
        <v>1109</v>
      </c>
      <c r="C1346" s="140">
        <v>0</v>
      </c>
      <c r="D1346" s="139"/>
      <c r="E1346" s="134">
        <f t="shared" si="235"/>
        <v>0</v>
      </c>
      <c r="F1346" s="135">
        <f t="shared" si="236"/>
        <v>0</v>
      </c>
      <c r="G1346" s="139"/>
      <c r="II1346" s="123"/>
      <c r="IJ1346" s="123"/>
      <c r="IK1346" s="123"/>
      <c r="IL1346" s="123"/>
      <c r="IM1346" s="123"/>
      <c r="IN1346" s="123"/>
      <c r="IO1346" s="123"/>
      <c r="IP1346" s="123"/>
    </row>
    <row r="1347" s="120" customFormat="1" ht="15" customHeight="1" spans="1:250">
      <c r="A1347" s="136">
        <v>233</v>
      </c>
      <c r="B1347" s="137" t="s">
        <v>1110</v>
      </c>
      <c r="C1347" s="140">
        <f t="shared" ref="C1347:G1347" si="246">SUM(C1348:C1350)</f>
        <v>0</v>
      </c>
      <c r="D1347" s="132">
        <f t="shared" si="246"/>
        <v>0</v>
      </c>
      <c r="E1347" s="134">
        <f t="shared" si="235"/>
        <v>0</v>
      </c>
      <c r="F1347" s="135">
        <f t="shared" si="236"/>
        <v>0</v>
      </c>
      <c r="G1347" s="132">
        <f t="shared" si="246"/>
        <v>0</v>
      </c>
      <c r="II1347" s="123"/>
      <c r="IJ1347" s="123"/>
      <c r="IK1347" s="123"/>
      <c r="IL1347" s="123"/>
      <c r="IM1347" s="123"/>
      <c r="IN1347" s="123"/>
      <c r="IO1347" s="123"/>
      <c r="IP1347" s="123"/>
    </row>
    <row r="1348" s="120" customFormat="1" ht="15" customHeight="1" spans="1:250">
      <c r="A1348" s="136">
        <v>23301</v>
      </c>
      <c r="B1348" s="137" t="s">
        <v>1111</v>
      </c>
      <c r="C1348" s="140">
        <v>0</v>
      </c>
      <c r="D1348" s="139"/>
      <c r="E1348" s="134">
        <f t="shared" si="235"/>
        <v>0</v>
      </c>
      <c r="F1348" s="135">
        <f t="shared" si="236"/>
        <v>0</v>
      </c>
      <c r="G1348" s="139"/>
      <c r="II1348" s="123"/>
      <c r="IJ1348" s="123"/>
      <c r="IK1348" s="123"/>
      <c r="IL1348" s="123"/>
      <c r="IM1348" s="123"/>
      <c r="IN1348" s="123"/>
      <c r="IO1348" s="123"/>
      <c r="IP1348" s="123"/>
    </row>
    <row r="1349" s="120" customFormat="1" ht="15" customHeight="1" spans="1:250">
      <c r="A1349" s="136">
        <v>23302</v>
      </c>
      <c r="B1349" s="137" t="s">
        <v>1112</v>
      </c>
      <c r="C1349" s="140">
        <v>0</v>
      </c>
      <c r="D1349" s="139"/>
      <c r="E1349" s="134">
        <f>D1349-C1349</f>
        <v>0</v>
      </c>
      <c r="F1349" s="135">
        <f>IF(C1349=0,,E1349/C1349*100)</f>
        <v>0</v>
      </c>
      <c r="G1349" s="139"/>
      <c r="II1349" s="123"/>
      <c r="IJ1349" s="123"/>
      <c r="IK1349" s="123"/>
      <c r="IL1349" s="123"/>
      <c r="IM1349" s="123"/>
      <c r="IN1349" s="123"/>
      <c r="IO1349" s="123"/>
      <c r="IP1349" s="123"/>
    </row>
    <row r="1350" s="120" customFormat="1" ht="15" customHeight="1" spans="1:250">
      <c r="A1350" s="136">
        <v>23303</v>
      </c>
      <c r="B1350" s="137" t="s">
        <v>1113</v>
      </c>
      <c r="C1350" s="140">
        <v>0</v>
      </c>
      <c r="D1350" s="139"/>
      <c r="E1350" s="134">
        <f>D1350-C1350</f>
        <v>0</v>
      </c>
      <c r="F1350" s="135">
        <f>IF(C1350=0,,E1350/C1350*100)</f>
        <v>0</v>
      </c>
      <c r="G1350" s="139"/>
      <c r="II1350" s="123"/>
      <c r="IJ1350" s="123"/>
      <c r="IK1350" s="123"/>
      <c r="IL1350" s="123"/>
      <c r="IM1350" s="123"/>
      <c r="IN1350" s="123"/>
      <c r="IO1350" s="123"/>
      <c r="IP1350" s="123"/>
    </row>
    <row r="1351" s="120" customFormat="1" ht="15.75" customHeight="1" spans="3:250">
      <c r="C1351" s="124"/>
      <c r="D1351" s="124"/>
      <c r="E1351" s="120"/>
      <c r="F1351" s="125"/>
      <c r="G1351" s="120"/>
      <c r="II1351" s="123"/>
      <c r="IJ1351" s="123"/>
      <c r="IK1351" s="123"/>
      <c r="IL1351" s="123"/>
      <c r="IM1351" s="123"/>
      <c r="IN1351" s="123"/>
      <c r="IO1351" s="123"/>
      <c r="IP1351" s="123"/>
    </row>
    <row r="1352" s="120" customFormat="1" ht="15.75" customHeight="1" spans="3:250">
      <c r="C1352" s="124"/>
      <c r="D1352" s="124"/>
      <c r="E1352" s="120"/>
      <c r="F1352" s="125"/>
      <c r="G1352" s="120"/>
      <c r="II1352" s="123"/>
      <c r="IJ1352" s="123"/>
      <c r="IK1352" s="123"/>
      <c r="IL1352" s="123"/>
      <c r="IM1352" s="123"/>
      <c r="IN1352" s="123"/>
      <c r="IO1352" s="123"/>
      <c r="IP1352" s="123"/>
    </row>
    <row r="1353" s="120" customFormat="1" ht="15.75" customHeight="1" spans="3:250">
      <c r="C1353" s="124"/>
      <c r="D1353" s="124"/>
      <c r="E1353" s="120"/>
      <c r="F1353" s="125"/>
      <c r="G1353" s="120"/>
      <c r="II1353" s="123"/>
      <c r="IJ1353" s="123"/>
      <c r="IK1353" s="123"/>
      <c r="IL1353" s="123"/>
      <c r="IM1353" s="123"/>
      <c r="IN1353" s="123"/>
      <c r="IO1353" s="123"/>
      <c r="IP1353" s="123"/>
    </row>
    <row r="1354" s="120" customFormat="1" ht="15.75" customHeight="1" spans="3:250">
      <c r="C1354" s="124"/>
      <c r="D1354" s="124"/>
      <c r="E1354" s="120"/>
      <c r="F1354" s="125"/>
      <c r="G1354" s="120"/>
      <c r="II1354" s="123"/>
      <c r="IJ1354" s="123"/>
      <c r="IK1354" s="123"/>
      <c r="IL1354" s="123"/>
      <c r="IM1354" s="123"/>
      <c r="IN1354" s="123"/>
      <c r="IO1354" s="123"/>
      <c r="IP1354" s="123"/>
    </row>
    <row r="1355" s="120" customFormat="1" ht="15.75" customHeight="1" spans="3:250">
      <c r="C1355" s="124"/>
      <c r="D1355" s="124"/>
      <c r="E1355" s="120"/>
      <c r="F1355" s="125"/>
      <c r="G1355" s="120"/>
      <c r="II1355" s="123"/>
      <c r="IJ1355" s="123"/>
      <c r="IK1355" s="123"/>
      <c r="IL1355" s="123"/>
      <c r="IM1355" s="123"/>
      <c r="IN1355" s="123"/>
      <c r="IO1355" s="123"/>
      <c r="IP1355" s="123"/>
    </row>
    <row r="1356" s="120" customFormat="1" ht="15.75" customHeight="1" spans="3:250">
      <c r="C1356" s="124"/>
      <c r="D1356" s="124"/>
      <c r="E1356" s="120"/>
      <c r="F1356" s="125"/>
      <c r="G1356" s="120"/>
      <c r="II1356" s="123"/>
      <c r="IJ1356" s="123"/>
      <c r="IK1356" s="123"/>
      <c r="IL1356" s="123"/>
      <c r="IM1356" s="123"/>
      <c r="IN1356" s="123"/>
      <c r="IO1356" s="123"/>
      <c r="IP1356" s="123"/>
    </row>
    <row r="1357" s="120" customFormat="1" ht="15.75" customHeight="1" spans="3:250">
      <c r="C1357" s="124"/>
      <c r="D1357" s="124"/>
      <c r="E1357" s="120"/>
      <c r="F1357" s="125"/>
      <c r="G1357" s="120"/>
      <c r="II1357" s="123"/>
      <c r="IJ1357" s="123"/>
      <c r="IK1357" s="123"/>
      <c r="IL1357" s="123"/>
      <c r="IM1357" s="123"/>
      <c r="IN1357" s="123"/>
      <c r="IO1357" s="123"/>
      <c r="IP1357" s="123"/>
    </row>
    <row r="1358" s="120" customFormat="1" ht="15.75" customHeight="1" spans="3:250">
      <c r="C1358" s="124"/>
      <c r="D1358" s="124"/>
      <c r="E1358" s="120"/>
      <c r="F1358" s="125"/>
      <c r="G1358" s="120"/>
      <c r="II1358" s="123"/>
      <c r="IJ1358" s="123"/>
      <c r="IK1358" s="123"/>
      <c r="IL1358" s="123"/>
      <c r="IM1358" s="123"/>
      <c r="IN1358" s="123"/>
      <c r="IO1358" s="123"/>
      <c r="IP1358" s="123"/>
    </row>
    <row r="1359" s="120" customFormat="1" ht="15.75" customHeight="1" spans="3:250">
      <c r="C1359" s="124"/>
      <c r="D1359" s="124"/>
      <c r="E1359" s="120"/>
      <c r="F1359" s="125"/>
      <c r="G1359" s="120"/>
      <c r="II1359" s="123"/>
      <c r="IJ1359" s="123"/>
      <c r="IK1359" s="123"/>
      <c r="IL1359" s="123"/>
      <c r="IM1359" s="123"/>
      <c r="IN1359" s="123"/>
      <c r="IO1359" s="123"/>
      <c r="IP1359" s="123"/>
    </row>
    <row r="1360" s="120" customFormat="1" ht="15.75" customHeight="1" spans="3:250">
      <c r="C1360" s="124"/>
      <c r="D1360" s="124"/>
      <c r="E1360" s="120"/>
      <c r="F1360" s="125"/>
      <c r="G1360" s="120"/>
      <c r="II1360" s="123"/>
      <c r="IJ1360" s="123"/>
      <c r="IK1360" s="123"/>
      <c r="IL1360" s="123"/>
      <c r="IM1360" s="123"/>
      <c r="IN1360" s="123"/>
      <c r="IO1360" s="123"/>
      <c r="IP1360" s="123"/>
    </row>
    <row r="1361" s="120" customFormat="1" ht="15.75" customHeight="1" spans="3:250">
      <c r="C1361" s="124"/>
      <c r="D1361" s="124"/>
      <c r="E1361" s="120"/>
      <c r="F1361" s="125"/>
      <c r="G1361" s="120"/>
      <c r="II1361" s="123"/>
      <c r="IJ1361" s="123"/>
      <c r="IK1361" s="123"/>
      <c r="IL1361" s="123"/>
      <c r="IM1361" s="123"/>
      <c r="IN1361" s="123"/>
      <c r="IO1361" s="123"/>
      <c r="IP1361" s="123"/>
    </row>
    <row r="1362" s="120" customFormat="1" ht="15.75" customHeight="1" spans="3:250">
      <c r="C1362" s="124"/>
      <c r="D1362" s="124"/>
      <c r="E1362" s="120"/>
      <c r="F1362" s="125"/>
      <c r="G1362" s="120"/>
      <c r="II1362" s="123"/>
      <c r="IJ1362" s="123"/>
      <c r="IK1362" s="123"/>
      <c r="IL1362" s="123"/>
      <c r="IM1362" s="123"/>
      <c r="IN1362" s="123"/>
      <c r="IO1362" s="123"/>
      <c r="IP1362" s="123"/>
    </row>
    <row r="1363" s="120" customFormat="1" ht="15.75" customHeight="1" spans="3:250">
      <c r="C1363" s="124"/>
      <c r="D1363" s="124"/>
      <c r="E1363" s="120"/>
      <c r="F1363" s="125"/>
      <c r="G1363" s="120"/>
      <c r="II1363" s="123"/>
      <c r="IJ1363" s="123"/>
      <c r="IK1363" s="123"/>
      <c r="IL1363" s="123"/>
      <c r="IM1363" s="123"/>
      <c r="IN1363" s="123"/>
      <c r="IO1363" s="123"/>
      <c r="IP1363" s="123"/>
    </row>
    <row r="1364" s="120" customFormat="1" ht="15.75" customHeight="1" spans="3:250">
      <c r="C1364" s="124"/>
      <c r="D1364" s="124"/>
      <c r="E1364" s="120"/>
      <c r="F1364" s="125"/>
      <c r="G1364" s="120"/>
      <c r="II1364" s="123"/>
      <c r="IJ1364" s="123"/>
      <c r="IK1364" s="123"/>
      <c r="IL1364" s="123"/>
      <c r="IM1364" s="123"/>
      <c r="IN1364" s="123"/>
      <c r="IO1364" s="123"/>
      <c r="IP1364" s="123"/>
    </row>
    <row r="1365" s="120" customFormat="1" ht="15.75" customHeight="1" spans="3:250">
      <c r="C1365" s="124"/>
      <c r="D1365" s="124"/>
      <c r="E1365" s="120"/>
      <c r="F1365" s="125"/>
      <c r="G1365" s="120"/>
      <c r="II1365" s="123"/>
      <c r="IJ1365" s="123"/>
      <c r="IK1365" s="123"/>
      <c r="IL1365" s="123"/>
      <c r="IM1365" s="123"/>
      <c r="IN1365" s="123"/>
      <c r="IO1365" s="123"/>
      <c r="IP1365" s="123"/>
    </row>
    <row r="1366" s="120" customFormat="1" ht="15.75" customHeight="1" spans="3:250">
      <c r="C1366" s="124"/>
      <c r="D1366" s="124"/>
      <c r="E1366" s="120"/>
      <c r="F1366" s="125"/>
      <c r="G1366" s="120"/>
      <c r="II1366" s="123"/>
      <c r="IJ1366" s="123"/>
      <c r="IK1366" s="123"/>
      <c r="IL1366" s="123"/>
      <c r="IM1366" s="123"/>
      <c r="IN1366" s="123"/>
      <c r="IO1366" s="123"/>
      <c r="IP1366" s="123"/>
    </row>
    <row r="1367" s="120" customFormat="1" ht="15.75" customHeight="1" spans="3:250">
      <c r="C1367" s="124"/>
      <c r="D1367" s="124"/>
      <c r="E1367" s="120"/>
      <c r="F1367" s="125"/>
      <c r="G1367" s="120"/>
      <c r="II1367" s="123"/>
      <c r="IJ1367" s="123"/>
      <c r="IK1367" s="123"/>
      <c r="IL1367" s="123"/>
      <c r="IM1367" s="123"/>
      <c r="IN1367" s="123"/>
      <c r="IO1367" s="123"/>
      <c r="IP1367" s="123"/>
    </row>
    <row r="1368" s="120" customFormat="1" ht="15.75" customHeight="1" spans="3:250">
      <c r="C1368" s="124"/>
      <c r="D1368" s="124"/>
      <c r="E1368" s="120"/>
      <c r="F1368" s="125"/>
      <c r="G1368" s="120"/>
      <c r="II1368" s="123"/>
      <c r="IJ1368" s="123"/>
      <c r="IK1368" s="123"/>
      <c r="IL1368" s="123"/>
      <c r="IM1368" s="123"/>
      <c r="IN1368" s="123"/>
      <c r="IO1368" s="123"/>
      <c r="IP1368" s="123"/>
    </row>
    <row r="1369" s="120" customFormat="1" ht="15.75" customHeight="1" spans="3:250">
      <c r="C1369" s="124"/>
      <c r="D1369" s="124"/>
      <c r="E1369" s="120"/>
      <c r="F1369" s="125"/>
      <c r="G1369" s="120"/>
      <c r="II1369" s="123"/>
      <c r="IJ1369" s="123"/>
      <c r="IK1369" s="123"/>
      <c r="IL1369" s="123"/>
      <c r="IM1369" s="123"/>
      <c r="IN1369" s="123"/>
      <c r="IO1369" s="123"/>
      <c r="IP1369" s="123"/>
    </row>
    <row r="1370" s="120" customFormat="1" ht="15.75" customHeight="1" spans="3:250">
      <c r="C1370" s="124"/>
      <c r="D1370" s="124"/>
      <c r="E1370" s="120"/>
      <c r="F1370" s="125"/>
      <c r="G1370" s="120"/>
      <c r="II1370" s="123"/>
      <c r="IJ1370" s="123"/>
      <c r="IK1370" s="123"/>
      <c r="IL1370" s="123"/>
      <c r="IM1370" s="123"/>
      <c r="IN1370" s="123"/>
      <c r="IO1370" s="123"/>
      <c r="IP1370" s="123"/>
    </row>
    <row r="1371" s="120" customFormat="1" ht="15.75" customHeight="1" spans="3:250">
      <c r="C1371" s="124"/>
      <c r="D1371" s="124"/>
      <c r="E1371" s="120"/>
      <c r="F1371" s="125"/>
      <c r="G1371" s="120"/>
      <c r="II1371" s="123"/>
      <c r="IJ1371" s="123"/>
      <c r="IK1371" s="123"/>
      <c r="IL1371" s="123"/>
      <c r="IM1371" s="123"/>
      <c r="IN1371" s="123"/>
      <c r="IO1371" s="123"/>
      <c r="IP1371" s="123"/>
    </row>
    <row r="1372" s="120" customFormat="1" ht="15.75" customHeight="1" spans="3:250">
      <c r="C1372" s="124"/>
      <c r="D1372" s="124"/>
      <c r="E1372" s="120"/>
      <c r="F1372" s="125"/>
      <c r="G1372" s="120"/>
      <c r="II1372" s="123"/>
      <c r="IJ1372" s="123"/>
      <c r="IK1372" s="123"/>
      <c r="IL1372" s="123"/>
      <c r="IM1372" s="123"/>
      <c r="IN1372" s="123"/>
      <c r="IO1372" s="123"/>
      <c r="IP1372" s="123"/>
    </row>
    <row r="1373" s="120" customFormat="1" ht="15.75" customHeight="1" spans="3:250">
      <c r="C1373" s="124"/>
      <c r="D1373" s="124"/>
      <c r="E1373" s="120"/>
      <c r="F1373" s="125"/>
      <c r="G1373" s="120"/>
      <c r="II1373" s="123"/>
      <c r="IJ1373" s="123"/>
      <c r="IK1373" s="123"/>
      <c r="IL1373" s="123"/>
      <c r="IM1373" s="123"/>
      <c r="IN1373" s="123"/>
      <c r="IO1373" s="123"/>
      <c r="IP1373" s="123"/>
    </row>
    <row r="1374" s="120" customFormat="1" ht="15.75" customHeight="1" spans="3:250">
      <c r="C1374" s="124"/>
      <c r="D1374" s="124"/>
      <c r="E1374" s="120"/>
      <c r="F1374" s="125"/>
      <c r="G1374" s="120"/>
      <c r="II1374" s="123"/>
      <c r="IJ1374" s="123"/>
      <c r="IK1374" s="123"/>
      <c r="IL1374" s="123"/>
      <c r="IM1374" s="123"/>
      <c r="IN1374" s="123"/>
      <c r="IO1374" s="123"/>
      <c r="IP1374" s="123"/>
    </row>
    <row r="1375" s="120" customFormat="1" ht="15.75" customHeight="1" spans="3:250">
      <c r="C1375" s="124"/>
      <c r="D1375" s="124"/>
      <c r="E1375" s="120"/>
      <c r="F1375" s="125"/>
      <c r="G1375" s="120"/>
      <c r="II1375" s="123"/>
      <c r="IJ1375" s="123"/>
      <c r="IK1375" s="123"/>
      <c r="IL1375" s="123"/>
      <c r="IM1375" s="123"/>
      <c r="IN1375" s="123"/>
      <c r="IO1375" s="123"/>
      <c r="IP1375" s="123"/>
    </row>
    <row r="1376" s="120" customFormat="1" ht="15.75" customHeight="1" spans="3:250">
      <c r="C1376" s="124"/>
      <c r="D1376" s="124"/>
      <c r="E1376" s="120"/>
      <c r="F1376" s="125"/>
      <c r="G1376" s="120"/>
      <c r="II1376" s="123"/>
      <c r="IJ1376" s="123"/>
      <c r="IK1376" s="123"/>
      <c r="IL1376" s="123"/>
      <c r="IM1376" s="123"/>
      <c r="IN1376" s="123"/>
      <c r="IO1376" s="123"/>
      <c r="IP1376" s="123"/>
    </row>
    <row r="1377" s="120" customFormat="1" ht="15.75" customHeight="1" spans="3:250">
      <c r="C1377" s="124"/>
      <c r="D1377" s="124"/>
      <c r="E1377" s="120"/>
      <c r="F1377" s="125"/>
      <c r="G1377" s="120"/>
      <c r="II1377" s="123"/>
      <c r="IJ1377" s="123"/>
      <c r="IK1377" s="123"/>
      <c r="IL1377" s="123"/>
      <c r="IM1377" s="123"/>
      <c r="IN1377" s="123"/>
      <c r="IO1377" s="123"/>
      <c r="IP1377" s="123"/>
    </row>
    <row r="1378" s="120" customFormat="1" ht="15.75" customHeight="1" spans="3:250">
      <c r="C1378" s="124"/>
      <c r="D1378" s="124"/>
      <c r="E1378" s="120"/>
      <c r="F1378" s="125"/>
      <c r="G1378" s="120"/>
      <c r="II1378" s="123"/>
      <c r="IJ1378" s="123"/>
      <c r="IK1378" s="123"/>
      <c r="IL1378" s="123"/>
      <c r="IM1378" s="123"/>
      <c r="IN1378" s="123"/>
      <c r="IO1378" s="123"/>
      <c r="IP1378" s="123"/>
    </row>
    <row r="1379" s="120" customFormat="1" ht="15.75" customHeight="1" spans="3:250">
      <c r="C1379" s="124"/>
      <c r="D1379" s="124"/>
      <c r="E1379" s="120"/>
      <c r="F1379" s="125"/>
      <c r="G1379" s="120"/>
      <c r="II1379" s="123"/>
      <c r="IJ1379" s="123"/>
      <c r="IK1379" s="123"/>
      <c r="IL1379" s="123"/>
      <c r="IM1379" s="123"/>
      <c r="IN1379" s="123"/>
      <c r="IO1379" s="123"/>
      <c r="IP1379" s="123"/>
    </row>
    <row r="1380" s="120" customFormat="1" ht="15.75" customHeight="1" spans="3:250">
      <c r="C1380" s="124"/>
      <c r="D1380" s="124"/>
      <c r="E1380" s="120"/>
      <c r="F1380" s="125"/>
      <c r="G1380" s="120"/>
      <c r="II1380" s="123"/>
      <c r="IJ1380" s="123"/>
      <c r="IK1380" s="123"/>
      <c r="IL1380" s="123"/>
      <c r="IM1380" s="123"/>
      <c r="IN1380" s="123"/>
      <c r="IO1380" s="123"/>
      <c r="IP1380" s="123"/>
    </row>
    <row r="1381" s="120" customFormat="1" ht="15.75" customHeight="1" spans="3:250">
      <c r="C1381" s="124"/>
      <c r="D1381" s="124"/>
      <c r="E1381" s="120"/>
      <c r="F1381" s="125"/>
      <c r="G1381" s="120"/>
      <c r="II1381" s="123"/>
      <c r="IJ1381" s="123"/>
      <c r="IK1381" s="123"/>
      <c r="IL1381" s="123"/>
      <c r="IM1381" s="123"/>
      <c r="IN1381" s="123"/>
      <c r="IO1381" s="123"/>
      <c r="IP1381" s="123"/>
    </row>
    <row r="1382" s="120" customFormat="1" ht="15.75" customHeight="1" spans="3:250">
      <c r="C1382" s="124"/>
      <c r="D1382" s="124"/>
      <c r="E1382" s="120"/>
      <c r="F1382" s="125"/>
      <c r="G1382" s="120"/>
      <c r="II1382" s="123"/>
      <c r="IJ1382" s="123"/>
      <c r="IK1382" s="123"/>
      <c r="IL1382" s="123"/>
      <c r="IM1382" s="123"/>
      <c r="IN1382" s="123"/>
      <c r="IO1382" s="123"/>
      <c r="IP1382" s="123"/>
    </row>
    <row r="1383" s="120" customFormat="1" ht="15.75" customHeight="1" spans="3:250">
      <c r="C1383" s="124"/>
      <c r="D1383" s="124"/>
      <c r="E1383" s="120"/>
      <c r="F1383" s="125"/>
      <c r="G1383" s="120"/>
      <c r="II1383" s="123"/>
      <c r="IJ1383" s="123"/>
      <c r="IK1383" s="123"/>
      <c r="IL1383" s="123"/>
      <c r="IM1383" s="123"/>
      <c r="IN1383" s="123"/>
      <c r="IO1383" s="123"/>
      <c r="IP1383" s="123"/>
    </row>
    <row r="1384" s="120" customFormat="1" ht="15.75" customHeight="1" spans="3:250">
      <c r="C1384" s="124"/>
      <c r="D1384" s="124"/>
      <c r="E1384" s="120"/>
      <c r="F1384" s="125"/>
      <c r="G1384" s="120"/>
      <c r="II1384" s="123"/>
      <c r="IJ1384" s="123"/>
      <c r="IK1384" s="123"/>
      <c r="IL1384" s="123"/>
      <c r="IM1384" s="123"/>
      <c r="IN1384" s="123"/>
      <c r="IO1384" s="123"/>
      <c r="IP1384" s="123"/>
    </row>
    <row r="1385" s="120" customFormat="1" ht="15.75" customHeight="1" spans="3:250">
      <c r="C1385" s="124"/>
      <c r="D1385" s="124"/>
      <c r="E1385" s="120"/>
      <c r="F1385" s="125"/>
      <c r="G1385" s="120"/>
      <c r="II1385" s="123"/>
      <c r="IJ1385" s="123"/>
      <c r="IK1385" s="123"/>
      <c r="IL1385" s="123"/>
      <c r="IM1385" s="123"/>
      <c r="IN1385" s="123"/>
      <c r="IO1385" s="123"/>
      <c r="IP1385" s="123"/>
    </row>
    <row r="1386" s="120" customFormat="1" ht="15.75" customHeight="1" spans="3:250">
      <c r="C1386" s="124"/>
      <c r="D1386" s="124"/>
      <c r="E1386" s="120"/>
      <c r="F1386" s="125"/>
      <c r="G1386" s="120"/>
      <c r="II1386" s="123"/>
      <c r="IJ1386" s="123"/>
      <c r="IK1386" s="123"/>
      <c r="IL1386" s="123"/>
      <c r="IM1386" s="123"/>
      <c r="IN1386" s="123"/>
      <c r="IO1386" s="123"/>
      <c r="IP1386" s="123"/>
    </row>
    <row r="1387" s="120" customFormat="1" ht="15.75" customHeight="1" spans="3:250">
      <c r="C1387" s="124"/>
      <c r="D1387" s="124"/>
      <c r="E1387" s="120"/>
      <c r="F1387" s="125"/>
      <c r="G1387" s="120"/>
      <c r="II1387" s="123"/>
      <c r="IJ1387" s="123"/>
      <c r="IK1387" s="123"/>
      <c r="IL1387" s="123"/>
      <c r="IM1387" s="123"/>
      <c r="IN1387" s="123"/>
      <c r="IO1387" s="123"/>
      <c r="IP1387" s="123"/>
    </row>
    <row r="1388" s="120" customFormat="1" ht="15.75" customHeight="1" spans="3:250">
      <c r="C1388" s="124"/>
      <c r="D1388" s="124"/>
      <c r="E1388" s="120"/>
      <c r="F1388" s="125"/>
      <c r="G1388" s="120"/>
      <c r="II1388" s="123"/>
      <c r="IJ1388" s="123"/>
      <c r="IK1388" s="123"/>
      <c r="IL1388" s="123"/>
      <c r="IM1388" s="123"/>
      <c r="IN1388" s="123"/>
      <c r="IO1388" s="123"/>
      <c r="IP1388" s="123"/>
    </row>
    <row r="1389" s="120" customFormat="1" ht="15.75" customHeight="1" spans="3:250">
      <c r="C1389" s="124"/>
      <c r="D1389" s="124"/>
      <c r="E1389" s="120"/>
      <c r="F1389" s="125"/>
      <c r="G1389" s="120"/>
      <c r="II1389" s="123"/>
      <c r="IJ1389" s="123"/>
      <c r="IK1389" s="123"/>
      <c r="IL1389" s="123"/>
      <c r="IM1389" s="123"/>
      <c r="IN1389" s="123"/>
      <c r="IO1389" s="123"/>
      <c r="IP1389" s="123"/>
    </row>
    <row r="1390" s="120" customFormat="1" ht="15.75" customHeight="1" spans="3:250">
      <c r="C1390" s="124"/>
      <c r="D1390" s="124"/>
      <c r="E1390" s="120"/>
      <c r="F1390" s="125"/>
      <c r="G1390" s="120"/>
      <c r="II1390" s="123"/>
      <c r="IJ1390" s="123"/>
      <c r="IK1390" s="123"/>
      <c r="IL1390" s="123"/>
      <c r="IM1390" s="123"/>
      <c r="IN1390" s="123"/>
      <c r="IO1390" s="123"/>
      <c r="IP1390" s="123"/>
    </row>
    <row r="1391" s="120" customFormat="1" ht="15.75" customHeight="1" spans="3:250">
      <c r="C1391" s="124"/>
      <c r="D1391" s="124"/>
      <c r="E1391" s="120"/>
      <c r="F1391" s="125"/>
      <c r="G1391" s="120"/>
      <c r="II1391" s="123"/>
      <c r="IJ1391" s="123"/>
      <c r="IK1391" s="123"/>
      <c r="IL1391" s="123"/>
      <c r="IM1391" s="123"/>
      <c r="IN1391" s="123"/>
      <c r="IO1391" s="123"/>
      <c r="IP1391" s="123"/>
    </row>
    <row r="1392" s="120" customFormat="1" ht="15.75" customHeight="1" spans="3:250">
      <c r="C1392" s="124"/>
      <c r="D1392" s="124"/>
      <c r="E1392" s="120"/>
      <c r="F1392" s="125"/>
      <c r="G1392" s="120"/>
      <c r="II1392" s="123"/>
      <c r="IJ1392" s="123"/>
      <c r="IK1392" s="123"/>
      <c r="IL1392" s="123"/>
      <c r="IM1392" s="123"/>
      <c r="IN1392" s="123"/>
      <c r="IO1392" s="123"/>
      <c r="IP1392" s="123"/>
    </row>
    <row r="1393" s="120" customFormat="1" ht="15.75" customHeight="1" spans="3:250">
      <c r="C1393" s="124"/>
      <c r="D1393" s="124"/>
      <c r="E1393" s="120"/>
      <c r="F1393" s="125"/>
      <c r="G1393" s="120"/>
      <c r="II1393" s="123"/>
      <c r="IJ1393" s="123"/>
      <c r="IK1393" s="123"/>
      <c r="IL1393" s="123"/>
      <c r="IM1393" s="123"/>
      <c r="IN1393" s="123"/>
      <c r="IO1393" s="123"/>
      <c r="IP1393" s="123"/>
    </row>
    <row r="1394" s="120" customFormat="1" ht="15.75" customHeight="1" spans="3:250">
      <c r="C1394" s="124"/>
      <c r="D1394" s="124"/>
      <c r="E1394" s="120"/>
      <c r="F1394" s="125"/>
      <c r="G1394" s="120"/>
      <c r="II1394" s="123"/>
      <c r="IJ1394" s="123"/>
      <c r="IK1394" s="123"/>
      <c r="IL1394" s="123"/>
      <c r="IM1394" s="123"/>
      <c r="IN1394" s="123"/>
      <c r="IO1394" s="123"/>
      <c r="IP1394" s="123"/>
    </row>
    <row r="1395" s="120" customFormat="1" ht="15.75" customHeight="1" spans="3:250">
      <c r="C1395" s="124"/>
      <c r="D1395" s="124"/>
      <c r="E1395" s="120"/>
      <c r="F1395" s="125"/>
      <c r="G1395" s="120"/>
      <c r="II1395" s="123"/>
      <c r="IJ1395" s="123"/>
      <c r="IK1395" s="123"/>
      <c r="IL1395" s="123"/>
      <c r="IM1395" s="123"/>
      <c r="IN1395" s="123"/>
      <c r="IO1395" s="123"/>
      <c r="IP1395" s="123"/>
    </row>
    <row r="1396" s="120" customFormat="1" ht="15.75" customHeight="1" spans="3:250">
      <c r="C1396" s="124"/>
      <c r="D1396" s="124"/>
      <c r="E1396" s="120"/>
      <c r="F1396" s="125"/>
      <c r="G1396" s="120"/>
      <c r="II1396" s="123"/>
      <c r="IJ1396" s="123"/>
      <c r="IK1396" s="123"/>
      <c r="IL1396" s="123"/>
      <c r="IM1396" s="123"/>
      <c r="IN1396" s="123"/>
      <c r="IO1396" s="123"/>
      <c r="IP1396" s="123"/>
    </row>
    <row r="1397" s="120" customFormat="1" ht="15.75" customHeight="1" spans="3:250">
      <c r="C1397" s="124"/>
      <c r="D1397" s="124"/>
      <c r="E1397" s="120"/>
      <c r="F1397" s="125"/>
      <c r="G1397" s="120"/>
      <c r="II1397" s="123"/>
      <c r="IJ1397" s="123"/>
      <c r="IK1397" s="123"/>
      <c r="IL1397" s="123"/>
      <c r="IM1397" s="123"/>
      <c r="IN1397" s="123"/>
      <c r="IO1397" s="123"/>
      <c r="IP1397" s="123"/>
    </row>
    <row r="1398" s="120" customFormat="1" ht="15.75" customHeight="1" spans="3:250">
      <c r="C1398" s="124"/>
      <c r="D1398" s="124"/>
      <c r="E1398" s="120"/>
      <c r="F1398" s="125"/>
      <c r="G1398" s="120"/>
      <c r="II1398" s="123"/>
      <c r="IJ1398" s="123"/>
      <c r="IK1398" s="123"/>
      <c r="IL1398" s="123"/>
      <c r="IM1398" s="123"/>
      <c r="IN1398" s="123"/>
      <c r="IO1398" s="123"/>
      <c r="IP1398" s="123"/>
    </row>
    <row r="1399" s="120" customFormat="1" ht="15.75" customHeight="1" spans="3:250">
      <c r="C1399" s="124"/>
      <c r="D1399" s="124"/>
      <c r="E1399" s="120"/>
      <c r="F1399" s="125"/>
      <c r="G1399" s="120"/>
      <c r="II1399" s="123"/>
      <c r="IJ1399" s="123"/>
      <c r="IK1399" s="123"/>
      <c r="IL1399" s="123"/>
      <c r="IM1399" s="123"/>
      <c r="IN1399" s="123"/>
      <c r="IO1399" s="123"/>
      <c r="IP1399" s="123"/>
    </row>
    <row r="1400" s="120" customFormat="1" ht="15.75" customHeight="1" spans="3:250">
      <c r="C1400" s="124"/>
      <c r="D1400" s="124"/>
      <c r="E1400" s="120"/>
      <c r="F1400" s="125"/>
      <c r="G1400" s="120"/>
      <c r="II1400" s="123"/>
      <c r="IJ1400" s="123"/>
      <c r="IK1400" s="123"/>
      <c r="IL1400" s="123"/>
      <c r="IM1400" s="123"/>
      <c r="IN1400" s="123"/>
      <c r="IO1400" s="123"/>
      <c r="IP1400" s="123"/>
    </row>
    <row r="1401" s="120" customFormat="1" ht="15.75" customHeight="1" spans="3:250">
      <c r="C1401" s="124"/>
      <c r="D1401" s="124"/>
      <c r="E1401" s="120"/>
      <c r="F1401" s="125"/>
      <c r="G1401" s="120"/>
      <c r="II1401" s="123"/>
      <c r="IJ1401" s="123"/>
      <c r="IK1401" s="123"/>
      <c r="IL1401" s="123"/>
      <c r="IM1401" s="123"/>
      <c r="IN1401" s="123"/>
      <c r="IO1401" s="123"/>
      <c r="IP1401" s="123"/>
    </row>
    <row r="1402" s="120" customFormat="1" ht="15.75" customHeight="1" spans="3:250">
      <c r="C1402" s="124"/>
      <c r="D1402" s="124"/>
      <c r="E1402" s="120"/>
      <c r="F1402" s="125"/>
      <c r="G1402" s="120"/>
      <c r="II1402" s="123"/>
      <c r="IJ1402" s="123"/>
      <c r="IK1402" s="123"/>
      <c r="IL1402" s="123"/>
      <c r="IM1402" s="123"/>
      <c r="IN1402" s="123"/>
      <c r="IO1402" s="123"/>
      <c r="IP1402" s="123"/>
    </row>
    <row r="1403" s="120" customFormat="1" ht="15.75" customHeight="1" spans="3:250">
      <c r="C1403" s="124"/>
      <c r="D1403" s="124"/>
      <c r="E1403" s="120"/>
      <c r="F1403" s="125"/>
      <c r="G1403" s="120"/>
      <c r="II1403" s="123"/>
      <c r="IJ1403" s="123"/>
      <c r="IK1403" s="123"/>
      <c r="IL1403" s="123"/>
      <c r="IM1403" s="123"/>
      <c r="IN1403" s="123"/>
      <c r="IO1403" s="123"/>
      <c r="IP1403" s="123"/>
    </row>
    <row r="1404" s="120" customFormat="1" ht="15.75" customHeight="1" spans="3:250">
      <c r="C1404" s="124"/>
      <c r="D1404" s="124"/>
      <c r="E1404" s="120"/>
      <c r="F1404" s="125"/>
      <c r="G1404" s="120"/>
      <c r="II1404" s="123"/>
      <c r="IJ1404" s="123"/>
      <c r="IK1404" s="123"/>
      <c r="IL1404" s="123"/>
      <c r="IM1404" s="123"/>
      <c r="IN1404" s="123"/>
      <c r="IO1404" s="123"/>
      <c r="IP1404" s="123"/>
    </row>
    <row r="1405" s="120" customFormat="1" ht="15.75" customHeight="1" spans="3:250">
      <c r="C1405" s="124"/>
      <c r="D1405" s="124"/>
      <c r="E1405" s="120"/>
      <c r="F1405" s="125"/>
      <c r="G1405" s="120"/>
      <c r="II1405" s="123"/>
      <c r="IJ1405" s="123"/>
      <c r="IK1405" s="123"/>
      <c r="IL1405" s="123"/>
      <c r="IM1405" s="123"/>
      <c r="IN1405" s="123"/>
      <c r="IO1405" s="123"/>
      <c r="IP1405" s="123"/>
    </row>
    <row r="1406" s="120" customFormat="1" ht="15.75" customHeight="1" spans="3:250">
      <c r="C1406" s="124"/>
      <c r="D1406" s="124"/>
      <c r="E1406" s="120"/>
      <c r="F1406" s="125"/>
      <c r="G1406" s="120"/>
      <c r="II1406" s="123"/>
      <c r="IJ1406" s="123"/>
      <c r="IK1406" s="123"/>
      <c r="IL1406" s="123"/>
      <c r="IM1406" s="123"/>
      <c r="IN1406" s="123"/>
      <c r="IO1406" s="123"/>
      <c r="IP1406" s="123"/>
    </row>
    <row r="1407" s="120" customFormat="1" ht="15.75" customHeight="1" spans="3:250">
      <c r="C1407" s="124"/>
      <c r="D1407" s="124"/>
      <c r="E1407" s="120"/>
      <c r="F1407" s="125"/>
      <c r="G1407" s="120"/>
      <c r="II1407" s="123"/>
      <c r="IJ1407" s="123"/>
      <c r="IK1407" s="123"/>
      <c r="IL1407" s="123"/>
      <c r="IM1407" s="123"/>
      <c r="IN1407" s="123"/>
      <c r="IO1407" s="123"/>
      <c r="IP1407" s="123"/>
    </row>
    <row r="1408" s="120" customFormat="1" ht="15.75" customHeight="1" spans="3:250">
      <c r="C1408" s="124"/>
      <c r="D1408" s="124"/>
      <c r="E1408" s="120"/>
      <c r="F1408" s="125"/>
      <c r="G1408" s="120"/>
      <c r="II1408" s="123"/>
      <c r="IJ1408" s="123"/>
      <c r="IK1408" s="123"/>
      <c r="IL1408" s="123"/>
      <c r="IM1408" s="123"/>
      <c r="IN1408" s="123"/>
      <c r="IO1408" s="123"/>
      <c r="IP1408" s="123"/>
    </row>
    <row r="1409" s="120" customFormat="1" ht="15.75" customHeight="1" spans="3:250">
      <c r="C1409" s="124"/>
      <c r="D1409" s="124"/>
      <c r="E1409" s="120"/>
      <c r="F1409" s="125"/>
      <c r="G1409" s="120"/>
      <c r="II1409" s="123"/>
      <c r="IJ1409" s="123"/>
      <c r="IK1409" s="123"/>
      <c r="IL1409" s="123"/>
      <c r="IM1409" s="123"/>
      <c r="IN1409" s="123"/>
      <c r="IO1409" s="123"/>
      <c r="IP1409" s="123"/>
    </row>
    <row r="1410" s="120" customFormat="1" ht="15.75" customHeight="1" spans="3:250">
      <c r="C1410" s="124"/>
      <c r="D1410" s="124"/>
      <c r="E1410" s="120"/>
      <c r="F1410" s="125"/>
      <c r="G1410" s="120"/>
      <c r="II1410" s="123"/>
      <c r="IJ1410" s="123"/>
      <c r="IK1410" s="123"/>
      <c r="IL1410" s="123"/>
      <c r="IM1410" s="123"/>
      <c r="IN1410" s="123"/>
      <c r="IO1410" s="123"/>
      <c r="IP1410" s="123"/>
    </row>
    <row r="1411" s="120" customFormat="1" ht="15.75" customHeight="1" spans="3:250">
      <c r="C1411" s="124"/>
      <c r="D1411" s="124"/>
      <c r="E1411" s="120"/>
      <c r="F1411" s="125"/>
      <c r="G1411" s="120"/>
      <c r="II1411" s="123"/>
      <c r="IJ1411" s="123"/>
      <c r="IK1411" s="123"/>
      <c r="IL1411" s="123"/>
      <c r="IM1411" s="123"/>
      <c r="IN1411" s="123"/>
      <c r="IO1411" s="123"/>
      <c r="IP1411" s="123"/>
    </row>
    <row r="1412" s="120" customFormat="1" ht="15.75" customHeight="1" spans="3:250">
      <c r="C1412" s="124"/>
      <c r="D1412" s="124"/>
      <c r="E1412" s="120"/>
      <c r="F1412" s="125"/>
      <c r="G1412" s="120"/>
      <c r="II1412" s="123"/>
      <c r="IJ1412" s="123"/>
      <c r="IK1412" s="123"/>
      <c r="IL1412" s="123"/>
      <c r="IM1412" s="123"/>
      <c r="IN1412" s="123"/>
      <c r="IO1412" s="123"/>
      <c r="IP1412" s="123"/>
    </row>
    <row r="1413" s="120" customFormat="1" ht="15.75" customHeight="1" spans="3:250">
      <c r="C1413" s="124"/>
      <c r="D1413" s="124"/>
      <c r="E1413" s="120"/>
      <c r="F1413" s="125"/>
      <c r="G1413" s="120"/>
      <c r="II1413" s="123"/>
      <c r="IJ1413" s="123"/>
      <c r="IK1413" s="123"/>
      <c r="IL1413" s="123"/>
      <c r="IM1413" s="123"/>
      <c r="IN1413" s="123"/>
      <c r="IO1413" s="123"/>
      <c r="IP1413" s="123"/>
    </row>
    <row r="1414" s="120" customFormat="1" ht="15.75" customHeight="1" spans="3:250">
      <c r="C1414" s="124"/>
      <c r="D1414" s="124"/>
      <c r="E1414" s="120"/>
      <c r="F1414" s="125"/>
      <c r="G1414" s="120"/>
      <c r="II1414" s="123"/>
      <c r="IJ1414" s="123"/>
      <c r="IK1414" s="123"/>
      <c r="IL1414" s="123"/>
      <c r="IM1414" s="123"/>
      <c r="IN1414" s="123"/>
      <c r="IO1414" s="123"/>
      <c r="IP1414" s="123"/>
    </row>
    <row r="1415" s="120" customFormat="1" ht="15.75" customHeight="1" spans="3:250">
      <c r="C1415" s="124"/>
      <c r="D1415" s="124"/>
      <c r="E1415" s="120"/>
      <c r="F1415" s="125"/>
      <c r="G1415" s="120"/>
      <c r="II1415" s="123"/>
      <c r="IJ1415" s="123"/>
      <c r="IK1415" s="123"/>
      <c r="IL1415" s="123"/>
      <c r="IM1415" s="123"/>
      <c r="IN1415" s="123"/>
      <c r="IO1415" s="123"/>
      <c r="IP1415" s="123"/>
    </row>
    <row r="1416" s="120" customFormat="1" ht="15.75" customHeight="1" spans="3:250">
      <c r="C1416" s="124"/>
      <c r="D1416" s="124"/>
      <c r="E1416" s="120"/>
      <c r="F1416" s="125"/>
      <c r="G1416" s="120"/>
      <c r="II1416" s="123"/>
      <c r="IJ1416" s="123"/>
      <c r="IK1416" s="123"/>
      <c r="IL1416" s="123"/>
      <c r="IM1416" s="123"/>
      <c r="IN1416" s="123"/>
      <c r="IO1416" s="123"/>
      <c r="IP1416" s="123"/>
    </row>
    <row r="1417" s="120" customFormat="1" ht="15.75" customHeight="1" spans="3:250">
      <c r="C1417" s="124"/>
      <c r="D1417" s="124"/>
      <c r="E1417" s="120"/>
      <c r="F1417" s="125"/>
      <c r="G1417" s="120"/>
      <c r="II1417" s="123"/>
      <c r="IJ1417" s="123"/>
      <c r="IK1417" s="123"/>
      <c r="IL1417" s="123"/>
      <c r="IM1417" s="123"/>
      <c r="IN1417" s="123"/>
      <c r="IO1417" s="123"/>
      <c r="IP1417" s="123"/>
    </row>
    <row r="1418" s="120" customFormat="1" ht="15.75" customHeight="1" spans="3:250">
      <c r="C1418" s="124"/>
      <c r="D1418" s="124"/>
      <c r="E1418" s="120"/>
      <c r="F1418" s="125"/>
      <c r="G1418" s="120"/>
      <c r="II1418" s="123"/>
      <c r="IJ1418" s="123"/>
      <c r="IK1418" s="123"/>
      <c r="IL1418" s="123"/>
      <c r="IM1418" s="123"/>
      <c r="IN1418" s="123"/>
      <c r="IO1418" s="123"/>
      <c r="IP1418" s="123"/>
    </row>
    <row r="1419" s="120" customFormat="1" ht="15.75" customHeight="1" spans="3:250">
      <c r="C1419" s="124"/>
      <c r="D1419" s="124"/>
      <c r="E1419" s="120"/>
      <c r="F1419" s="125"/>
      <c r="G1419" s="120"/>
      <c r="II1419" s="123"/>
      <c r="IJ1419" s="123"/>
      <c r="IK1419" s="123"/>
      <c r="IL1419" s="123"/>
      <c r="IM1419" s="123"/>
      <c r="IN1419" s="123"/>
      <c r="IO1419" s="123"/>
      <c r="IP1419" s="123"/>
    </row>
    <row r="1420" s="120" customFormat="1" ht="15.75" customHeight="1" spans="3:250">
      <c r="C1420" s="124"/>
      <c r="D1420" s="124"/>
      <c r="E1420" s="120"/>
      <c r="F1420" s="125"/>
      <c r="G1420" s="120"/>
      <c r="II1420" s="123"/>
      <c r="IJ1420" s="123"/>
      <c r="IK1420" s="123"/>
      <c r="IL1420" s="123"/>
      <c r="IM1420" s="123"/>
      <c r="IN1420" s="123"/>
      <c r="IO1420" s="123"/>
      <c r="IP1420" s="123"/>
    </row>
    <row r="1421" s="120" customFormat="1" ht="15.75" customHeight="1" spans="3:250">
      <c r="C1421" s="124"/>
      <c r="D1421" s="124"/>
      <c r="E1421" s="120"/>
      <c r="F1421" s="125"/>
      <c r="G1421" s="120"/>
      <c r="II1421" s="123"/>
      <c r="IJ1421" s="123"/>
      <c r="IK1421" s="123"/>
      <c r="IL1421" s="123"/>
      <c r="IM1421" s="123"/>
      <c r="IN1421" s="123"/>
      <c r="IO1421" s="123"/>
      <c r="IP1421" s="123"/>
    </row>
    <row r="1422" s="120" customFormat="1" ht="15.75" customHeight="1" spans="3:250">
      <c r="C1422" s="124"/>
      <c r="D1422" s="124"/>
      <c r="E1422" s="120"/>
      <c r="F1422" s="125"/>
      <c r="G1422" s="120"/>
      <c r="II1422" s="123"/>
      <c r="IJ1422" s="123"/>
      <c r="IK1422" s="123"/>
      <c r="IL1422" s="123"/>
      <c r="IM1422" s="123"/>
      <c r="IN1422" s="123"/>
      <c r="IO1422" s="123"/>
      <c r="IP1422" s="123"/>
    </row>
    <row r="1423" s="120" customFormat="1" ht="15.75" customHeight="1" spans="3:250">
      <c r="C1423" s="124"/>
      <c r="D1423" s="124"/>
      <c r="E1423" s="120"/>
      <c r="F1423" s="125"/>
      <c r="G1423" s="120"/>
      <c r="II1423" s="123"/>
      <c r="IJ1423" s="123"/>
      <c r="IK1423" s="123"/>
      <c r="IL1423" s="123"/>
      <c r="IM1423" s="123"/>
      <c r="IN1423" s="123"/>
      <c r="IO1423" s="123"/>
      <c r="IP1423" s="123"/>
    </row>
    <row r="1424" s="120" customFormat="1" ht="15.75" customHeight="1" spans="3:250">
      <c r="C1424" s="124"/>
      <c r="D1424" s="124"/>
      <c r="E1424" s="120"/>
      <c r="F1424" s="125"/>
      <c r="G1424" s="120"/>
      <c r="II1424" s="123"/>
      <c r="IJ1424" s="123"/>
      <c r="IK1424" s="123"/>
      <c r="IL1424" s="123"/>
      <c r="IM1424" s="123"/>
      <c r="IN1424" s="123"/>
      <c r="IO1424" s="123"/>
      <c r="IP1424" s="123"/>
    </row>
    <row r="1425" s="120" customFormat="1" ht="15.75" customHeight="1" spans="3:250">
      <c r="C1425" s="124"/>
      <c r="D1425" s="124"/>
      <c r="E1425" s="120"/>
      <c r="F1425" s="125"/>
      <c r="G1425" s="120"/>
      <c r="II1425" s="123"/>
      <c r="IJ1425" s="123"/>
      <c r="IK1425" s="123"/>
      <c r="IL1425" s="123"/>
      <c r="IM1425" s="123"/>
      <c r="IN1425" s="123"/>
      <c r="IO1425" s="123"/>
      <c r="IP1425" s="123"/>
    </row>
    <row r="1426" s="120" customFormat="1" ht="15.75" customHeight="1" spans="3:250">
      <c r="C1426" s="124"/>
      <c r="D1426" s="124"/>
      <c r="E1426" s="120"/>
      <c r="F1426" s="125"/>
      <c r="G1426" s="120"/>
      <c r="II1426" s="123"/>
      <c r="IJ1426" s="123"/>
      <c r="IK1426" s="123"/>
      <c r="IL1426" s="123"/>
      <c r="IM1426" s="123"/>
      <c r="IN1426" s="123"/>
      <c r="IO1426" s="123"/>
      <c r="IP1426" s="123"/>
    </row>
    <row r="1427" s="120" customFormat="1" ht="15.75" customHeight="1" spans="3:250">
      <c r="C1427" s="124"/>
      <c r="D1427" s="124"/>
      <c r="E1427" s="120"/>
      <c r="F1427" s="125"/>
      <c r="G1427" s="120"/>
      <c r="II1427" s="123"/>
      <c r="IJ1427" s="123"/>
      <c r="IK1427" s="123"/>
      <c r="IL1427" s="123"/>
      <c r="IM1427" s="123"/>
      <c r="IN1427" s="123"/>
      <c r="IO1427" s="123"/>
      <c r="IP1427" s="123"/>
    </row>
    <row r="1428" s="120" customFormat="1" ht="15.75" customHeight="1" spans="3:250">
      <c r="C1428" s="124"/>
      <c r="D1428" s="124"/>
      <c r="E1428" s="120"/>
      <c r="F1428" s="125"/>
      <c r="G1428" s="120"/>
      <c r="II1428" s="123"/>
      <c r="IJ1428" s="123"/>
      <c r="IK1428" s="123"/>
      <c r="IL1428" s="123"/>
      <c r="IM1428" s="123"/>
      <c r="IN1428" s="123"/>
      <c r="IO1428" s="123"/>
      <c r="IP1428" s="123"/>
    </row>
    <row r="1429" s="120" customFormat="1" ht="15.75" customHeight="1" spans="3:250">
      <c r="C1429" s="124"/>
      <c r="D1429" s="124"/>
      <c r="E1429" s="120"/>
      <c r="F1429" s="125"/>
      <c r="G1429" s="120"/>
      <c r="II1429" s="123"/>
      <c r="IJ1429" s="123"/>
      <c r="IK1429" s="123"/>
      <c r="IL1429" s="123"/>
      <c r="IM1429" s="123"/>
      <c r="IN1429" s="123"/>
      <c r="IO1429" s="123"/>
      <c r="IP1429" s="123"/>
    </row>
    <row r="1430" s="120" customFormat="1" ht="15.75" customHeight="1" spans="3:250">
      <c r="C1430" s="124"/>
      <c r="D1430" s="124"/>
      <c r="E1430" s="120"/>
      <c r="F1430" s="125"/>
      <c r="G1430" s="120"/>
      <c r="II1430" s="123"/>
      <c r="IJ1430" s="123"/>
      <c r="IK1430" s="123"/>
      <c r="IL1430" s="123"/>
      <c r="IM1430" s="123"/>
      <c r="IN1430" s="123"/>
      <c r="IO1430" s="123"/>
      <c r="IP1430" s="123"/>
    </row>
    <row r="1431" s="120" customFormat="1" ht="15.75" customHeight="1" spans="3:250">
      <c r="C1431" s="124"/>
      <c r="D1431" s="124"/>
      <c r="E1431" s="120"/>
      <c r="F1431" s="125"/>
      <c r="G1431" s="120"/>
      <c r="II1431" s="123"/>
      <c r="IJ1431" s="123"/>
      <c r="IK1431" s="123"/>
      <c r="IL1431" s="123"/>
      <c r="IM1431" s="123"/>
      <c r="IN1431" s="123"/>
      <c r="IO1431" s="123"/>
      <c r="IP1431" s="123"/>
    </row>
    <row r="1432" s="120" customFormat="1" ht="15.75" customHeight="1" spans="3:250">
      <c r="C1432" s="124"/>
      <c r="D1432" s="124"/>
      <c r="E1432" s="120"/>
      <c r="F1432" s="125"/>
      <c r="G1432" s="120"/>
      <c r="II1432" s="123"/>
      <c r="IJ1432" s="123"/>
      <c r="IK1432" s="123"/>
      <c r="IL1432" s="123"/>
      <c r="IM1432" s="123"/>
      <c r="IN1432" s="123"/>
      <c r="IO1432" s="123"/>
      <c r="IP1432" s="123"/>
    </row>
    <row r="1433" s="120" customFormat="1" ht="15.75" customHeight="1" spans="3:250">
      <c r="C1433" s="124"/>
      <c r="D1433" s="124"/>
      <c r="E1433" s="120"/>
      <c r="F1433" s="125"/>
      <c r="G1433" s="120"/>
      <c r="II1433" s="123"/>
      <c r="IJ1433" s="123"/>
      <c r="IK1433" s="123"/>
      <c r="IL1433" s="123"/>
      <c r="IM1433" s="123"/>
      <c r="IN1433" s="123"/>
      <c r="IO1433" s="123"/>
      <c r="IP1433" s="123"/>
    </row>
    <row r="1434" s="120" customFormat="1" ht="15.75" customHeight="1" spans="3:250">
      <c r="C1434" s="124"/>
      <c r="D1434" s="124"/>
      <c r="E1434" s="120"/>
      <c r="F1434" s="125"/>
      <c r="G1434" s="120"/>
      <c r="II1434" s="123"/>
      <c r="IJ1434" s="123"/>
      <c r="IK1434" s="123"/>
      <c r="IL1434" s="123"/>
      <c r="IM1434" s="123"/>
      <c r="IN1434" s="123"/>
      <c r="IO1434" s="123"/>
      <c r="IP1434" s="123"/>
    </row>
    <row r="1435" s="120" customFormat="1" ht="15.75" customHeight="1" spans="3:250">
      <c r="C1435" s="124"/>
      <c r="D1435" s="124"/>
      <c r="E1435" s="120"/>
      <c r="F1435" s="125"/>
      <c r="G1435" s="120"/>
      <c r="II1435" s="123"/>
      <c r="IJ1435" s="123"/>
      <c r="IK1435" s="123"/>
      <c r="IL1435" s="123"/>
      <c r="IM1435" s="123"/>
      <c r="IN1435" s="123"/>
      <c r="IO1435" s="123"/>
      <c r="IP1435" s="123"/>
    </row>
    <row r="1436" s="120" customFormat="1" ht="15.75" customHeight="1" spans="3:250">
      <c r="C1436" s="124"/>
      <c r="D1436" s="124"/>
      <c r="E1436" s="120"/>
      <c r="F1436" s="125"/>
      <c r="G1436" s="120"/>
      <c r="II1436" s="123"/>
      <c r="IJ1436" s="123"/>
      <c r="IK1436" s="123"/>
      <c r="IL1436" s="123"/>
      <c r="IM1436" s="123"/>
      <c r="IN1436" s="123"/>
      <c r="IO1436" s="123"/>
      <c r="IP1436" s="123"/>
    </row>
    <row r="1437" s="120" customFormat="1" ht="15.75" customHeight="1" spans="3:250">
      <c r="C1437" s="124"/>
      <c r="D1437" s="124"/>
      <c r="E1437" s="120"/>
      <c r="F1437" s="125"/>
      <c r="G1437" s="120"/>
      <c r="II1437" s="123"/>
      <c r="IJ1437" s="123"/>
      <c r="IK1437" s="123"/>
      <c r="IL1437" s="123"/>
      <c r="IM1437" s="123"/>
      <c r="IN1437" s="123"/>
      <c r="IO1437" s="123"/>
      <c r="IP1437" s="123"/>
    </row>
    <row r="1438" s="120" customFormat="1" ht="15.75" customHeight="1" spans="3:250">
      <c r="C1438" s="124"/>
      <c r="D1438" s="124"/>
      <c r="E1438" s="120"/>
      <c r="F1438" s="125"/>
      <c r="G1438" s="120"/>
      <c r="II1438" s="123"/>
      <c r="IJ1438" s="123"/>
      <c r="IK1438" s="123"/>
      <c r="IL1438" s="123"/>
      <c r="IM1438" s="123"/>
      <c r="IN1438" s="123"/>
      <c r="IO1438" s="123"/>
      <c r="IP1438" s="123"/>
    </row>
    <row r="1439" s="120" customFormat="1" ht="15.75" customHeight="1" spans="3:250">
      <c r="C1439" s="124"/>
      <c r="D1439" s="124"/>
      <c r="E1439" s="120"/>
      <c r="F1439" s="125"/>
      <c r="G1439" s="120"/>
      <c r="II1439" s="123"/>
      <c r="IJ1439" s="123"/>
      <c r="IK1439" s="123"/>
      <c r="IL1439" s="123"/>
      <c r="IM1439" s="123"/>
      <c r="IN1439" s="123"/>
      <c r="IO1439" s="123"/>
      <c r="IP1439" s="123"/>
    </row>
    <row r="1440" s="120" customFormat="1" ht="15.75" customHeight="1" spans="3:250">
      <c r="C1440" s="124"/>
      <c r="D1440" s="124"/>
      <c r="E1440" s="120"/>
      <c r="F1440" s="125"/>
      <c r="G1440" s="120"/>
      <c r="II1440" s="123"/>
      <c r="IJ1440" s="123"/>
      <c r="IK1440" s="123"/>
      <c r="IL1440" s="123"/>
      <c r="IM1440" s="123"/>
      <c r="IN1440" s="123"/>
      <c r="IO1440" s="123"/>
      <c r="IP1440" s="123"/>
    </row>
    <row r="1441" s="120" customFormat="1" ht="15.75" customHeight="1" spans="3:250">
      <c r="C1441" s="124"/>
      <c r="D1441" s="124"/>
      <c r="E1441" s="120"/>
      <c r="F1441" s="125"/>
      <c r="G1441" s="120"/>
      <c r="II1441" s="123"/>
      <c r="IJ1441" s="123"/>
      <c r="IK1441" s="123"/>
      <c r="IL1441" s="123"/>
      <c r="IM1441" s="123"/>
      <c r="IN1441" s="123"/>
      <c r="IO1441" s="123"/>
      <c r="IP1441" s="123"/>
    </row>
    <row r="1442" s="120" customFormat="1" ht="15.75" customHeight="1" spans="3:250">
      <c r="C1442" s="124"/>
      <c r="D1442" s="124"/>
      <c r="E1442" s="120"/>
      <c r="F1442" s="125"/>
      <c r="G1442" s="120"/>
      <c r="II1442" s="123"/>
      <c r="IJ1442" s="123"/>
      <c r="IK1442" s="123"/>
      <c r="IL1442" s="123"/>
      <c r="IM1442" s="123"/>
      <c r="IN1442" s="123"/>
      <c r="IO1442" s="123"/>
      <c r="IP1442" s="123"/>
    </row>
    <row r="1443" s="120" customFormat="1" ht="15.75" customHeight="1" spans="3:250">
      <c r="C1443" s="124"/>
      <c r="D1443" s="124"/>
      <c r="E1443" s="120"/>
      <c r="F1443" s="125"/>
      <c r="G1443" s="120"/>
      <c r="II1443" s="123"/>
      <c r="IJ1443" s="123"/>
      <c r="IK1443" s="123"/>
      <c r="IL1443" s="123"/>
      <c r="IM1443" s="123"/>
      <c r="IN1443" s="123"/>
      <c r="IO1443" s="123"/>
      <c r="IP1443" s="123"/>
    </row>
    <row r="1444" s="120" customFormat="1" ht="15.75" customHeight="1" spans="3:250">
      <c r="C1444" s="124"/>
      <c r="D1444" s="124"/>
      <c r="E1444" s="120"/>
      <c r="F1444" s="125"/>
      <c r="G1444" s="120"/>
      <c r="II1444" s="123"/>
      <c r="IJ1444" s="123"/>
      <c r="IK1444" s="123"/>
      <c r="IL1444" s="123"/>
      <c r="IM1444" s="123"/>
      <c r="IN1444" s="123"/>
      <c r="IO1444" s="123"/>
      <c r="IP1444" s="123"/>
    </row>
    <row r="1445" s="120" customFormat="1" ht="15.75" customHeight="1" spans="3:250">
      <c r="C1445" s="124"/>
      <c r="D1445" s="124"/>
      <c r="E1445" s="120"/>
      <c r="F1445" s="125"/>
      <c r="G1445" s="120"/>
      <c r="II1445" s="123"/>
      <c r="IJ1445" s="123"/>
      <c r="IK1445" s="123"/>
      <c r="IL1445" s="123"/>
      <c r="IM1445" s="123"/>
      <c r="IN1445" s="123"/>
      <c r="IO1445" s="123"/>
      <c r="IP1445" s="123"/>
    </row>
    <row r="1446" s="120" customFormat="1" ht="15.75" customHeight="1" spans="3:250">
      <c r="C1446" s="124"/>
      <c r="D1446" s="124"/>
      <c r="E1446" s="120"/>
      <c r="F1446" s="125"/>
      <c r="G1446" s="120"/>
      <c r="II1446" s="123"/>
      <c r="IJ1446" s="123"/>
      <c r="IK1446" s="123"/>
      <c r="IL1446" s="123"/>
      <c r="IM1446" s="123"/>
      <c r="IN1446" s="123"/>
      <c r="IO1446" s="123"/>
      <c r="IP1446" s="123"/>
    </row>
    <row r="1447" s="120" customFormat="1" ht="15.75" customHeight="1" spans="3:250">
      <c r="C1447" s="124"/>
      <c r="D1447" s="124"/>
      <c r="E1447" s="120"/>
      <c r="F1447" s="125"/>
      <c r="G1447" s="120"/>
      <c r="II1447" s="123"/>
      <c r="IJ1447" s="123"/>
      <c r="IK1447" s="123"/>
      <c r="IL1447" s="123"/>
      <c r="IM1447" s="123"/>
      <c r="IN1447" s="123"/>
      <c r="IO1447" s="123"/>
      <c r="IP1447" s="123"/>
    </row>
    <row r="1448" s="120" customFormat="1" ht="15.75" customHeight="1" spans="3:250">
      <c r="C1448" s="124"/>
      <c r="D1448" s="124"/>
      <c r="E1448" s="120"/>
      <c r="F1448" s="125"/>
      <c r="G1448" s="120"/>
      <c r="II1448" s="123"/>
      <c r="IJ1448" s="123"/>
      <c r="IK1448" s="123"/>
      <c r="IL1448" s="123"/>
      <c r="IM1448" s="123"/>
      <c r="IN1448" s="123"/>
      <c r="IO1448" s="123"/>
      <c r="IP1448" s="123"/>
    </row>
    <row r="1449" s="120" customFormat="1" ht="15.75" customHeight="1" spans="3:250">
      <c r="C1449" s="124"/>
      <c r="D1449" s="124"/>
      <c r="E1449" s="120"/>
      <c r="F1449" s="125"/>
      <c r="G1449" s="120"/>
      <c r="II1449" s="123"/>
      <c r="IJ1449" s="123"/>
      <c r="IK1449" s="123"/>
      <c r="IL1449" s="123"/>
      <c r="IM1449" s="123"/>
      <c r="IN1449" s="123"/>
      <c r="IO1449" s="123"/>
      <c r="IP1449" s="123"/>
    </row>
    <row r="1450" s="120" customFormat="1" ht="15.75" customHeight="1" spans="3:250">
      <c r="C1450" s="124"/>
      <c r="D1450" s="124"/>
      <c r="E1450" s="120"/>
      <c r="F1450" s="125"/>
      <c r="G1450" s="120"/>
      <c r="II1450" s="123"/>
      <c r="IJ1450" s="123"/>
      <c r="IK1450" s="123"/>
      <c r="IL1450" s="123"/>
      <c r="IM1450" s="123"/>
      <c r="IN1450" s="123"/>
      <c r="IO1450" s="123"/>
      <c r="IP1450" s="123"/>
    </row>
    <row r="1451" s="120" customFormat="1" ht="15.75" customHeight="1" spans="3:250">
      <c r="C1451" s="124"/>
      <c r="D1451" s="124"/>
      <c r="E1451" s="120"/>
      <c r="F1451" s="125"/>
      <c r="G1451" s="120"/>
      <c r="II1451" s="123"/>
      <c r="IJ1451" s="123"/>
      <c r="IK1451" s="123"/>
      <c r="IL1451" s="123"/>
      <c r="IM1451" s="123"/>
      <c r="IN1451" s="123"/>
      <c r="IO1451" s="123"/>
      <c r="IP1451" s="123"/>
    </row>
    <row r="1452" s="120" customFormat="1" ht="15.75" customHeight="1" spans="3:250">
      <c r="C1452" s="124"/>
      <c r="D1452" s="124"/>
      <c r="E1452" s="120"/>
      <c r="F1452" s="125"/>
      <c r="G1452" s="120"/>
      <c r="II1452" s="123"/>
      <c r="IJ1452" s="123"/>
      <c r="IK1452" s="123"/>
      <c r="IL1452" s="123"/>
      <c r="IM1452" s="123"/>
      <c r="IN1452" s="123"/>
      <c r="IO1452" s="123"/>
      <c r="IP1452" s="123"/>
    </row>
    <row r="1453" s="120" customFormat="1" ht="15.75" customHeight="1" spans="3:250">
      <c r="C1453" s="124"/>
      <c r="D1453" s="124"/>
      <c r="E1453" s="120"/>
      <c r="F1453" s="125"/>
      <c r="G1453" s="120"/>
      <c r="II1453" s="123"/>
      <c r="IJ1453" s="123"/>
      <c r="IK1453" s="123"/>
      <c r="IL1453" s="123"/>
      <c r="IM1453" s="123"/>
      <c r="IN1453" s="123"/>
      <c r="IO1453" s="123"/>
      <c r="IP1453" s="123"/>
    </row>
    <row r="1454" s="120" customFormat="1" ht="15.75" customHeight="1" spans="3:250">
      <c r="C1454" s="124"/>
      <c r="D1454" s="124"/>
      <c r="E1454" s="120"/>
      <c r="F1454" s="125"/>
      <c r="G1454" s="120"/>
      <c r="II1454" s="123"/>
      <c r="IJ1454" s="123"/>
      <c r="IK1454" s="123"/>
      <c r="IL1454" s="123"/>
      <c r="IM1454" s="123"/>
      <c r="IN1454" s="123"/>
      <c r="IO1454" s="123"/>
      <c r="IP1454" s="123"/>
    </row>
    <row r="1455" s="120" customFormat="1" ht="15.75" customHeight="1" spans="3:250">
      <c r="C1455" s="124"/>
      <c r="D1455" s="124"/>
      <c r="E1455" s="120"/>
      <c r="F1455" s="125"/>
      <c r="G1455" s="120"/>
      <c r="II1455" s="123"/>
      <c r="IJ1455" s="123"/>
      <c r="IK1455" s="123"/>
      <c r="IL1455" s="123"/>
      <c r="IM1455" s="123"/>
      <c r="IN1455" s="123"/>
      <c r="IO1455" s="123"/>
      <c r="IP1455" s="123"/>
    </row>
    <row r="1456" s="120" customFormat="1" ht="15.75" customHeight="1" spans="3:250">
      <c r="C1456" s="124"/>
      <c r="D1456" s="124"/>
      <c r="E1456" s="120"/>
      <c r="F1456" s="125"/>
      <c r="G1456" s="120"/>
      <c r="II1456" s="123"/>
      <c r="IJ1456" s="123"/>
      <c r="IK1456" s="123"/>
      <c r="IL1456" s="123"/>
      <c r="IM1456" s="123"/>
      <c r="IN1456" s="123"/>
      <c r="IO1456" s="123"/>
      <c r="IP1456" s="123"/>
    </row>
    <row r="1457" s="120" customFormat="1" ht="15.75" customHeight="1" spans="3:250">
      <c r="C1457" s="124"/>
      <c r="D1457" s="124"/>
      <c r="E1457" s="120"/>
      <c r="F1457" s="125"/>
      <c r="G1457" s="120"/>
      <c r="II1457" s="123"/>
      <c r="IJ1457" s="123"/>
      <c r="IK1457" s="123"/>
      <c r="IL1457" s="123"/>
      <c r="IM1457" s="123"/>
      <c r="IN1457" s="123"/>
      <c r="IO1457" s="123"/>
      <c r="IP1457" s="123"/>
    </row>
    <row r="1458" s="120" customFormat="1" ht="15.75" customHeight="1" spans="3:250">
      <c r="C1458" s="124"/>
      <c r="D1458" s="124"/>
      <c r="E1458" s="120"/>
      <c r="F1458" s="125"/>
      <c r="G1458" s="120"/>
      <c r="II1458" s="123"/>
      <c r="IJ1458" s="123"/>
      <c r="IK1458" s="123"/>
      <c r="IL1458" s="123"/>
      <c r="IM1458" s="123"/>
      <c r="IN1458" s="123"/>
      <c r="IO1458" s="123"/>
      <c r="IP1458" s="123"/>
    </row>
    <row r="1459" s="120" customFormat="1" ht="15.75" customHeight="1" spans="3:250">
      <c r="C1459" s="124"/>
      <c r="D1459" s="124"/>
      <c r="E1459" s="120"/>
      <c r="F1459" s="125"/>
      <c r="G1459" s="120"/>
      <c r="II1459" s="123"/>
      <c r="IJ1459" s="123"/>
      <c r="IK1459" s="123"/>
      <c r="IL1459" s="123"/>
      <c r="IM1459" s="123"/>
      <c r="IN1459" s="123"/>
      <c r="IO1459" s="123"/>
      <c r="IP1459" s="123"/>
    </row>
    <row r="1460" s="120" customFormat="1" ht="15.75" customHeight="1" spans="3:250">
      <c r="C1460" s="124"/>
      <c r="D1460" s="124"/>
      <c r="E1460" s="120"/>
      <c r="F1460" s="125"/>
      <c r="G1460" s="120"/>
      <c r="II1460" s="123"/>
      <c r="IJ1460" s="123"/>
      <c r="IK1460" s="123"/>
      <c r="IL1460" s="123"/>
      <c r="IM1460" s="123"/>
      <c r="IN1460" s="123"/>
      <c r="IO1460" s="123"/>
      <c r="IP1460" s="123"/>
    </row>
    <row r="1461" s="120" customFormat="1" ht="15.75" customHeight="1" spans="3:250">
      <c r="C1461" s="124"/>
      <c r="D1461" s="124"/>
      <c r="E1461" s="120"/>
      <c r="F1461" s="125"/>
      <c r="G1461" s="120"/>
      <c r="II1461" s="123"/>
      <c r="IJ1461" s="123"/>
      <c r="IK1461" s="123"/>
      <c r="IL1461" s="123"/>
      <c r="IM1461" s="123"/>
      <c r="IN1461" s="123"/>
      <c r="IO1461" s="123"/>
      <c r="IP1461" s="123"/>
    </row>
    <row r="1462" s="120" customFormat="1" ht="15.75" customHeight="1" spans="3:250">
      <c r="C1462" s="124"/>
      <c r="D1462" s="124"/>
      <c r="E1462" s="120"/>
      <c r="F1462" s="125"/>
      <c r="G1462" s="120"/>
      <c r="II1462" s="123"/>
      <c r="IJ1462" s="123"/>
      <c r="IK1462" s="123"/>
      <c r="IL1462" s="123"/>
      <c r="IM1462" s="123"/>
      <c r="IN1462" s="123"/>
      <c r="IO1462" s="123"/>
      <c r="IP1462" s="123"/>
    </row>
    <row r="1463" s="120" customFormat="1" ht="15.75" customHeight="1" spans="3:250">
      <c r="C1463" s="124"/>
      <c r="D1463" s="124"/>
      <c r="E1463" s="120"/>
      <c r="F1463" s="125"/>
      <c r="G1463" s="120"/>
      <c r="II1463" s="123"/>
      <c r="IJ1463" s="123"/>
      <c r="IK1463" s="123"/>
      <c r="IL1463" s="123"/>
      <c r="IM1463" s="123"/>
      <c r="IN1463" s="123"/>
      <c r="IO1463" s="123"/>
      <c r="IP1463" s="123"/>
    </row>
    <row r="1464" s="120" customFormat="1" ht="15.75" customHeight="1" spans="3:250">
      <c r="C1464" s="124"/>
      <c r="D1464" s="124"/>
      <c r="E1464" s="120"/>
      <c r="F1464" s="125"/>
      <c r="G1464" s="120"/>
      <c r="II1464" s="123"/>
      <c r="IJ1464" s="123"/>
      <c r="IK1464" s="123"/>
      <c r="IL1464" s="123"/>
      <c r="IM1464" s="123"/>
      <c r="IN1464" s="123"/>
      <c r="IO1464" s="123"/>
      <c r="IP1464" s="123"/>
    </row>
    <row r="1465" s="120" customFormat="1" ht="15.75" customHeight="1" spans="3:250">
      <c r="C1465" s="124"/>
      <c r="D1465" s="124"/>
      <c r="E1465" s="120"/>
      <c r="F1465" s="125"/>
      <c r="G1465" s="120"/>
      <c r="II1465" s="123"/>
      <c r="IJ1465" s="123"/>
      <c r="IK1465" s="123"/>
      <c r="IL1465" s="123"/>
      <c r="IM1465" s="123"/>
      <c r="IN1465" s="123"/>
      <c r="IO1465" s="123"/>
      <c r="IP1465" s="123"/>
    </row>
    <row r="1466" s="120" customFormat="1" ht="15.75" customHeight="1" spans="3:250">
      <c r="C1466" s="124"/>
      <c r="D1466" s="124"/>
      <c r="E1466" s="120"/>
      <c r="F1466" s="125"/>
      <c r="G1466" s="120"/>
      <c r="II1466" s="123"/>
      <c r="IJ1466" s="123"/>
      <c r="IK1466" s="123"/>
      <c r="IL1466" s="123"/>
      <c r="IM1466" s="123"/>
      <c r="IN1466" s="123"/>
      <c r="IO1466" s="123"/>
      <c r="IP1466" s="123"/>
    </row>
    <row r="1467" s="120" customFormat="1" ht="15.75" customHeight="1" spans="3:250">
      <c r="C1467" s="124"/>
      <c r="D1467" s="124"/>
      <c r="E1467" s="120"/>
      <c r="F1467" s="125"/>
      <c r="G1467" s="120"/>
      <c r="II1467" s="123"/>
      <c r="IJ1467" s="123"/>
      <c r="IK1467" s="123"/>
      <c r="IL1467" s="123"/>
      <c r="IM1467" s="123"/>
      <c r="IN1467" s="123"/>
      <c r="IO1467" s="123"/>
      <c r="IP1467" s="123"/>
    </row>
    <row r="1468" s="120" customFormat="1" ht="15.75" customHeight="1" spans="3:250">
      <c r="C1468" s="124"/>
      <c r="D1468" s="124"/>
      <c r="E1468" s="120"/>
      <c r="F1468" s="125"/>
      <c r="G1468" s="120"/>
      <c r="II1468" s="123"/>
      <c r="IJ1468" s="123"/>
      <c r="IK1468" s="123"/>
      <c r="IL1468" s="123"/>
      <c r="IM1468" s="123"/>
      <c r="IN1468" s="123"/>
      <c r="IO1468" s="123"/>
      <c r="IP1468" s="123"/>
    </row>
    <row r="1469" s="120" customFormat="1" ht="15.75" customHeight="1" spans="3:250">
      <c r="C1469" s="124"/>
      <c r="D1469" s="124"/>
      <c r="E1469" s="120"/>
      <c r="F1469" s="125"/>
      <c r="G1469" s="120"/>
      <c r="II1469" s="123"/>
      <c r="IJ1469" s="123"/>
      <c r="IK1469" s="123"/>
      <c r="IL1469" s="123"/>
      <c r="IM1469" s="123"/>
      <c r="IN1469" s="123"/>
      <c r="IO1469" s="123"/>
      <c r="IP1469" s="123"/>
    </row>
    <row r="1470" s="120" customFormat="1" ht="15.75" customHeight="1" spans="3:250">
      <c r="C1470" s="124"/>
      <c r="D1470" s="124"/>
      <c r="E1470" s="120"/>
      <c r="F1470" s="125"/>
      <c r="G1470" s="120"/>
      <c r="II1470" s="123"/>
      <c r="IJ1470" s="123"/>
      <c r="IK1470" s="123"/>
      <c r="IL1470" s="123"/>
      <c r="IM1470" s="123"/>
      <c r="IN1470" s="123"/>
      <c r="IO1470" s="123"/>
      <c r="IP1470" s="123"/>
    </row>
    <row r="1471" s="120" customFormat="1" ht="15.75" customHeight="1" spans="3:250">
      <c r="C1471" s="124"/>
      <c r="D1471" s="124"/>
      <c r="E1471" s="120"/>
      <c r="F1471" s="125"/>
      <c r="G1471" s="120"/>
      <c r="II1471" s="123"/>
      <c r="IJ1471" s="123"/>
      <c r="IK1471" s="123"/>
      <c r="IL1471" s="123"/>
      <c r="IM1471" s="123"/>
      <c r="IN1471" s="123"/>
      <c r="IO1471" s="123"/>
      <c r="IP1471" s="123"/>
    </row>
    <row r="1472" s="120" customFormat="1" ht="15.75" customHeight="1" spans="3:250">
      <c r="C1472" s="124"/>
      <c r="D1472" s="124"/>
      <c r="E1472" s="120"/>
      <c r="F1472" s="125"/>
      <c r="G1472" s="120"/>
      <c r="II1472" s="123"/>
      <c r="IJ1472" s="123"/>
      <c r="IK1472" s="123"/>
      <c r="IL1472" s="123"/>
      <c r="IM1472" s="123"/>
      <c r="IN1472" s="123"/>
      <c r="IO1472" s="123"/>
      <c r="IP1472" s="123"/>
    </row>
    <row r="1473" s="120" customFormat="1" ht="15.75" customHeight="1" spans="3:250">
      <c r="C1473" s="124"/>
      <c r="D1473" s="124"/>
      <c r="E1473" s="120"/>
      <c r="F1473" s="125"/>
      <c r="G1473" s="120"/>
      <c r="II1473" s="123"/>
      <c r="IJ1473" s="123"/>
      <c r="IK1473" s="123"/>
      <c r="IL1473" s="123"/>
      <c r="IM1473" s="123"/>
      <c r="IN1473" s="123"/>
      <c r="IO1473" s="123"/>
      <c r="IP1473" s="123"/>
    </row>
    <row r="1474" s="120" customFormat="1" ht="15.75" customHeight="1" spans="3:250">
      <c r="C1474" s="124"/>
      <c r="D1474" s="124"/>
      <c r="E1474" s="120"/>
      <c r="F1474" s="125"/>
      <c r="G1474" s="120"/>
      <c r="II1474" s="123"/>
      <c r="IJ1474" s="123"/>
      <c r="IK1474" s="123"/>
      <c r="IL1474" s="123"/>
      <c r="IM1474" s="123"/>
      <c r="IN1474" s="123"/>
      <c r="IO1474" s="123"/>
      <c r="IP1474" s="123"/>
    </row>
    <row r="1475" s="120" customFormat="1" ht="15.75" customHeight="1" spans="3:250">
      <c r="C1475" s="124"/>
      <c r="D1475" s="124"/>
      <c r="E1475" s="120"/>
      <c r="F1475" s="125"/>
      <c r="G1475" s="120"/>
      <c r="II1475" s="123"/>
      <c r="IJ1475" s="123"/>
      <c r="IK1475" s="123"/>
      <c r="IL1475" s="123"/>
      <c r="IM1475" s="123"/>
      <c r="IN1475" s="123"/>
      <c r="IO1475" s="123"/>
      <c r="IP1475" s="123"/>
    </row>
    <row r="1476" s="120" customFormat="1" ht="15.75" customHeight="1" spans="3:250">
      <c r="C1476" s="124"/>
      <c r="D1476" s="124"/>
      <c r="E1476" s="120"/>
      <c r="F1476" s="125"/>
      <c r="G1476" s="120"/>
      <c r="II1476" s="123"/>
      <c r="IJ1476" s="123"/>
      <c r="IK1476" s="123"/>
      <c r="IL1476" s="123"/>
      <c r="IM1476" s="123"/>
      <c r="IN1476" s="123"/>
      <c r="IO1476" s="123"/>
      <c r="IP1476" s="123"/>
    </row>
    <row r="1477" s="120" customFormat="1" ht="15.75" customHeight="1" spans="3:250">
      <c r="C1477" s="124"/>
      <c r="D1477" s="124"/>
      <c r="E1477" s="120"/>
      <c r="F1477" s="125"/>
      <c r="G1477" s="120"/>
      <c r="II1477" s="123"/>
      <c r="IJ1477" s="123"/>
      <c r="IK1477" s="123"/>
      <c r="IL1477" s="123"/>
      <c r="IM1477" s="123"/>
      <c r="IN1477" s="123"/>
      <c r="IO1477" s="123"/>
      <c r="IP1477" s="123"/>
    </row>
    <row r="1478" s="120" customFormat="1" ht="15.75" customHeight="1" spans="3:250">
      <c r="C1478" s="124"/>
      <c r="D1478" s="124"/>
      <c r="E1478" s="120"/>
      <c r="F1478" s="125"/>
      <c r="G1478" s="120"/>
      <c r="II1478" s="123"/>
      <c r="IJ1478" s="123"/>
      <c r="IK1478" s="123"/>
      <c r="IL1478" s="123"/>
      <c r="IM1478" s="123"/>
      <c r="IN1478" s="123"/>
      <c r="IO1478" s="123"/>
      <c r="IP1478" s="123"/>
    </row>
    <row r="1479" s="120" customFormat="1" ht="15.75" customHeight="1" spans="3:250">
      <c r="C1479" s="124"/>
      <c r="D1479" s="124"/>
      <c r="E1479" s="120"/>
      <c r="F1479" s="125"/>
      <c r="G1479" s="120"/>
      <c r="II1479" s="123"/>
      <c r="IJ1479" s="123"/>
      <c r="IK1479" s="123"/>
      <c r="IL1479" s="123"/>
      <c r="IM1479" s="123"/>
      <c r="IN1479" s="123"/>
      <c r="IO1479" s="123"/>
      <c r="IP1479" s="123"/>
    </row>
    <row r="1480" s="120" customFormat="1" ht="15.75" customHeight="1" spans="3:250">
      <c r="C1480" s="124"/>
      <c r="D1480" s="124"/>
      <c r="E1480" s="120"/>
      <c r="F1480" s="125"/>
      <c r="G1480" s="120"/>
      <c r="II1480" s="123"/>
      <c r="IJ1480" s="123"/>
      <c r="IK1480" s="123"/>
      <c r="IL1480" s="123"/>
      <c r="IM1480" s="123"/>
      <c r="IN1480" s="123"/>
      <c r="IO1480" s="123"/>
      <c r="IP1480" s="123"/>
    </row>
    <row r="1481" s="120" customFormat="1" ht="15.75" customHeight="1" spans="3:250">
      <c r="C1481" s="124"/>
      <c r="D1481" s="124"/>
      <c r="E1481" s="120"/>
      <c r="F1481" s="125"/>
      <c r="G1481" s="120"/>
      <c r="II1481" s="123"/>
      <c r="IJ1481" s="123"/>
      <c r="IK1481" s="123"/>
      <c r="IL1481" s="123"/>
      <c r="IM1481" s="123"/>
      <c r="IN1481" s="123"/>
      <c r="IO1481" s="123"/>
      <c r="IP1481" s="123"/>
    </row>
    <row r="1482" s="120" customFormat="1" ht="15.75" customHeight="1" spans="3:250">
      <c r="C1482" s="124"/>
      <c r="D1482" s="124"/>
      <c r="E1482" s="120"/>
      <c r="F1482" s="125"/>
      <c r="G1482" s="120"/>
      <c r="II1482" s="123"/>
      <c r="IJ1482" s="123"/>
      <c r="IK1482" s="123"/>
      <c r="IL1482" s="123"/>
      <c r="IM1482" s="123"/>
      <c r="IN1482" s="123"/>
      <c r="IO1482" s="123"/>
      <c r="IP1482" s="123"/>
    </row>
    <row r="1483" s="120" customFormat="1" ht="15.75" customHeight="1" spans="3:250">
      <c r="C1483" s="124"/>
      <c r="D1483" s="124"/>
      <c r="E1483" s="120"/>
      <c r="F1483" s="125"/>
      <c r="G1483" s="120"/>
      <c r="II1483" s="123"/>
      <c r="IJ1483" s="123"/>
      <c r="IK1483" s="123"/>
      <c r="IL1483" s="123"/>
      <c r="IM1483" s="123"/>
      <c r="IN1483" s="123"/>
      <c r="IO1483" s="123"/>
      <c r="IP1483" s="123"/>
    </row>
    <row r="1484" s="120" customFormat="1" ht="15.75" customHeight="1" spans="3:250">
      <c r="C1484" s="124"/>
      <c r="D1484" s="124"/>
      <c r="E1484" s="120"/>
      <c r="F1484" s="125"/>
      <c r="G1484" s="120"/>
      <c r="II1484" s="123"/>
      <c r="IJ1484" s="123"/>
      <c r="IK1484" s="123"/>
      <c r="IL1484" s="123"/>
      <c r="IM1484" s="123"/>
      <c r="IN1484" s="123"/>
      <c r="IO1484" s="123"/>
      <c r="IP1484" s="123"/>
    </row>
    <row r="1485" s="120" customFormat="1" ht="15.75" customHeight="1" spans="3:250">
      <c r="C1485" s="124"/>
      <c r="D1485" s="124"/>
      <c r="E1485" s="120"/>
      <c r="F1485" s="125"/>
      <c r="G1485" s="120"/>
      <c r="II1485" s="123"/>
      <c r="IJ1485" s="123"/>
      <c r="IK1485" s="123"/>
      <c r="IL1485" s="123"/>
      <c r="IM1485" s="123"/>
      <c r="IN1485" s="123"/>
      <c r="IO1485" s="123"/>
      <c r="IP1485" s="123"/>
    </row>
    <row r="1486" s="120" customFormat="1" ht="15.75" customHeight="1" spans="3:250">
      <c r="C1486" s="124"/>
      <c r="D1486" s="124"/>
      <c r="E1486" s="120"/>
      <c r="F1486" s="125"/>
      <c r="G1486" s="120"/>
      <c r="II1486" s="123"/>
      <c r="IJ1486" s="123"/>
      <c r="IK1486" s="123"/>
      <c r="IL1486" s="123"/>
      <c r="IM1486" s="123"/>
      <c r="IN1486" s="123"/>
      <c r="IO1486" s="123"/>
      <c r="IP1486" s="123"/>
    </row>
    <row r="1487" s="120" customFormat="1" ht="15.75" customHeight="1" spans="3:250">
      <c r="C1487" s="124"/>
      <c r="D1487" s="124"/>
      <c r="E1487" s="120"/>
      <c r="F1487" s="125"/>
      <c r="G1487" s="120"/>
      <c r="II1487" s="123"/>
      <c r="IJ1487" s="123"/>
      <c r="IK1487" s="123"/>
      <c r="IL1487" s="123"/>
      <c r="IM1487" s="123"/>
      <c r="IN1487" s="123"/>
      <c r="IO1487" s="123"/>
      <c r="IP1487" s="123"/>
    </row>
    <row r="1488" s="120" customFormat="1" ht="15.75" customHeight="1" spans="3:250">
      <c r="C1488" s="124"/>
      <c r="D1488" s="124"/>
      <c r="E1488" s="120"/>
      <c r="F1488" s="125"/>
      <c r="G1488" s="120"/>
      <c r="II1488" s="123"/>
      <c r="IJ1488" s="123"/>
      <c r="IK1488" s="123"/>
      <c r="IL1488" s="123"/>
      <c r="IM1488" s="123"/>
      <c r="IN1488" s="123"/>
      <c r="IO1488" s="123"/>
      <c r="IP1488" s="123"/>
    </row>
    <row r="1489" s="120" customFormat="1" ht="15.75" customHeight="1" spans="3:250">
      <c r="C1489" s="124"/>
      <c r="D1489" s="124"/>
      <c r="E1489" s="120"/>
      <c r="F1489" s="125"/>
      <c r="G1489" s="120"/>
      <c r="II1489" s="123"/>
      <c r="IJ1489" s="123"/>
      <c r="IK1489" s="123"/>
      <c r="IL1489" s="123"/>
      <c r="IM1489" s="123"/>
      <c r="IN1489" s="123"/>
      <c r="IO1489" s="123"/>
      <c r="IP1489" s="123"/>
    </row>
    <row r="1490" s="120" customFormat="1" ht="15.75" customHeight="1" spans="3:250">
      <c r="C1490" s="124"/>
      <c r="D1490" s="124"/>
      <c r="E1490" s="120"/>
      <c r="F1490" s="125"/>
      <c r="G1490" s="120"/>
      <c r="II1490" s="123"/>
      <c r="IJ1490" s="123"/>
      <c r="IK1490" s="123"/>
      <c r="IL1490" s="123"/>
      <c r="IM1490" s="123"/>
      <c r="IN1490" s="123"/>
      <c r="IO1490" s="123"/>
      <c r="IP1490" s="123"/>
    </row>
    <row r="1491" s="120" customFormat="1" ht="15.75" customHeight="1" spans="3:250">
      <c r="C1491" s="124"/>
      <c r="D1491" s="124"/>
      <c r="E1491" s="120"/>
      <c r="F1491" s="125"/>
      <c r="G1491" s="120"/>
      <c r="II1491" s="123"/>
      <c r="IJ1491" s="123"/>
      <c r="IK1491" s="123"/>
      <c r="IL1491" s="123"/>
      <c r="IM1491" s="123"/>
      <c r="IN1491" s="123"/>
      <c r="IO1491" s="123"/>
      <c r="IP1491" s="123"/>
    </row>
    <row r="1492" s="120" customFormat="1" ht="15.75" customHeight="1" spans="3:250">
      <c r="C1492" s="124"/>
      <c r="D1492" s="124"/>
      <c r="E1492" s="120"/>
      <c r="F1492" s="125"/>
      <c r="G1492" s="120"/>
      <c r="II1492" s="123"/>
      <c r="IJ1492" s="123"/>
      <c r="IK1492" s="123"/>
      <c r="IL1492" s="123"/>
      <c r="IM1492" s="123"/>
      <c r="IN1492" s="123"/>
      <c r="IO1492" s="123"/>
      <c r="IP1492" s="123"/>
    </row>
    <row r="1493" s="120" customFormat="1" ht="15.75" customHeight="1" spans="3:250">
      <c r="C1493" s="124"/>
      <c r="D1493" s="124"/>
      <c r="E1493" s="120"/>
      <c r="F1493" s="125"/>
      <c r="G1493" s="120"/>
      <c r="II1493" s="123"/>
      <c r="IJ1493" s="123"/>
      <c r="IK1493" s="123"/>
      <c r="IL1493" s="123"/>
      <c r="IM1493" s="123"/>
      <c r="IN1493" s="123"/>
      <c r="IO1493" s="123"/>
      <c r="IP1493" s="123"/>
    </row>
    <row r="1494" s="120" customFormat="1" ht="15.75" customHeight="1" spans="3:250">
      <c r="C1494" s="124"/>
      <c r="D1494" s="124"/>
      <c r="E1494" s="120"/>
      <c r="F1494" s="125"/>
      <c r="G1494" s="120"/>
      <c r="II1494" s="123"/>
      <c r="IJ1494" s="123"/>
      <c r="IK1494" s="123"/>
      <c r="IL1494" s="123"/>
      <c r="IM1494" s="123"/>
      <c r="IN1494" s="123"/>
      <c r="IO1494" s="123"/>
      <c r="IP1494" s="123"/>
    </row>
    <row r="1495" s="120" customFormat="1" ht="15.75" customHeight="1" spans="3:250">
      <c r="C1495" s="124"/>
      <c r="D1495" s="124"/>
      <c r="E1495" s="120"/>
      <c r="F1495" s="125"/>
      <c r="G1495" s="120"/>
      <c r="II1495" s="123"/>
      <c r="IJ1495" s="123"/>
      <c r="IK1495" s="123"/>
      <c r="IL1495" s="123"/>
      <c r="IM1495" s="123"/>
      <c r="IN1495" s="123"/>
      <c r="IO1495" s="123"/>
      <c r="IP1495" s="123"/>
    </row>
    <row r="1496" s="120" customFormat="1" ht="15.75" customHeight="1" spans="3:250">
      <c r="C1496" s="124"/>
      <c r="D1496" s="124"/>
      <c r="E1496" s="120"/>
      <c r="F1496" s="125"/>
      <c r="G1496" s="120"/>
      <c r="II1496" s="123"/>
      <c r="IJ1496" s="123"/>
      <c r="IK1496" s="123"/>
      <c r="IL1496" s="123"/>
      <c r="IM1496" s="123"/>
      <c r="IN1496" s="123"/>
      <c r="IO1496" s="123"/>
      <c r="IP1496" s="123"/>
    </row>
    <row r="1497" s="120" customFormat="1" ht="15.75" customHeight="1" spans="3:250">
      <c r="C1497" s="124"/>
      <c r="D1497" s="124"/>
      <c r="E1497" s="120"/>
      <c r="F1497" s="125"/>
      <c r="G1497" s="120"/>
      <c r="II1497" s="123"/>
      <c r="IJ1497" s="123"/>
      <c r="IK1497" s="123"/>
      <c r="IL1497" s="123"/>
      <c r="IM1497" s="123"/>
      <c r="IN1497" s="123"/>
      <c r="IO1497" s="123"/>
      <c r="IP1497" s="123"/>
    </row>
    <row r="1498" s="120" customFormat="1" ht="15.75" customHeight="1" spans="3:250">
      <c r="C1498" s="124"/>
      <c r="D1498" s="124"/>
      <c r="E1498" s="120"/>
      <c r="F1498" s="125"/>
      <c r="G1498" s="120"/>
      <c r="II1498" s="123"/>
      <c r="IJ1498" s="123"/>
      <c r="IK1498" s="123"/>
      <c r="IL1498" s="123"/>
      <c r="IM1498" s="123"/>
      <c r="IN1498" s="123"/>
      <c r="IO1498" s="123"/>
      <c r="IP1498" s="123"/>
    </row>
    <row r="1499" s="120" customFormat="1" ht="15.75" customHeight="1" spans="3:250">
      <c r="C1499" s="124"/>
      <c r="D1499" s="124"/>
      <c r="E1499" s="120"/>
      <c r="F1499" s="125"/>
      <c r="G1499" s="120"/>
      <c r="II1499" s="123"/>
      <c r="IJ1499" s="123"/>
      <c r="IK1499" s="123"/>
      <c r="IL1499" s="123"/>
      <c r="IM1499" s="123"/>
      <c r="IN1499" s="123"/>
      <c r="IO1499" s="123"/>
      <c r="IP1499" s="123"/>
    </row>
    <row r="1500" s="120" customFormat="1" ht="15.75" customHeight="1" spans="3:250">
      <c r="C1500" s="124"/>
      <c r="D1500" s="124"/>
      <c r="E1500" s="120"/>
      <c r="F1500" s="125"/>
      <c r="G1500" s="120"/>
      <c r="II1500" s="123"/>
      <c r="IJ1500" s="123"/>
      <c r="IK1500" s="123"/>
      <c r="IL1500" s="123"/>
      <c r="IM1500" s="123"/>
      <c r="IN1500" s="123"/>
      <c r="IO1500" s="123"/>
      <c r="IP1500" s="123"/>
    </row>
    <row r="1501" s="120" customFormat="1" ht="15.75" customHeight="1" spans="3:250">
      <c r="C1501" s="124"/>
      <c r="D1501" s="124"/>
      <c r="E1501" s="120"/>
      <c r="F1501" s="125"/>
      <c r="G1501" s="120"/>
      <c r="II1501" s="123"/>
      <c r="IJ1501" s="123"/>
      <c r="IK1501" s="123"/>
      <c r="IL1501" s="123"/>
      <c r="IM1501" s="123"/>
      <c r="IN1501" s="123"/>
      <c r="IO1501" s="123"/>
      <c r="IP1501" s="123"/>
    </row>
    <row r="1502" s="120" customFormat="1" ht="15.75" customHeight="1" spans="3:250">
      <c r="C1502" s="124"/>
      <c r="D1502" s="124"/>
      <c r="E1502" s="120"/>
      <c r="F1502" s="125"/>
      <c r="G1502" s="120"/>
      <c r="II1502" s="123"/>
      <c r="IJ1502" s="123"/>
      <c r="IK1502" s="123"/>
      <c r="IL1502" s="123"/>
      <c r="IM1502" s="123"/>
      <c r="IN1502" s="123"/>
      <c r="IO1502" s="123"/>
      <c r="IP1502" s="123"/>
    </row>
    <row r="1503" s="120" customFormat="1" ht="15.75" customHeight="1" spans="3:250">
      <c r="C1503" s="124"/>
      <c r="D1503" s="124"/>
      <c r="E1503" s="120"/>
      <c r="F1503" s="125"/>
      <c r="G1503" s="120"/>
      <c r="II1503" s="123"/>
      <c r="IJ1503" s="123"/>
      <c r="IK1503" s="123"/>
      <c r="IL1503" s="123"/>
      <c r="IM1503" s="123"/>
      <c r="IN1503" s="123"/>
      <c r="IO1503" s="123"/>
      <c r="IP1503" s="123"/>
    </row>
    <row r="1504" s="120" customFormat="1" ht="15.75" customHeight="1" spans="3:250">
      <c r="C1504" s="124"/>
      <c r="D1504" s="124"/>
      <c r="E1504" s="120"/>
      <c r="F1504" s="125"/>
      <c r="G1504" s="120"/>
      <c r="II1504" s="123"/>
      <c r="IJ1504" s="123"/>
      <c r="IK1504" s="123"/>
      <c r="IL1504" s="123"/>
      <c r="IM1504" s="123"/>
      <c r="IN1504" s="123"/>
      <c r="IO1504" s="123"/>
      <c r="IP1504" s="123"/>
    </row>
    <row r="1505" s="120" customFormat="1" ht="15.75" customHeight="1" spans="3:250">
      <c r="C1505" s="124"/>
      <c r="D1505" s="124"/>
      <c r="E1505" s="120"/>
      <c r="F1505" s="125"/>
      <c r="G1505" s="120"/>
      <c r="II1505" s="123"/>
      <c r="IJ1505" s="123"/>
      <c r="IK1505" s="123"/>
      <c r="IL1505" s="123"/>
      <c r="IM1505" s="123"/>
      <c r="IN1505" s="123"/>
      <c r="IO1505" s="123"/>
      <c r="IP1505" s="123"/>
    </row>
    <row r="1506" s="120" customFormat="1" ht="15.75" customHeight="1" spans="3:250">
      <c r="C1506" s="124"/>
      <c r="D1506" s="124"/>
      <c r="E1506" s="120"/>
      <c r="F1506" s="125"/>
      <c r="G1506" s="120"/>
      <c r="II1506" s="123"/>
      <c r="IJ1506" s="123"/>
      <c r="IK1506" s="123"/>
      <c r="IL1506" s="123"/>
      <c r="IM1506" s="123"/>
      <c r="IN1506" s="123"/>
      <c r="IO1506" s="123"/>
      <c r="IP1506" s="123"/>
    </row>
    <row r="1507" s="120" customFormat="1" ht="15.75" customHeight="1" spans="3:250">
      <c r="C1507" s="124"/>
      <c r="D1507" s="124"/>
      <c r="E1507" s="120"/>
      <c r="F1507" s="125"/>
      <c r="G1507" s="120"/>
      <c r="II1507" s="123"/>
      <c r="IJ1507" s="123"/>
      <c r="IK1507" s="123"/>
      <c r="IL1507" s="123"/>
      <c r="IM1507" s="123"/>
      <c r="IN1507" s="123"/>
      <c r="IO1507" s="123"/>
      <c r="IP1507" s="123"/>
    </row>
    <row r="1508" s="120" customFormat="1" ht="15.75" customHeight="1" spans="3:250">
      <c r="C1508" s="124"/>
      <c r="D1508" s="124"/>
      <c r="E1508" s="120"/>
      <c r="F1508" s="125"/>
      <c r="G1508" s="120"/>
      <c r="II1508" s="123"/>
      <c r="IJ1508" s="123"/>
      <c r="IK1508" s="123"/>
      <c r="IL1508" s="123"/>
      <c r="IM1508" s="123"/>
      <c r="IN1508" s="123"/>
      <c r="IO1508" s="123"/>
      <c r="IP1508" s="123"/>
    </row>
    <row r="1509" s="120" customFormat="1" ht="15.75" customHeight="1" spans="3:250">
      <c r="C1509" s="124"/>
      <c r="D1509" s="124"/>
      <c r="E1509" s="120"/>
      <c r="F1509" s="125"/>
      <c r="G1509" s="120"/>
      <c r="II1509" s="123"/>
      <c r="IJ1509" s="123"/>
      <c r="IK1509" s="123"/>
      <c r="IL1509" s="123"/>
      <c r="IM1509" s="123"/>
      <c r="IN1509" s="123"/>
      <c r="IO1509" s="123"/>
      <c r="IP1509" s="123"/>
    </row>
    <row r="1510" s="120" customFormat="1" ht="15.75" customHeight="1" spans="3:250">
      <c r="C1510" s="124"/>
      <c r="D1510" s="124"/>
      <c r="E1510" s="120"/>
      <c r="F1510" s="125"/>
      <c r="G1510" s="120"/>
      <c r="II1510" s="123"/>
      <c r="IJ1510" s="123"/>
      <c r="IK1510" s="123"/>
      <c r="IL1510" s="123"/>
      <c r="IM1510" s="123"/>
      <c r="IN1510" s="123"/>
      <c r="IO1510" s="123"/>
      <c r="IP1510" s="123"/>
    </row>
    <row r="1511" s="120" customFormat="1" ht="15.75" customHeight="1" spans="3:250">
      <c r="C1511" s="124"/>
      <c r="D1511" s="124"/>
      <c r="E1511" s="120"/>
      <c r="F1511" s="125"/>
      <c r="G1511" s="120"/>
      <c r="II1511" s="123"/>
      <c r="IJ1511" s="123"/>
      <c r="IK1511" s="123"/>
      <c r="IL1511" s="123"/>
      <c r="IM1511" s="123"/>
      <c r="IN1511" s="123"/>
      <c r="IO1511" s="123"/>
      <c r="IP1511" s="123"/>
    </row>
    <row r="1512" s="120" customFormat="1" ht="15.75" customHeight="1" spans="3:250">
      <c r="C1512" s="124"/>
      <c r="D1512" s="124"/>
      <c r="E1512" s="120"/>
      <c r="F1512" s="125"/>
      <c r="G1512" s="120"/>
      <c r="II1512" s="123"/>
      <c r="IJ1512" s="123"/>
      <c r="IK1512" s="123"/>
      <c r="IL1512" s="123"/>
      <c r="IM1512" s="123"/>
      <c r="IN1512" s="123"/>
      <c r="IO1512" s="123"/>
      <c r="IP1512" s="123"/>
    </row>
    <row r="1513" s="120" customFormat="1" ht="15.75" customHeight="1" spans="3:250">
      <c r="C1513" s="124"/>
      <c r="D1513" s="124"/>
      <c r="E1513" s="120"/>
      <c r="F1513" s="125"/>
      <c r="G1513" s="120"/>
      <c r="II1513" s="123"/>
      <c r="IJ1513" s="123"/>
      <c r="IK1513" s="123"/>
      <c r="IL1513" s="123"/>
      <c r="IM1513" s="123"/>
      <c r="IN1513" s="123"/>
      <c r="IO1513" s="123"/>
      <c r="IP1513" s="123"/>
    </row>
    <row r="1514" s="120" customFormat="1" ht="15.75" customHeight="1" spans="3:250">
      <c r="C1514" s="124"/>
      <c r="D1514" s="124"/>
      <c r="E1514" s="120"/>
      <c r="F1514" s="125"/>
      <c r="G1514" s="120"/>
      <c r="II1514" s="123"/>
      <c r="IJ1514" s="123"/>
      <c r="IK1514" s="123"/>
      <c r="IL1514" s="123"/>
      <c r="IM1514" s="123"/>
      <c r="IN1514" s="123"/>
      <c r="IO1514" s="123"/>
      <c r="IP1514" s="123"/>
    </row>
    <row r="1515" s="120" customFormat="1" ht="15.75" customHeight="1" spans="3:250">
      <c r="C1515" s="124"/>
      <c r="D1515" s="124"/>
      <c r="E1515" s="120"/>
      <c r="F1515" s="125"/>
      <c r="G1515" s="120"/>
      <c r="II1515" s="123"/>
      <c r="IJ1515" s="123"/>
      <c r="IK1515" s="123"/>
      <c r="IL1515" s="123"/>
      <c r="IM1515" s="123"/>
      <c r="IN1515" s="123"/>
      <c r="IO1515" s="123"/>
      <c r="IP1515" s="123"/>
    </row>
    <row r="1516" s="120" customFormat="1" ht="15.75" customHeight="1" spans="3:250">
      <c r="C1516" s="124"/>
      <c r="D1516" s="124"/>
      <c r="E1516" s="120"/>
      <c r="F1516" s="125"/>
      <c r="G1516" s="120"/>
      <c r="II1516" s="123"/>
      <c r="IJ1516" s="123"/>
      <c r="IK1516" s="123"/>
      <c r="IL1516" s="123"/>
      <c r="IM1516" s="123"/>
      <c r="IN1516" s="123"/>
      <c r="IO1516" s="123"/>
      <c r="IP1516" s="123"/>
    </row>
    <row r="1517" s="120" customFormat="1" ht="15.75" customHeight="1" spans="3:250">
      <c r="C1517" s="124"/>
      <c r="D1517" s="124"/>
      <c r="E1517" s="120"/>
      <c r="F1517" s="125"/>
      <c r="G1517" s="120"/>
      <c r="II1517" s="123"/>
      <c r="IJ1517" s="123"/>
      <c r="IK1517" s="123"/>
      <c r="IL1517" s="123"/>
      <c r="IM1517" s="123"/>
      <c r="IN1517" s="123"/>
      <c r="IO1517" s="123"/>
      <c r="IP1517" s="123"/>
    </row>
    <row r="1518" s="120" customFormat="1" ht="15.75" customHeight="1" spans="3:250">
      <c r="C1518" s="124"/>
      <c r="D1518" s="124"/>
      <c r="E1518" s="120"/>
      <c r="F1518" s="125"/>
      <c r="G1518" s="120"/>
      <c r="II1518" s="123"/>
      <c r="IJ1518" s="123"/>
      <c r="IK1518" s="123"/>
      <c r="IL1518" s="123"/>
      <c r="IM1518" s="123"/>
      <c r="IN1518" s="123"/>
      <c r="IO1518" s="123"/>
      <c r="IP1518" s="123"/>
    </row>
    <row r="1519" s="120" customFormat="1" ht="15.75" customHeight="1" spans="3:250">
      <c r="C1519" s="124"/>
      <c r="D1519" s="124"/>
      <c r="E1519" s="120"/>
      <c r="F1519" s="125"/>
      <c r="G1519" s="120"/>
      <c r="II1519" s="123"/>
      <c r="IJ1519" s="123"/>
      <c r="IK1519" s="123"/>
      <c r="IL1519" s="123"/>
      <c r="IM1519" s="123"/>
      <c r="IN1519" s="123"/>
      <c r="IO1519" s="123"/>
      <c r="IP1519" s="123"/>
    </row>
    <row r="1520" s="120" customFormat="1" ht="15.75" customHeight="1" spans="3:250">
      <c r="C1520" s="124"/>
      <c r="D1520" s="124"/>
      <c r="E1520" s="120"/>
      <c r="F1520" s="125"/>
      <c r="G1520" s="120"/>
      <c r="II1520" s="123"/>
      <c r="IJ1520" s="123"/>
      <c r="IK1520" s="123"/>
      <c r="IL1520" s="123"/>
      <c r="IM1520" s="123"/>
      <c r="IN1520" s="123"/>
      <c r="IO1520" s="123"/>
      <c r="IP1520" s="123"/>
    </row>
    <row r="1521" s="120" customFormat="1" ht="15.75" customHeight="1" spans="3:250">
      <c r="C1521" s="124"/>
      <c r="D1521" s="124"/>
      <c r="E1521" s="120"/>
      <c r="F1521" s="125"/>
      <c r="G1521" s="120"/>
      <c r="II1521" s="123"/>
      <c r="IJ1521" s="123"/>
      <c r="IK1521" s="123"/>
      <c r="IL1521" s="123"/>
      <c r="IM1521" s="123"/>
      <c r="IN1521" s="123"/>
      <c r="IO1521" s="123"/>
      <c r="IP1521" s="123"/>
    </row>
    <row r="1522" s="120" customFormat="1" ht="15.75" customHeight="1" spans="3:250">
      <c r="C1522" s="124"/>
      <c r="D1522" s="124"/>
      <c r="E1522" s="120"/>
      <c r="F1522" s="125"/>
      <c r="G1522" s="120"/>
      <c r="II1522" s="123"/>
      <c r="IJ1522" s="123"/>
      <c r="IK1522" s="123"/>
      <c r="IL1522" s="123"/>
      <c r="IM1522" s="123"/>
      <c r="IN1522" s="123"/>
      <c r="IO1522" s="123"/>
      <c r="IP1522" s="123"/>
    </row>
    <row r="1523" s="120" customFormat="1" ht="15.75" customHeight="1" spans="3:250">
      <c r="C1523" s="124"/>
      <c r="D1523" s="124"/>
      <c r="E1523" s="120"/>
      <c r="F1523" s="125"/>
      <c r="G1523" s="120"/>
      <c r="II1523" s="123"/>
      <c r="IJ1523" s="123"/>
      <c r="IK1523" s="123"/>
      <c r="IL1523" s="123"/>
      <c r="IM1523" s="123"/>
      <c r="IN1523" s="123"/>
      <c r="IO1523" s="123"/>
      <c r="IP1523" s="123"/>
    </row>
    <row r="1524" s="120" customFormat="1" ht="15.75" customHeight="1" spans="3:250">
      <c r="C1524" s="124"/>
      <c r="D1524" s="124"/>
      <c r="E1524" s="120"/>
      <c r="F1524" s="125"/>
      <c r="G1524" s="120"/>
      <c r="II1524" s="123"/>
      <c r="IJ1524" s="123"/>
      <c r="IK1524" s="123"/>
      <c r="IL1524" s="123"/>
      <c r="IM1524" s="123"/>
      <c r="IN1524" s="123"/>
      <c r="IO1524" s="123"/>
      <c r="IP1524" s="123"/>
    </row>
    <row r="1525" s="120" customFormat="1" ht="15.75" customHeight="1" spans="3:250">
      <c r="C1525" s="124"/>
      <c r="D1525" s="124"/>
      <c r="E1525" s="120"/>
      <c r="F1525" s="125"/>
      <c r="G1525" s="120"/>
      <c r="II1525" s="123"/>
      <c r="IJ1525" s="123"/>
      <c r="IK1525" s="123"/>
      <c r="IL1525" s="123"/>
      <c r="IM1525" s="123"/>
      <c r="IN1525" s="123"/>
      <c r="IO1525" s="123"/>
      <c r="IP1525" s="123"/>
    </row>
    <row r="1526" s="120" customFormat="1" ht="15.75" customHeight="1" spans="3:250">
      <c r="C1526" s="124"/>
      <c r="D1526" s="124"/>
      <c r="E1526" s="120"/>
      <c r="F1526" s="125"/>
      <c r="G1526" s="120"/>
      <c r="II1526" s="123"/>
      <c r="IJ1526" s="123"/>
      <c r="IK1526" s="123"/>
      <c r="IL1526" s="123"/>
      <c r="IM1526" s="123"/>
      <c r="IN1526" s="123"/>
      <c r="IO1526" s="123"/>
      <c r="IP1526" s="123"/>
    </row>
    <row r="1527" s="120" customFormat="1" ht="15.75" customHeight="1" spans="3:250">
      <c r="C1527" s="124"/>
      <c r="D1527" s="124"/>
      <c r="E1527" s="120"/>
      <c r="F1527" s="125"/>
      <c r="G1527" s="120"/>
      <c r="II1527" s="123"/>
      <c r="IJ1527" s="123"/>
      <c r="IK1527" s="123"/>
      <c r="IL1527" s="123"/>
      <c r="IM1527" s="123"/>
      <c r="IN1527" s="123"/>
      <c r="IO1527" s="123"/>
      <c r="IP1527" s="123"/>
    </row>
    <row r="1528" s="120" customFormat="1" ht="15.75" customHeight="1" spans="3:250">
      <c r="C1528" s="124"/>
      <c r="D1528" s="124"/>
      <c r="E1528" s="120"/>
      <c r="F1528" s="125"/>
      <c r="G1528" s="120"/>
      <c r="II1528" s="123"/>
      <c r="IJ1528" s="123"/>
      <c r="IK1528" s="123"/>
      <c r="IL1528" s="123"/>
      <c r="IM1528" s="123"/>
      <c r="IN1528" s="123"/>
      <c r="IO1528" s="123"/>
      <c r="IP1528" s="123"/>
    </row>
    <row r="1529" s="120" customFormat="1" ht="15.75" customHeight="1" spans="3:250">
      <c r="C1529" s="124"/>
      <c r="D1529" s="124"/>
      <c r="E1529" s="120"/>
      <c r="F1529" s="125"/>
      <c r="G1529" s="120"/>
      <c r="II1529" s="123"/>
      <c r="IJ1529" s="123"/>
      <c r="IK1529" s="123"/>
      <c r="IL1529" s="123"/>
      <c r="IM1529" s="123"/>
      <c r="IN1529" s="123"/>
      <c r="IO1529" s="123"/>
      <c r="IP1529" s="123"/>
    </row>
    <row r="1530" s="120" customFormat="1" ht="15.75" customHeight="1" spans="3:250">
      <c r="C1530" s="124"/>
      <c r="D1530" s="124"/>
      <c r="E1530" s="120"/>
      <c r="F1530" s="125"/>
      <c r="G1530" s="120"/>
      <c r="II1530" s="123"/>
      <c r="IJ1530" s="123"/>
      <c r="IK1530" s="123"/>
      <c r="IL1530" s="123"/>
      <c r="IM1530" s="123"/>
      <c r="IN1530" s="123"/>
      <c r="IO1530" s="123"/>
      <c r="IP1530" s="123"/>
    </row>
    <row r="1531" s="120" customFormat="1" ht="15.75" customHeight="1" spans="3:250">
      <c r="C1531" s="124"/>
      <c r="D1531" s="124"/>
      <c r="E1531" s="120"/>
      <c r="F1531" s="125"/>
      <c r="G1531" s="120"/>
      <c r="II1531" s="123"/>
      <c r="IJ1531" s="123"/>
      <c r="IK1531" s="123"/>
      <c r="IL1531" s="123"/>
      <c r="IM1531" s="123"/>
      <c r="IN1531" s="123"/>
      <c r="IO1531" s="123"/>
      <c r="IP1531" s="123"/>
    </row>
    <row r="1532" s="120" customFormat="1" ht="15.75" customHeight="1" spans="3:250">
      <c r="C1532" s="124"/>
      <c r="D1532" s="124"/>
      <c r="E1532" s="120"/>
      <c r="F1532" s="125"/>
      <c r="G1532" s="120"/>
      <c r="II1532" s="123"/>
      <c r="IJ1532" s="123"/>
      <c r="IK1532" s="123"/>
      <c r="IL1532" s="123"/>
      <c r="IM1532" s="123"/>
      <c r="IN1532" s="123"/>
      <c r="IO1532" s="123"/>
      <c r="IP1532" s="123"/>
    </row>
    <row r="1533" s="120" customFormat="1" ht="15.75" customHeight="1" spans="3:250">
      <c r="C1533" s="124"/>
      <c r="D1533" s="124"/>
      <c r="E1533" s="120"/>
      <c r="F1533" s="125"/>
      <c r="G1533" s="120"/>
      <c r="II1533" s="123"/>
      <c r="IJ1533" s="123"/>
      <c r="IK1533" s="123"/>
      <c r="IL1533" s="123"/>
      <c r="IM1533" s="123"/>
      <c r="IN1533" s="123"/>
      <c r="IO1533" s="123"/>
      <c r="IP1533" s="123"/>
    </row>
    <row r="1534" s="120" customFormat="1" ht="15.75" customHeight="1" spans="3:250">
      <c r="C1534" s="124"/>
      <c r="D1534" s="124"/>
      <c r="E1534" s="120"/>
      <c r="F1534" s="125"/>
      <c r="G1534" s="120"/>
      <c r="II1534" s="123"/>
      <c r="IJ1534" s="123"/>
      <c r="IK1534" s="123"/>
      <c r="IL1534" s="123"/>
      <c r="IM1534" s="123"/>
      <c r="IN1534" s="123"/>
      <c r="IO1534" s="123"/>
      <c r="IP1534" s="123"/>
    </row>
    <row r="1535" s="120" customFormat="1" ht="15.75" customHeight="1" spans="3:250">
      <c r="C1535" s="124"/>
      <c r="D1535" s="124"/>
      <c r="E1535" s="120"/>
      <c r="F1535" s="125"/>
      <c r="G1535" s="120"/>
      <c r="II1535" s="123"/>
      <c r="IJ1535" s="123"/>
      <c r="IK1535" s="123"/>
      <c r="IL1535" s="123"/>
      <c r="IM1535" s="123"/>
      <c r="IN1535" s="123"/>
      <c r="IO1535" s="123"/>
      <c r="IP1535" s="123"/>
    </row>
    <row r="1536" s="120" customFormat="1" ht="15.75" customHeight="1" spans="3:250">
      <c r="C1536" s="124"/>
      <c r="D1536" s="124"/>
      <c r="E1536" s="120"/>
      <c r="F1536" s="125"/>
      <c r="G1536" s="120"/>
      <c r="II1536" s="123"/>
      <c r="IJ1536" s="123"/>
      <c r="IK1536" s="123"/>
      <c r="IL1536" s="123"/>
      <c r="IM1536" s="123"/>
      <c r="IN1536" s="123"/>
      <c r="IO1536" s="123"/>
      <c r="IP1536" s="123"/>
    </row>
    <row r="1537" s="120" customFormat="1" ht="15.75" customHeight="1" spans="3:250">
      <c r="C1537" s="124"/>
      <c r="D1537" s="124"/>
      <c r="E1537" s="120"/>
      <c r="F1537" s="125"/>
      <c r="G1537" s="120"/>
      <c r="II1537" s="123"/>
      <c r="IJ1537" s="123"/>
      <c r="IK1537" s="123"/>
      <c r="IL1537" s="123"/>
      <c r="IM1537" s="123"/>
      <c r="IN1537" s="123"/>
      <c r="IO1537" s="123"/>
      <c r="IP1537" s="123"/>
    </row>
    <row r="1538" s="120" customFormat="1" ht="15.75" customHeight="1" spans="3:250">
      <c r="C1538" s="124"/>
      <c r="D1538" s="124"/>
      <c r="E1538" s="120"/>
      <c r="F1538" s="125"/>
      <c r="G1538" s="120"/>
      <c r="II1538" s="123"/>
      <c r="IJ1538" s="123"/>
      <c r="IK1538" s="123"/>
      <c r="IL1538" s="123"/>
      <c r="IM1538" s="123"/>
      <c r="IN1538" s="123"/>
      <c r="IO1538" s="123"/>
      <c r="IP1538" s="123"/>
    </row>
    <row r="1539" s="120" customFormat="1" ht="15.75" customHeight="1" spans="3:250">
      <c r="C1539" s="124"/>
      <c r="D1539" s="124"/>
      <c r="E1539" s="120"/>
      <c r="F1539" s="125"/>
      <c r="G1539" s="120"/>
      <c r="II1539" s="123"/>
      <c r="IJ1539" s="123"/>
      <c r="IK1539" s="123"/>
      <c r="IL1539" s="123"/>
      <c r="IM1539" s="123"/>
      <c r="IN1539" s="123"/>
      <c r="IO1539" s="123"/>
      <c r="IP1539" s="123"/>
    </row>
    <row r="1540" s="120" customFormat="1" ht="15.75" customHeight="1" spans="3:250">
      <c r="C1540" s="124"/>
      <c r="D1540" s="124"/>
      <c r="E1540" s="120"/>
      <c r="F1540" s="125"/>
      <c r="G1540" s="120"/>
      <c r="II1540" s="123"/>
      <c r="IJ1540" s="123"/>
      <c r="IK1540" s="123"/>
      <c r="IL1540" s="123"/>
      <c r="IM1540" s="123"/>
      <c r="IN1540" s="123"/>
      <c r="IO1540" s="123"/>
      <c r="IP1540" s="123"/>
    </row>
    <row r="1541" s="120" customFormat="1" ht="15.75" customHeight="1" spans="3:250">
      <c r="C1541" s="124"/>
      <c r="D1541" s="124"/>
      <c r="E1541" s="120"/>
      <c r="F1541" s="125"/>
      <c r="G1541" s="120"/>
      <c r="II1541" s="123"/>
      <c r="IJ1541" s="123"/>
      <c r="IK1541" s="123"/>
      <c r="IL1541" s="123"/>
      <c r="IM1541" s="123"/>
      <c r="IN1541" s="123"/>
      <c r="IO1541" s="123"/>
      <c r="IP1541" s="123"/>
    </row>
    <row r="1542" s="120" customFormat="1" ht="15.75" customHeight="1" spans="3:250">
      <c r="C1542" s="124"/>
      <c r="D1542" s="124"/>
      <c r="E1542" s="120"/>
      <c r="F1542" s="125"/>
      <c r="G1542" s="120"/>
      <c r="II1542" s="123"/>
      <c r="IJ1542" s="123"/>
      <c r="IK1542" s="123"/>
      <c r="IL1542" s="123"/>
      <c r="IM1542" s="123"/>
      <c r="IN1542" s="123"/>
      <c r="IO1542" s="123"/>
      <c r="IP1542" s="123"/>
    </row>
    <row r="1543" s="120" customFormat="1" ht="15.75" customHeight="1" spans="3:250">
      <c r="C1543" s="124"/>
      <c r="D1543" s="124"/>
      <c r="E1543" s="120"/>
      <c r="F1543" s="125"/>
      <c r="G1543" s="120"/>
      <c r="II1543" s="123"/>
      <c r="IJ1543" s="123"/>
      <c r="IK1543" s="123"/>
      <c r="IL1543" s="123"/>
      <c r="IM1543" s="123"/>
      <c r="IN1543" s="123"/>
      <c r="IO1543" s="123"/>
      <c r="IP1543" s="123"/>
    </row>
    <row r="1544" s="120" customFormat="1" ht="15.75" customHeight="1" spans="3:250">
      <c r="C1544" s="124"/>
      <c r="D1544" s="124"/>
      <c r="E1544" s="120"/>
      <c r="F1544" s="125"/>
      <c r="G1544" s="120"/>
      <c r="II1544" s="123"/>
      <c r="IJ1544" s="123"/>
      <c r="IK1544" s="123"/>
      <c r="IL1544" s="123"/>
      <c r="IM1544" s="123"/>
      <c r="IN1544" s="123"/>
      <c r="IO1544" s="123"/>
      <c r="IP1544" s="123"/>
    </row>
    <row r="1545" s="120" customFormat="1" ht="15.75" customHeight="1" spans="3:250">
      <c r="C1545" s="124"/>
      <c r="D1545" s="124"/>
      <c r="E1545" s="120"/>
      <c r="F1545" s="125"/>
      <c r="G1545" s="120"/>
      <c r="II1545" s="123"/>
      <c r="IJ1545" s="123"/>
      <c r="IK1545" s="123"/>
      <c r="IL1545" s="123"/>
      <c r="IM1545" s="123"/>
      <c r="IN1545" s="123"/>
      <c r="IO1545" s="123"/>
      <c r="IP1545" s="123"/>
    </row>
    <row r="1546" s="120" customFormat="1" ht="15.75" customHeight="1" spans="3:250">
      <c r="C1546" s="124"/>
      <c r="D1546" s="124"/>
      <c r="E1546" s="120"/>
      <c r="F1546" s="125"/>
      <c r="G1546" s="120"/>
      <c r="II1546" s="123"/>
      <c r="IJ1546" s="123"/>
      <c r="IK1546" s="123"/>
      <c r="IL1546" s="123"/>
      <c r="IM1546" s="123"/>
      <c r="IN1546" s="123"/>
      <c r="IO1546" s="123"/>
      <c r="IP1546" s="123"/>
    </row>
    <row r="1547" s="120" customFormat="1" ht="15.75" customHeight="1" spans="3:250">
      <c r="C1547" s="124"/>
      <c r="D1547" s="124"/>
      <c r="E1547" s="120"/>
      <c r="F1547" s="125"/>
      <c r="G1547" s="120"/>
      <c r="II1547" s="123"/>
      <c r="IJ1547" s="123"/>
      <c r="IK1547" s="123"/>
      <c r="IL1547" s="123"/>
      <c r="IM1547" s="123"/>
      <c r="IN1547" s="123"/>
      <c r="IO1547" s="123"/>
      <c r="IP1547" s="123"/>
    </row>
    <row r="1548" s="120" customFormat="1" ht="15.75" customHeight="1" spans="3:250">
      <c r="C1548" s="124"/>
      <c r="D1548" s="124"/>
      <c r="E1548" s="120"/>
      <c r="F1548" s="125"/>
      <c r="G1548" s="120"/>
      <c r="II1548" s="123"/>
      <c r="IJ1548" s="123"/>
      <c r="IK1548" s="123"/>
      <c r="IL1548" s="123"/>
      <c r="IM1548" s="123"/>
      <c r="IN1548" s="123"/>
      <c r="IO1548" s="123"/>
      <c r="IP1548" s="123"/>
    </row>
    <row r="1549" s="120" customFormat="1" ht="15.75" customHeight="1" spans="3:250">
      <c r="C1549" s="124"/>
      <c r="D1549" s="124"/>
      <c r="E1549" s="120"/>
      <c r="F1549" s="125"/>
      <c r="G1549" s="120"/>
      <c r="II1549" s="123"/>
      <c r="IJ1549" s="123"/>
      <c r="IK1549" s="123"/>
      <c r="IL1549" s="123"/>
      <c r="IM1549" s="123"/>
      <c r="IN1549" s="123"/>
      <c r="IO1549" s="123"/>
      <c r="IP1549" s="123"/>
    </row>
    <row r="1550" s="120" customFormat="1" ht="15.75" customHeight="1" spans="3:250">
      <c r="C1550" s="124"/>
      <c r="D1550" s="124"/>
      <c r="E1550" s="120"/>
      <c r="F1550" s="125"/>
      <c r="G1550" s="120"/>
      <c r="II1550" s="123"/>
      <c r="IJ1550" s="123"/>
      <c r="IK1550" s="123"/>
      <c r="IL1550" s="123"/>
      <c r="IM1550" s="123"/>
      <c r="IN1550" s="123"/>
      <c r="IO1550" s="123"/>
      <c r="IP1550" s="123"/>
    </row>
    <row r="1551" s="120" customFormat="1" ht="15.75" customHeight="1" spans="3:250">
      <c r="C1551" s="124"/>
      <c r="D1551" s="124"/>
      <c r="E1551" s="120"/>
      <c r="F1551" s="125"/>
      <c r="G1551" s="120"/>
      <c r="II1551" s="123"/>
      <c r="IJ1551" s="123"/>
      <c r="IK1551" s="123"/>
      <c r="IL1551" s="123"/>
      <c r="IM1551" s="123"/>
      <c r="IN1551" s="123"/>
      <c r="IO1551" s="123"/>
      <c r="IP1551" s="123"/>
    </row>
    <row r="1552" s="120" customFormat="1" ht="15.75" customHeight="1" spans="3:250">
      <c r="C1552" s="124"/>
      <c r="D1552" s="124"/>
      <c r="E1552" s="120"/>
      <c r="F1552" s="125"/>
      <c r="G1552" s="120"/>
      <c r="II1552" s="123"/>
      <c r="IJ1552" s="123"/>
      <c r="IK1552" s="123"/>
      <c r="IL1552" s="123"/>
      <c r="IM1552" s="123"/>
      <c r="IN1552" s="123"/>
      <c r="IO1552" s="123"/>
      <c r="IP1552" s="123"/>
    </row>
    <row r="1553" s="120" customFormat="1" ht="15.75" customHeight="1" spans="3:250">
      <c r="C1553" s="124"/>
      <c r="D1553" s="124"/>
      <c r="E1553" s="120"/>
      <c r="F1553" s="125"/>
      <c r="G1553" s="120"/>
      <c r="II1553" s="123"/>
      <c r="IJ1553" s="123"/>
      <c r="IK1553" s="123"/>
      <c r="IL1553" s="123"/>
      <c r="IM1553" s="123"/>
      <c r="IN1553" s="123"/>
      <c r="IO1553" s="123"/>
      <c r="IP1553" s="123"/>
    </row>
    <row r="1554" s="120" customFormat="1" ht="15.75" customHeight="1" spans="3:250">
      <c r="C1554" s="124"/>
      <c r="D1554" s="124"/>
      <c r="E1554" s="120"/>
      <c r="F1554" s="125"/>
      <c r="G1554" s="120"/>
      <c r="II1554" s="123"/>
      <c r="IJ1554" s="123"/>
      <c r="IK1554" s="123"/>
      <c r="IL1554" s="123"/>
      <c r="IM1554" s="123"/>
      <c r="IN1554" s="123"/>
      <c r="IO1554" s="123"/>
      <c r="IP1554" s="123"/>
    </row>
    <row r="1555" s="120" customFormat="1" ht="15.75" customHeight="1" spans="3:250">
      <c r="C1555" s="124"/>
      <c r="D1555" s="124"/>
      <c r="E1555" s="120"/>
      <c r="F1555" s="125"/>
      <c r="G1555" s="120"/>
      <c r="II1555" s="123"/>
      <c r="IJ1555" s="123"/>
      <c r="IK1555" s="123"/>
      <c r="IL1555" s="123"/>
      <c r="IM1555" s="123"/>
      <c r="IN1555" s="123"/>
      <c r="IO1555" s="123"/>
      <c r="IP1555" s="123"/>
    </row>
    <row r="1556" s="120" customFormat="1" ht="15.75" customHeight="1" spans="3:250">
      <c r="C1556" s="124"/>
      <c r="D1556" s="124"/>
      <c r="E1556" s="120"/>
      <c r="F1556" s="125"/>
      <c r="G1556" s="120"/>
      <c r="II1556" s="123"/>
      <c r="IJ1556" s="123"/>
      <c r="IK1556" s="123"/>
      <c r="IL1556" s="123"/>
      <c r="IM1556" s="123"/>
      <c r="IN1556" s="123"/>
      <c r="IO1556" s="123"/>
      <c r="IP1556" s="123"/>
    </row>
    <row r="1557" s="120" customFormat="1" ht="15.75" customHeight="1" spans="3:250">
      <c r="C1557" s="124"/>
      <c r="D1557" s="124"/>
      <c r="E1557" s="120"/>
      <c r="F1557" s="125"/>
      <c r="G1557" s="120"/>
      <c r="II1557" s="123"/>
      <c r="IJ1557" s="123"/>
      <c r="IK1557" s="123"/>
      <c r="IL1557" s="123"/>
      <c r="IM1557" s="123"/>
      <c r="IN1557" s="123"/>
      <c r="IO1557" s="123"/>
      <c r="IP1557" s="123"/>
    </row>
    <row r="1558" s="120" customFormat="1" ht="15.75" customHeight="1" spans="3:250">
      <c r="C1558" s="124"/>
      <c r="D1558" s="124"/>
      <c r="E1558" s="120"/>
      <c r="F1558" s="125"/>
      <c r="G1558" s="120"/>
      <c r="II1558" s="123"/>
      <c r="IJ1558" s="123"/>
      <c r="IK1558" s="123"/>
      <c r="IL1558" s="123"/>
      <c r="IM1558" s="123"/>
      <c r="IN1558" s="123"/>
      <c r="IO1558" s="123"/>
      <c r="IP1558" s="123"/>
    </row>
    <row r="1559" s="120" customFormat="1" ht="15.75" customHeight="1" spans="3:250">
      <c r="C1559" s="124"/>
      <c r="D1559" s="124"/>
      <c r="E1559" s="120"/>
      <c r="F1559" s="125"/>
      <c r="G1559" s="120"/>
      <c r="II1559" s="123"/>
      <c r="IJ1559" s="123"/>
      <c r="IK1559" s="123"/>
      <c r="IL1559" s="123"/>
      <c r="IM1559" s="123"/>
      <c r="IN1559" s="123"/>
      <c r="IO1559" s="123"/>
      <c r="IP1559" s="123"/>
    </row>
    <row r="1560" s="120" customFormat="1" ht="15.75" customHeight="1" spans="3:250">
      <c r="C1560" s="124"/>
      <c r="D1560" s="124"/>
      <c r="E1560" s="120"/>
      <c r="F1560" s="125"/>
      <c r="G1560" s="120"/>
      <c r="II1560" s="123"/>
      <c r="IJ1560" s="123"/>
      <c r="IK1560" s="123"/>
      <c r="IL1560" s="123"/>
      <c r="IM1560" s="123"/>
      <c r="IN1560" s="123"/>
      <c r="IO1560" s="123"/>
      <c r="IP1560" s="123"/>
    </row>
    <row r="1561" s="120" customFormat="1" ht="15.75" customHeight="1" spans="3:250">
      <c r="C1561" s="124"/>
      <c r="D1561" s="124"/>
      <c r="E1561" s="120"/>
      <c r="F1561" s="125"/>
      <c r="G1561" s="120"/>
      <c r="II1561" s="123"/>
      <c r="IJ1561" s="123"/>
      <c r="IK1561" s="123"/>
      <c r="IL1561" s="123"/>
      <c r="IM1561" s="123"/>
      <c r="IN1561" s="123"/>
      <c r="IO1561" s="123"/>
      <c r="IP1561" s="123"/>
    </row>
    <row r="1562" s="120" customFormat="1" ht="15.75" customHeight="1" spans="3:250">
      <c r="C1562" s="124"/>
      <c r="D1562" s="124"/>
      <c r="E1562" s="120"/>
      <c r="F1562" s="125"/>
      <c r="G1562" s="120"/>
      <c r="II1562" s="123"/>
      <c r="IJ1562" s="123"/>
      <c r="IK1562" s="123"/>
      <c r="IL1562" s="123"/>
      <c r="IM1562" s="123"/>
      <c r="IN1562" s="123"/>
      <c r="IO1562" s="123"/>
      <c r="IP1562" s="123"/>
    </row>
    <row r="1563" s="120" customFormat="1" ht="15.75" customHeight="1" spans="3:250">
      <c r="C1563" s="124"/>
      <c r="D1563" s="124"/>
      <c r="E1563" s="120"/>
      <c r="F1563" s="125"/>
      <c r="G1563" s="120"/>
      <c r="II1563" s="123"/>
      <c r="IJ1563" s="123"/>
      <c r="IK1563" s="123"/>
      <c r="IL1563" s="123"/>
      <c r="IM1563" s="123"/>
      <c r="IN1563" s="123"/>
      <c r="IO1563" s="123"/>
      <c r="IP1563" s="123"/>
    </row>
    <row r="1564" s="120" customFormat="1" ht="15.75" customHeight="1" spans="3:250">
      <c r="C1564" s="124"/>
      <c r="D1564" s="124"/>
      <c r="E1564" s="120"/>
      <c r="F1564" s="125"/>
      <c r="G1564" s="120"/>
      <c r="II1564" s="123"/>
      <c r="IJ1564" s="123"/>
      <c r="IK1564" s="123"/>
      <c r="IL1564" s="123"/>
      <c r="IM1564" s="123"/>
      <c r="IN1564" s="123"/>
      <c r="IO1564" s="123"/>
      <c r="IP1564" s="123"/>
    </row>
    <row r="1565" s="120" customFormat="1" ht="15.75" customHeight="1" spans="3:250">
      <c r="C1565" s="124"/>
      <c r="D1565" s="124"/>
      <c r="E1565" s="120"/>
      <c r="F1565" s="125"/>
      <c r="G1565" s="120"/>
      <c r="II1565" s="123"/>
      <c r="IJ1565" s="123"/>
      <c r="IK1565" s="123"/>
      <c r="IL1565" s="123"/>
      <c r="IM1565" s="123"/>
      <c r="IN1565" s="123"/>
      <c r="IO1565" s="123"/>
      <c r="IP1565" s="123"/>
    </row>
    <row r="1566" s="120" customFormat="1" ht="15.75" customHeight="1" spans="3:250">
      <c r="C1566" s="124"/>
      <c r="D1566" s="124"/>
      <c r="E1566" s="120"/>
      <c r="F1566" s="125"/>
      <c r="G1566" s="120"/>
      <c r="II1566" s="123"/>
      <c r="IJ1566" s="123"/>
      <c r="IK1566" s="123"/>
      <c r="IL1566" s="123"/>
      <c r="IM1566" s="123"/>
      <c r="IN1566" s="123"/>
      <c r="IO1566" s="123"/>
      <c r="IP1566" s="123"/>
    </row>
    <row r="1567" s="120" customFormat="1" ht="15.75" customHeight="1" spans="3:250">
      <c r="C1567" s="124"/>
      <c r="D1567" s="124"/>
      <c r="E1567" s="120"/>
      <c r="F1567" s="125"/>
      <c r="G1567" s="120"/>
      <c r="II1567" s="123"/>
      <c r="IJ1567" s="123"/>
      <c r="IK1567" s="123"/>
      <c r="IL1567" s="123"/>
      <c r="IM1567" s="123"/>
      <c r="IN1567" s="123"/>
      <c r="IO1567" s="123"/>
      <c r="IP1567" s="123"/>
    </row>
    <row r="1568" s="120" customFormat="1" ht="15.75" customHeight="1" spans="3:250">
      <c r="C1568" s="124"/>
      <c r="D1568" s="124"/>
      <c r="E1568" s="120"/>
      <c r="F1568" s="125"/>
      <c r="G1568" s="120"/>
      <c r="II1568" s="123"/>
      <c r="IJ1568" s="123"/>
      <c r="IK1568" s="123"/>
      <c r="IL1568" s="123"/>
      <c r="IM1568" s="123"/>
      <c r="IN1568" s="123"/>
      <c r="IO1568" s="123"/>
      <c r="IP1568" s="123"/>
    </row>
    <row r="1569" s="120" customFormat="1" ht="15.75" customHeight="1" spans="3:250">
      <c r="C1569" s="124"/>
      <c r="D1569" s="124"/>
      <c r="E1569" s="120"/>
      <c r="F1569" s="125"/>
      <c r="G1569" s="120"/>
      <c r="II1569" s="123"/>
      <c r="IJ1569" s="123"/>
      <c r="IK1569" s="123"/>
      <c r="IL1569" s="123"/>
      <c r="IM1569" s="123"/>
      <c r="IN1569" s="123"/>
      <c r="IO1569" s="123"/>
      <c r="IP1569" s="123"/>
    </row>
    <row r="1570" s="120" customFormat="1" ht="15.75" customHeight="1" spans="3:250">
      <c r="C1570" s="124"/>
      <c r="D1570" s="124"/>
      <c r="E1570" s="120"/>
      <c r="F1570" s="125"/>
      <c r="G1570" s="120"/>
      <c r="II1570" s="123"/>
      <c r="IJ1570" s="123"/>
      <c r="IK1570" s="123"/>
      <c r="IL1570" s="123"/>
      <c r="IM1570" s="123"/>
      <c r="IN1570" s="123"/>
      <c r="IO1570" s="123"/>
      <c r="IP1570" s="123"/>
    </row>
    <row r="1571" s="120" customFormat="1" ht="15.75" customHeight="1" spans="3:250">
      <c r="C1571" s="124"/>
      <c r="D1571" s="124"/>
      <c r="E1571" s="120"/>
      <c r="F1571" s="125"/>
      <c r="G1571" s="120"/>
      <c r="II1571" s="123"/>
      <c r="IJ1571" s="123"/>
      <c r="IK1571" s="123"/>
      <c r="IL1571" s="123"/>
      <c r="IM1571" s="123"/>
      <c r="IN1571" s="123"/>
      <c r="IO1571" s="123"/>
      <c r="IP1571" s="123"/>
    </row>
    <row r="1572" s="120" customFormat="1" ht="15.75" customHeight="1" spans="3:250">
      <c r="C1572" s="124"/>
      <c r="D1572" s="124"/>
      <c r="E1572" s="120"/>
      <c r="F1572" s="125"/>
      <c r="G1572" s="120"/>
      <c r="II1572" s="123"/>
      <c r="IJ1572" s="123"/>
      <c r="IK1572" s="123"/>
      <c r="IL1572" s="123"/>
      <c r="IM1572" s="123"/>
      <c r="IN1572" s="123"/>
      <c r="IO1572" s="123"/>
      <c r="IP1572" s="123"/>
    </row>
    <row r="1573" s="120" customFormat="1" ht="15.75" customHeight="1" spans="3:250">
      <c r="C1573" s="124"/>
      <c r="D1573" s="124"/>
      <c r="E1573" s="120"/>
      <c r="F1573" s="125"/>
      <c r="G1573" s="120"/>
      <c r="II1573" s="123"/>
      <c r="IJ1573" s="123"/>
      <c r="IK1573" s="123"/>
      <c r="IL1573" s="123"/>
      <c r="IM1573" s="123"/>
      <c r="IN1573" s="123"/>
      <c r="IO1573" s="123"/>
      <c r="IP1573" s="123"/>
    </row>
    <row r="1574" s="120" customFormat="1" ht="15.75" customHeight="1" spans="3:250">
      <c r="C1574" s="124"/>
      <c r="D1574" s="124"/>
      <c r="E1574" s="120"/>
      <c r="F1574" s="125"/>
      <c r="G1574" s="120"/>
      <c r="II1574" s="123"/>
      <c r="IJ1574" s="123"/>
      <c r="IK1574" s="123"/>
      <c r="IL1574" s="123"/>
      <c r="IM1574" s="123"/>
      <c r="IN1574" s="123"/>
      <c r="IO1574" s="123"/>
      <c r="IP1574" s="123"/>
    </row>
    <row r="1575" s="120" customFormat="1" ht="15.75" customHeight="1" spans="3:250">
      <c r="C1575" s="124"/>
      <c r="D1575" s="124"/>
      <c r="E1575" s="120"/>
      <c r="F1575" s="125"/>
      <c r="G1575" s="120"/>
      <c r="II1575" s="123"/>
      <c r="IJ1575" s="123"/>
      <c r="IK1575" s="123"/>
      <c r="IL1575" s="123"/>
      <c r="IM1575" s="123"/>
      <c r="IN1575" s="123"/>
      <c r="IO1575" s="123"/>
      <c r="IP1575" s="123"/>
    </row>
    <row r="1576" s="120" customFormat="1" ht="15.75" customHeight="1" spans="3:250">
      <c r="C1576" s="124"/>
      <c r="D1576" s="124"/>
      <c r="E1576" s="120"/>
      <c r="F1576" s="125"/>
      <c r="G1576" s="120"/>
      <c r="II1576" s="123"/>
      <c r="IJ1576" s="123"/>
      <c r="IK1576" s="123"/>
      <c r="IL1576" s="123"/>
      <c r="IM1576" s="123"/>
      <c r="IN1576" s="123"/>
      <c r="IO1576" s="123"/>
      <c r="IP1576" s="123"/>
    </row>
    <row r="1577" s="120" customFormat="1" ht="15.75" customHeight="1" spans="3:250">
      <c r="C1577" s="124"/>
      <c r="D1577" s="124"/>
      <c r="E1577" s="120"/>
      <c r="F1577" s="125"/>
      <c r="G1577" s="120"/>
      <c r="II1577" s="123"/>
      <c r="IJ1577" s="123"/>
      <c r="IK1577" s="123"/>
      <c r="IL1577" s="123"/>
      <c r="IM1577" s="123"/>
      <c r="IN1577" s="123"/>
      <c r="IO1577" s="123"/>
      <c r="IP1577" s="123"/>
    </row>
    <row r="1578" s="120" customFormat="1" ht="15.75" customHeight="1" spans="3:250">
      <c r="C1578" s="124"/>
      <c r="D1578" s="124"/>
      <c r="E1578" s="120"/>
      <c r="F1578" s="125"/>
      <c r="G1578" s="120"/>
      <c r="II1578" s="123"/>
      <c r="IJ1578" s="123"/>
      <c r="IK1578" s="123"/>
      <c r="IL1578" s="123"/>
      <c r="IM1578" s="123"/>
      <c r="IN1578" s="123"/>
      <c r="IO1578" s="123"/>
      <c r="IP1578" s="123"/>
    </row>
    <row r="1579" s="120" customFormat="1" ht="15.75" customHeight="1" spans="3:250">
      <c r="C1579" s="124"/>
      <c r="D1579" s="124"/>
      <c r="E1579" s="120"/>
      <c r="F1579" s="125"/>
      <c r="G1579" s="120"/>
      <c r="II1579" s="123"/>
      <c r="IJ1579" s="123"/>
      <c r="IK1579" s="123"/>
      <c r="IL1579" s="123"/>
      <c r="IM1579" s="123"/>
      <c r="IN1579" s="123"/>
      <c r="IO1579" s="123"/>
      <c r="IP1579" s="123"/>
    </row>
    <row r="1580" s="120" customFormat="1" ht="15.75" customHeight="1" spans="3:250">
      <c r="C1580" s="124"/>
      <c r="D1580" s="124"/>
      <c r="E1580" s="120"/>
      <c r="F1580" s="125"/>
      <c r="G1580" s="120"/>
      <c r="II1580" s="123"/>
      <c r="IJ1580" s="123"/>
      <c r="IK1580" s="123"/>
      <c r="IL1580" s="123"/>
      <c r="IM1580" s="123"/>
      <c r="IN1580" s="123"/>
      <c r="IO1580" s="123"/>
      <c r="IP1580" s="123"/>
    </row>
    <row r="1581" s="120" customFormat="1" ht="15.75" customHeight="1" spans="3:250">
      <c r="C1581" s="124"/>
      <c r="D1581" s="124"/>
      <c r="E1581" s="120"/>
      <c r="F1581" s="125"/>
      <c r="G1581" s="120"/>
      <c r="II1581" s="123"/>
      <c r="IJ1581" s="123"/>
      <c r="IK1581" s="123"/>
      <c r="IL1581" s="123"/>
      <c r="IM1581" s="123"/>
      <c r="IN1581" s="123"/>
      <c r="IO1581" s="123"/>
      <c r="IP1581" s="123"/>
    </row>
    <row r="1582" s="120" customFormat="1" ht="15.75" customHeight="1" spans="3:250">
      <c r="C1582" s="124"/>
      <c r="D1582" s="124"/>
      <c r="E1582" s="120"/>
      <c r="F1582" s="125"/>
      <c r="G1582" s="120"/>
      <c r="II1582" s="123"/>
      <c r="IJ1582" s="123"/>
      <c r="IK1582" s="123"/>
      <c r="IL1582" s="123"/>
      <c r="IM1582" s="123"/>
      <c r="IN1582" s="123"/>
      <c r="IO1582" s="123"/>
      <c r="IP1582" s="123"/>
    </row>
    <row r="1583" s="120" customFormat="1" ht="15.75" customHeight="1" spans="3:250">
      <c r="C1583" s="124"/>
      <c r="D1583" s="124"/>
      <c r="E1583" s="120"/>
      <c r="F1583" s="125"/>
      <c r="G1583" s="120"/>
      <c r="II1583" s="123"/>
      <c r="IJ1583" s="123"/>
      <c r="IK1583" s="123"/>
      <c r="IL1583" s="123"/>
      <c r="IM1583" s="123"/>
      <c r="IN1583" s="123"/>
      <c r="IO1583" s="123"/>
      <c r="IP1583" s="123"/>
    </row>
    <row r="1584" s="120" customFormat="1" ht="15.75" customHeight="1" spans="3:250">
      <c r="C1584" s="124"/>
      <c r="D1584" s="124"/>
      <c r="E1584" s="120"/>
      <c r="F1584" s="125"/>
      <c r="G1584" s="120"/>
      <c r="II1584" s="123"/>
      <c r="IJ1584" s="123"/>
      <c r="IK1584" s="123"/>
      <c r="IL1584" s="123"/>
      <c r="IM1584" s="123"/>
      <c r="IN1584" s="123"/>
      <c r="IO1584" s="123"/>
      <c r="IP1584" s="123"/>
    </row>
    <row r="1585" s="120" customFormat="1" ht="15.75" customHeight="1" spans="3:250">
      <c r="C1585" s="124"/>
      <c r="D1585" s="124"/>
      <c r="E1585" s="120"/>
      <c r="F1585" s="125"/>
      <c r="G1585" s="120"/>
      <c r="II1585" s="123"/>
      <c r="IJ1585" s="123"/>
      <c r="IK1585" s="123"/>
      <c r="IL1585" s="123"/>
      <c r="IM1585" s="123"/>
      <c r="IN1585" s="123"/>
      <c r="IO1585" s="123"/>
      <c r="IP1585" s="123"/>
    </row>
    <row r="1586" s="120" customFormat="1" ht="15.75" customHeight="1" spans="3:250">
      <c r="C1586" s="124"/>
      <c r="D1586" s="124"/>
      <c r="E1586" s="120"/>
      <c r="F1586" s="125"/>
      <c r="G1586" s="120"/>
      <c r="II1586" s="123"/>
      <c r="IJ1586" s="123"/>
      <c r="IK1586" s="123"/>
      <c r="IL1586" s="123"/>
      <c r="IM1586" s="123"/>
      <c r="IN1586" s="123"/>
      <c r="IO1586" s="123"/>
      <c r="IP1586" s="123"/>
    </row>
    <row r="1587" s="120" customFormat="1" ht="15.75" customHeight="1" spans="3:250">
      <c r="C1587" s="124"/>
      <c r="D1587" s="124"/>
      <c r="E1587" s="120"/>
      <c r="F1587" s="125"/>
      <c r="G1587" s="120"/>
      <c r="II1587" s="123"/>
      <c r="IJ1587" s="123"/>
      <c r="IK1587" s="123"/>
      <c r="IL1587" s="123"/>
      <c r="IM1587" s="123"/>
      <c r="IN1587" s="123"/>
      <c r="IO1587" s="123"/>
      <c r="IP1587" s="123"/>
    </row>
    <row r="1588" s="120" customFormat="1" ht="15.75" customHeight="1" spans="3:250">
      <c r="C1588" s="124"/>
      <c r="D1588" s="124"/>
      <c r="E1588" s="120"/>
      <c r="F1588" s="125"/>
      <c r="G1588" s="120"/>
      <c r="II1588" s="123"/>
      <c r="IJ1588" s="123"/>
      <c r="IK1588" s="123"/>
      <c r="IL1588" s="123"/>
      <c r="IM1588" s="123"/>
      <c r="IN1588" s="123"/>
      <c r="IO1588" s="123"/>
      <c r="IP1588" s="123"/>
    </row>
    <row r="1589" s="120" customFormat="1" ht="15.75" customHeight="1" spans="3:250">
      <c r="C1589" s="124"/>
      <c r="D1589" s="124"/>
      <c r="E1589" s="120"/>
      <c r="F1589" s="125"/>
      <c r="G1589" s="120"/>
      <c r="II1589" s="123"/>
      <c r="IJ1589" s="123"/>
      <c r="IK1589" s="123"/>
      <c r="IL1589" s="123"/>
      <c r="IM1589" s="123"/>
      <c r="IN1589" s="123"/>
      <c r="IO1589" s="123"/>
      <c r="IP1589" s="123"/>
    </row>
    <row r="1590" s="120" customFormat="1" ht="15.75" customHeight="1" spans="3:250">
      <c r="C1590" s="124"/>
      <c r="D1590" s="124"/>
      <c r="E1590" s="120"/>
      <c r="F1590" s="125"/>
      <c r="G1590" s="120"/>
      <c r="II1590" s="123"/>
      <c r="IJ1590" s="123"/>
      <c r="IK1590" s="123"/>
      <c r="IL1590" s="123"/>
      <c r="IM1590" s="123"/>
      <c r="IN1590" s="123"/>
      <c r="IO1590" s="123"/>
      <c r="IP1590" s="123"/>
    </row>
    <row r="1591" s="120" customFormat="1" ht="15.75" customHeight="1" spans="3:250">
      <c r="C1591" s="124"/>
      <c r="D1591" s="124"/>
      <c r="E1591" s="120"/>
      <c r="F1591" s="125"/>
      <c r="G1591" s="120"/>
      <c r="II1591" s="123"/>
      <c r="IJ1591" s="123"/>
      <c r="IK1591" s="123"/>
      <c r="IL1591" s="123"/>
      <c r="IM1591" s="123"/>
      <c r="IN1591" s="123"/>
      <c r="IO1591" s="123"/>
      <c r="IP1591" s="123"/>
    </row>
    <row r="1592" s="120" customFormat="1" ht="15.75" customHeight="1" spans="3:250">
      <c r="C1592" s="124"/>
      <c r="D1592" s="124"/>
      <c r="E1592" s="120"/>
      <c r="F1592" s="125"/>
      <c r="G1592" s="120"/>
      <c r="II1592" s="123"/>
      <c r="IJ1592" s="123"/>
      <c r="IK1592" s="123"/>
      <c r="IL1592" s="123"/>
      <c r="IM1592" s="123"/>
      <c r="IN1592" s="123"/>
      <c r="IO1592" s="123"/>
      <c r="IP1592" s="123"/>
    </row>
    <row r="1593" s="120" customFormat="1" ht="15.75" customHeight="1" spans="3:250">
      <c r="C1593" s="124"/>
      <c r="D1593" s="124"/>
      <c r="E1593" s="120"/>
      <c r="F1593" s="125"/>
      <c r="G1593" s="120"/>
      <c r="II1593" s="123"/>
      <c r="IJ1593" s="123"/>
      <c r="IK1593" s="123"/>
      <c r="IL1593" s="123"/>
      <c r="IM1593" s="123"/>
      <c r="IN1593" s="123"/>
      <c r="IO1593" s="123"/>
      <c r="IP1593" s="123"/>
    </row>
    <row r="1594" s="120" customFormat="1" ht="15.75" customHeight="1" spans="3:250">
      <c r="C1594" s="124"/>
      <c r="D1594" s="124"/>
      <c r="E1594" s="120"/>
      <c r="F1594" s="125"/>
      <c r="G1594" s="120"/>
      <c r="II1594" s="123"/>
      <c r="IJ1594" s="123"/>
      <c r="IK1594" s="123"/>
      <c r="IL1594" s="123"/>
      <c r="IM1594" s="123"/>
      <c r="IN1594" s="123"/>
      <c r="IO1594" s="123"/>
      <c r="IP1594" s="123"/>
    </row>
    <row r="1595" s="120" customFormat="1" ht="15.75" customHeight="1" spans="3:250">
      <c r="C1595" s="124"/>
      <c r="D1595" s="124"/>
      <c r="E1595" s="120"/>
      <c r="F1595" s="125"/>
      <c r="G1595" s="120"/>
      <c r="II1595" s="123"/>
      <c r="IJ1595" s="123"/>
      <c r="IK1595" s="123"/>
      <c r="IL1595" s="123"/>
      <c r="IM1595" s="123"/>
      <c r="IN1595" s="123"/>
      <c r="IO1595" s="123"/>
      <c r="IP1595" s="123"/>
    </row>
    <row r="1596" s="120" customFormat="1" ht="15.75" customHeight="1" spans="3:250">
      <c r="C1596" s="124"/>
      <c r="D1596" s="124"/>
      <c r="E1596" s="120"/>
      <c r="F1596" s="125"/>
      <c r="G1596" s="120"/>
      <c r="II1596" s="123"/>
      <c r="IJ1596" s="123"/>
      <c r="IK1596" s="123"/>
      <c r="IL1596" s="123"/>
      <c r="IM1596" s="123"/>
      <c r="IN1596" s="123"/>
      <c r="IO1596" s="123"/>
      <c r="IP1596" s="123"/>
    </row>
    <row r="1597" s="120" customFormat="1" ht="15.75" customHeight="1" spans="3:250">
      <c r="C1597" s="124"/>
      <c r="D1597" s="124"/>
      <c r="E1597" s="120"/>
      <c r="F1597" s="125"/>
      <c r="G1597" s="120"/>
      <c r="II1597" s="123"/>
      <c r="IJ1597" s="123"/>
      <c r="IK1597" s="123"/>
      <c r="IL1597" s="123"/>
      <c r="IM1597" s="123"/>
      <c r="IN1597" s="123"/>
      <c r="IO1597" s="123"/>
      <c r="IP1597" s="123"/>
    </row>
    <row r="1598" s="120" customFormat="1" ht="15.75" customHeight="1" spans="3:250">
      <c r="C1598" s="124"/>
      <c r="D1598" s="124"/>
      <c r="E1598" s="120"/>
      <c r="F1598" s="125"/>
      <c r="G1598" s="120"/>
      <c r="II1598" s="123"/>
      <c r="IJ1598" s="123"/>
      <c r="IK1598" s="123"/>
      <c r="IL1598" s="123"/>
      <c r="IM1598" s="123"/>
      <c r="IN1598" s="123"/>
      <c r="IO1598" s="123"/>
      <c r="IP1598" s="123"/>
    </row>
    <row r="1599" s="120" customFormat="1" ht="15.75" customHeight="1" spans="3:250">
      <c r="C1599" s="124"/>
      <c r="D1599" s="124"/>
      <c r="E1599" s="120"/>
      <c r="F1599" s="125"/>
      <c r="G1599" s="120"/>
      <c r="II1599" s="123"/>
      <c r="IJ1599" s="123"/>
      <c r="IK1599" s="123"/>
      <c r="IL1599" s="123"/>
      <c r="IM1599" s="123"/>
      <c r="IN1599" s="123"/>
      <c r="IO1599" s="123"/>
      <c r="IP1599" s="123"/>
    </row>
    <row r="1600" s="120" customFormat="1" ht="15.75" customHeight="1" spans="3:250">
      <c r="C1600" s="124"/>
      <c r="D1600" s="124"/>
      <c r="E1600" s="120"/>
      <c r="F1600" s="125"/>
      <c r="G1600" s="120"/>
      <c r="II1600" s="123"/>
      <c r="IJ1600" s="123"/>
      <c r="IK1600" s="123"/>
      <c r="IL1600" s="123"/>
      <c r="IM1600" s="123"/>
      <c r="IN1600" s="123"/>
      <c r="IO1600" s="123"/>
      <c r="IP1600" s="123"/>
    </row>
    <row r="1601" s="120" customFormat="1" ht="15.75" customHeight="1" spans="3:250">
      <c r="C1601" s="124"/>
      <c r="D1601" s="124"/>
      <c r="E1601" s="120"/>
      <c r="F1601" s="125"/>
      <c r="G1601" s="120"/>
      <c r="II1601" s="123"/>
      <c r="IJ1601" s="123"/>
      <c r="IK1601" s="123"/>
      <c r="IL1601" s="123"/>
      <c r="IM1601" s="123"/>
      <c r="IN1601" s="123"/>
      <c r="IO1601" s="123"/>
      <c r="IP1601" s="123"/>
    </row>
    <row r="1602" s="120" customFormat="1" ht="15.75" customHeight="1" spans="3:250">
      <c r="C1602" s="124"/>
      <c r="D1602" s="124"/>
      <c r="E1602" s="120"/>
      <c r="F1602" s="125"/>
      <c r="G1602" s="120"/>
      <c r="II1602" s="123"/>
      <c r="IJ1602" s="123"/>
      <c r="IK1602" s="123"/>
      <c r="IL1602" s="123"/>
      <c r="IM1602" s="123"/>
      <c r="IN1602" s="123"/>
      <c r="IO1602" s="123"/>
      <c r="IP1602" s="123"/>
    </row>
    <row r="1603" s="120" customFormat="1" ht="15.75" customHeight="1" spans="3:250">
      <c r="C1603" s="124"/>
      <c r="D1603" s="124"/>
      <c r="E1603" s="120"/>
      <c r="F1603" s="125"/>
      <c r="G1603" s="120"/>
      <c r="II1603" s="123"/>
      <c r="IJ1603" s="123"/>
      <c r="IK1603" s="123"/>
      <c r="IL1603" s="123"/>
      <c r="IM1603" s="123"/>
      <c r="IN1603" s="123"/>
      <c r="IO1603" s="123"/>
      <c r="IP1603" s="123"/>
    </row>
    <row r="1604" s="120" customFormat="1" ht="15.75" customHeight="1" spans="3:250">
      <c r="C1604" s="124"/>
      <c r="D1604" s="124"/>
      <c r="E1604" s="120"/>
      <c r="F1604" s="125"/>
      <c r="G1604" s="120"/>
      <c r="II1604" s="123"/>
      <c r="IJ1604" s="123"/>
      <c r="IK1604" s="123"/>
      <c r="IL1604" s="123"/>
      <c r="IM1604" s="123"/>
      <c r="IN1604" s="123"/>
      <c r="IO1604" s="123"/>
      <c r="IP1604" s="123"/>
    </row>
    <row r="1605" s="120" customFormat="1" ht="15.75" customHeight="1" spans="3:250">
      <c r="C1605" s="124"/>
      <c r="D1605" s="124"/>
      <c r="E1605" s="120"/>
      <c r="F1605" s="125"/>
      <c r="G1605" s="120"/>
      <c r="II1605" s="123"/>
      <c r="IJ1605" s="123"/>
      <c r="IK1605" s="123"/>
      <c r="IL1605" s="123"/>
      <c r="IM1605" s="123"/>
      <c r="IN1605" s="123"/>
      <c r="IO1605" s="123"/>
      <c r="IP1605" s="123"/>
    </row>
    <row r="1606" s="120" customFormat="1" ht="15.75" customHeight="1" spans="3:250">
      <c r="C1606" s="124"/>
      <c r="D1606" s="124"/>
      <c r="E1606" s="120"/>
      <c r="F1606" s="125"/>
      <c r="G1606" s="120"/>
      <c r="II1606" s="123"/>
      <c r="IJ1606" s="123"/>
      <c r="IK1606" s="123"/>
      <c r="IL1606" s="123"/>
      <c r="IM1606" s="123"/>
      <c r="IN1606" s="123"/>
      <c r="IO1606" s="123"/>
      <c r="IP1606" s="123"/>
    </row>
    <row r="1607" s="120" customFormat="1" ht="15.75" customHeight="1" spans="3:250">
      <c r="C1607" s="124"/>
      <c r="D1607" s="124"/>
      <c r="E1607" s="120"/>
      <c r="F1607" s="125"/>
      <c r="G1607" s="120"/>
      <c r="II1607" s="123"/>
      <c r="IJ1607" s="123"/>
      <c r="IK1607" s="123"/>
      <c r="IL1607" s="123"/>
      <c r="IM1607" s="123"/>
      <c r="IN1607" s="123"/>
      <c r="IO1607" s="123"/>
      <c r="IP1607" s="123"/>
    </row>
    <row r="1608" s="120" customFormat="1" ht="15.75" customHeight="1" spans="3:250">
      <c r="C1608" s="124"/>
      <c r="D1608" s="124"/>
      <c r="E1608" s="120"/>
      <c r="F1608" s="125"/>
      <c r="G1608" s="120"/>
      <c r="II1608" s="123"/>
      <c r="IJ1608" s="123"/>
      <c r="IK1608" s="123"/>
      <c r="IL1608" s="123"/>
      <c r="IM1608" s="123"/>
      <c r="IN1608" s="123"/>
      <c r="IO1608" s="123"/>
      <c r="IP1608" s="123"/>
    </row>
    <row r="1609" s="120" customFormat="1" ht="15.75" customHeight="1" spans="3:250">
      <c r="C1609" s="124"/>
      <c r="D1609" s="124"/>
      <c r="E1609" s="120"/>
      <c r="F1609" s="125"/>
      <c r="G1609" s="120"/>
      <c r="II1609" s="123"/>
      <c r="IJ1609" s="123"/>
      <c r="IK1609" s="123"/>
      <c r="IL1609" s="123"/>
      <c r="IM1609" s="123"/>
      <c r="IN1609" s="123"/>
      <c r="IO1609" s="123"/>
      <c r="IP1609" s="123"/>
    </row>
    <row r="1610" s="120" customFormat="1" ht="15.75" customHeight="1" spans="3:250">
      <c r="C1610" s="124"/>
      <c r="D1610" s="124"/>
      <c r="E1610" s="120"/>
      <c r="F1610" s="125"/>
      <c r="G1610" s="120"/>
      <c r="II1610" s="123"/>
      <c r="IJ1610" s="123"/>
      <c r="IK1610" s="123"/>
      <c r="IL1610" s="123"/>
      <c r="IM1610" s="123"/>
      <c r="IN1610" s="123"/>
      <c r="IO1610" s="123"/>
      <c r="IP1610" s="123"/>
    </row>
    <row r="1611" s="120" customFormat="1" ht="15.75" customHeight="1" spans="3:250">
      <c r="C1611" s="124"/>
      <c r="D1611" s="124"/>
      <c r="E1611" s="120"/>
      <c r="F1611" s="125"/>
      <c r="G1611" s="120"/>
      <c r="II1611" s="123"/>
      <c r="IJ1611" s="123"/>
      <c r="IK1611" s="123"/>
      <c r="IL1611" s="123"/>
      <c r="IM1611" s="123"/>
      <c r="IN1611" s="123"/>
      <c r="IO1611" s="123"/>
      <c r="IP1611" s="123"/>
    </row>
    <row r="1612" s="120" customFormat="1" ht="15.75" customHeight="1" spans="3:250">
      <c r="C1612" s="124"/>
      <c r="D1612" s="124"/>
      <c r="E1612" s="120"/>
      <c r="F1612" s="125"/>
      <c r="G1612" s="120"/>
      <c r="II1612" s="123"/>
      <c r="IJ1612" s="123"/>
      <c r="IK1612" s="123"/>
      <c r="IL1612" s="123"/>
      <c r="IM1612" s="123"/>
      <c r="IN1612" s="123"/>
      <c r="IO1612" s="123"/>
      <c r="IP1612" s="123"/>
    </row>
    <row r="1613" s="120" customFormat="1" ht="15.75" customHeight="1" spans="3:250">
      <c r="C1613" s="124"/>
      <c r="D1613" s="124"/>
      <c r="E1613" s="120"/>
      <c r="F1613" s="125"/>
      <c r="G1613" s="120"/>
      <c r="II1613" s="123"/>
      <c r="IJ1613" s="123"/>
      <c r="IK1613" s="123"/>
      <c r="IL1613" s="123"/>
      <c r="IM1613" s="123"/>
      <c r="IN1613" s="123"/>
      <c r="IO1613" s="123"/>
      <c r="IP1613" s="123"/>
    </row>
    <row r="1614" s="120" customFormat="1" ht="15.75" customHeight="1" spans="3:250">
      <c r="C1614" s="124"/>
      <c r="D1614" s="124"/>
      <c r="E1614" s="120"/>
      <c r="F1614" s="125"/>
      <c r="G1614" s="120"/>
      <c r="II1614" s="123"/>
      <c r="IJ1614" s="123"/>
      <c r="IK1614" s="123"/>
      <c r="IL1614" s="123"/>
      <c r="IM1614" s="123"/>
      <c r="IN1614" s="123"/>
      <c r="IO1614" s="123"/>
      <c r="IP1614" s="123"/>
    </row>
    <row r="1615" s="120" customFormat="1" ht="15.75" customHeight="1" spans="3:250">
      <c r="C1615" s="124"/>
      <c r="D1615" s="124"/>
      <c r="E1615" s="120"/>
      <c r="F1615" s="125"/>
      <c r="G1615" s="120"/>
      <c r="II1615" s="123"/>
      <c r="IJ1615" s="123"/>
      <c r="IK1615" s="123"/>
      <c r="IL1615" s="123"/>
      <c r="IM1615" s="123"/>
      <c r="IN1615" s="123"/>
      <c r="IO1615" s="123"/>
      <c r="IP1615" s="123"/>
    </row>
    <row r="1616" s="120" customFormat="1" ht="15.75" customHeight="1" spans="3:250">
      <c r="C1616" s="124"/>
      <c r="D1616" s="124"/>
      <c r="E1616" s="120"/>
      <c r="F1616" s="125"/>
      <c r="G1616" s="120"/>
      <c r="II1616" s="123"/>
      <c r="IJ1616" s="123"/>
      <c r="IK1616" s="123"/>
      <c r="IL1616" s="123"/>
      <c r="IM1616" s="123"/>
      <c r="IN1616" s="123"/>
      <c r="IO1616" s="123"/>
      <c r="IP1616" s="123"/>
    </row>
    <row r="1617" s="120" customFormat="1" ht="15.75" customHeight="1" spans="3:250">
      <c r="C1617" s="124"/>
      <c r="D1617" s="124"/>
      <c r="E1617" s="120"/>
      <c r="F1617" s="125"/>
      <c r="G1617" s="120"/>
      <c r="II1617" s="123"/>
      <c r="IJ1617" s="123"/>
      <c r="IK1617" s="123"/>
      <c r="IL1617" s="123"/>
      <c r="IM1617" s="123"/>
      <c r="IN1617" s="123"/>
      <c r="IO1617" s="123"/>
      <c r="IP1617" s="123"/>
    </row>
    <row r="1618" s="120" customFormat="1" ht="15.75" customHeight="1" spans="3:250">
      <c r="C1618" s="124"/>
      <c r="D1618" s="124"/>
      <c r="E1618" s="120"/>
      <c r="F1618" s="125"/>
      <c r="G1618" s="120"/>
      <c r="II1618" s="123"/>
      <c r="IJ1618" s="123"/>
      <c r="IK1618" s="123"/>
      <c r="IL1618" s="123"/>
      <c r="IM1618" s="123"/>
      <c r="IN1618" s="123"/>
      <c r="IO1618" s="123"/>
      <c r="IP1618" s="123"/>
    </row>
    <row r="1619" s="120" customFormat="1" ht="15.75" customHeight="1" spans="3:250">
      <c r="C1619" s="124"/>
      <c r="D1619" s="124"/>
      <c r="E1619" s="120"/>
      <c r="F1619" s="125"/>
      <c r="G1619" s="120"/>
      <c r="II1619" s="123"/>
      <c r="IJ1619" s="123"/>
      <c r="IK1619" s="123"/>
      <c r="IL1619" s="123"/>
      <c r="IM1619" s="123"/>
      <c r="IN1619" s="123"/>
      <c r="IO1619" s="123"/>
      <c r="IP1619" s="123"/>
    </row>
    <row r="1620" s="120" customFormat="1" ht="15.75" customHeight="1" spans="3:250">
      <c r="C1620" s="124"/>
      <c r="D1620" s="124"/>
      <c r="E1620" s="120"/>
      <c r="F1620" s="125"/>
      <c r="G1620" s="120"/>
      <c r="II1620" s="123"/>
      <c r="IJ1620" s="123"/>
      <c r="IK1620" s="123"/>
      <c r="IL1620" s="123"/>
      <c r="IM1620" s="123"/>
      <c r="IN1620" s="123"/>
      <c r="IO1620" s="123"/>
      <c r="IP1620" s="123"/>
    </row>
    <row r="1621" s="120" customFormat="1" ht="15.75" customHeight="1" spans="3:250">
      <c r="C1621" s="124"/>
      <c r="D1621" s="124"/>
      <c r="E1621" s="120"/>
      <c r="F1621" s="125"/>
      <c r="G1621" s="120"/>
      <c r="II1621" s="123"/>
      <c r="IJ1621" s="123"/>
      <c r="IK1621" s="123"/>
      <c r="IL1621" s="123"/>
      <c r="IM1621" s="123"/>
      <c r="IN1621" s="123"/>
      <c r="IO1621" s="123"/>
      <c r="IP1621" s="123"/>
    </row>
    <row r="1622" s="120" customFormat="1" ht="15.75" customHeight="1" spans="3:250">
      <c r="C1622" s="124"/>
      <c r="D1622" s="124"/>
      <c r="E1622" s="120"/>
      <c r="F1622" s="125"/>
      <c r="G1622" s="120"/>
      <c r="II1622" s="123"/>
      <c r="IJ1622" s="123"/>
      <c r="IK1622" s="123"/>
      <c r="IL1622" s="123"/>
      <c r="IM1622" s="123"/>
      <c r="IN1622" s="123"/>
      <c r="IO1622" s="123"/>
      <c r="IP1622" s="123"/>
    </row>
    <row r="1623" s="120" customFormat="1" ht="15.75" customHeight="1" spans="3:250">
      <c r="C1623" s="124"/>
      <c r="D1623" s="124"/>
      <c r="E1623" s="120"/>
      <c r="F1623" s="125"/>
      <c r="G1623" s="120"/>
      <c r="II1623" s="123"/>
      <c r="IJ1623" s="123"/>
      <c r="IK1623" s="123"/>
      <c r="IL1623" s="123"/>
      <c r="IM1623" s="123"/>
      <c r="IN1623" s="123"/>
      <c r="IO1623" s="123"/>
      <c r="IP1623" s="123"/>
    </row>
    <row r="1624" s="120" customFormat="1" ht="15.75" customHeight="1" spans="3:250">
      <c r="C1624" s="124"/>
      <c r="D1624" s="124"/>
      <c r="E1624" s="120"/>
      <c r="F1624" s="125"/>
      <c r="G1624" s="120"/>
      <c r="II1624" s="123"/>
      <c r="IJ1624" s="123"/>
      <c r="IK1624" s="123"/>
      <c r="IL1624" s="123"/>
      <c r="IM1624" s="123"/>
      <c r="IN1624" s="123"/>
      <c r="IO1624" s="123"/>
      <c r="IP1624" s="123"/>
    </row>
    <row r="1625" s="120" customFormat="1" ht="15.75" customHeight="1" spans="3:250">
      <c r="C1625" s="124"/>
      <c r="D1625" s="124"/>
      <c r="E1625" s="120"/>
      <c r="F1625" s="125"/>
      <c r="G1625" s="120"/>
      <c r="II1625" s="123"/>
      <c r="IJ1625" s="123"/>
      <c r="IK1625" s="123"/>
      <c r="IL1625" s="123"/>
      <c r="IM1625" s="123"/>
      <c r="IN1625" s="123"/>
      <c r="IO1625" s="123"/>
      <c r="IP1625" s="123"/>
    </row>
    <row r="1626" s="120" customFormat="1" ht="15.75" customHeight="1" spans="3:250">
      <c r="C1626" s="124"/>
      <c r="D1626" s="124"/>
      <c r="E1626" s="120"/>
      <c r="F1626" s="125"/>
      <c r="G1626" s="120"/>
      <c r="II1626" s="123"/>
      <c r="IJ1626" s="123"/>
      <c r="IK1626" s="123"/>
      <c r="IL1626" s="123"/>
      <c r="IM1626" s="123"/>
      <c r="IN1626" s="123"/>
      <c r="IO1626" s="123"/>
      <c r="IP1626" s="123"/>
    </row>
    <row r="1627" s="120" customFormat="1" ht="15.75" customHeight="1" spans="3:250">
      <c r="C1627" s="124"/>
      <c r="D1627" s="124"/>
      <c r="E1627" s="120"/>
      <c r="F1627" s="125"/>
      <c r="G1627" s="120"/>
      <c r="II1627" s="123"/>
      <c r="IJ1627" s="123"/>
      <c r="IK1627" s="123"/>
      <c r="IL1627" s="123"/>
      <c r="IM1627" s="123"/>
      <c r="IN1627" s="123"/>
      <c r="IO1627" s="123"/>
      <c r="IP1627" s="123"/>
    </row>
    <row r="1628" s="120" customFormat="1" ht="15.75" customHeight="1" spans="3:250">
      <c r="C1628" s="124"/>
      <c r="D1628" s="124"/>
      <c r="E1628" s="120"/>
      <c r="F1628" s="125"/>
      <c r="G1628" s="120"/>
      <c r="II1628" s="123"/>
      <c r="IJ1628" s="123"/>
      <c r="IK1628" s="123"/>
      <c r="IL1628" s="123"/>
      <c r="IM1628" s="123"/>
      <c r="IN1628" s="123"/>
      <c r="IO1628" s="123"/>
      <c r="IP1628" s="123"/>
    </row>
    <row r="1629" s="120" customFormat="1" ht="15.75" customHeight="1" spans="3:250">
      <c r="C1629" s="124"/>
      <c r="D1629" s="124"/>
      <c r="E1629" s="120"/>
      <c r="F1629" s="125"/>
      <c r="G1629" s="120"/>
      <c r="II1629" s="123"/>
      <c r="IJ1629" s="123"/>
      <c r="IK1629" s="123"/>
      <c r="IL1629" s="123"/>
      <c r="IM1629" s="123"/>
      <c r="IN1629" s="123"/>
      <c r="IO1629" s="123"/>
      <c r="IP1629" s="123"/>
    </row>
    <row r="1630" s="120" customFormat="1" ht="15.75" customHeight="1" spans="3:250">
      <c r="C1630" s="124"/>
      <c r="D1630" s="124"/>
      <c r="E1630" s="120"/>
      <c r="F1630" s="125"/>
      <c r="G1630" s="120"/>
      <c r="II1630" s="123"/>
      <c r="IJ1630" s="123"/>
      <c r="IK1630" s="123"/>
      <c r="IL1630" s="123"/>
      <c r="IM1630" s="123"/>
      <c r="IN1630" s="123"/>
      <c r="IO1630" s="123"/>
      <c r="IP1630" s="123"/>
    </row>
    <row r="1631" s="120" customFormat="1" ht="15.75" customHeight="1" spans="3:250">
      <c r="C1631" s="124"/>
      <c r="D1631" s="124"/>
      <c r="E1631" s="120"/>
      <c r="F1631" s="125"/>
      <c r="G1631" s="120"/>
      <c r="II1631" s="123"/>
      <c r="IJ1631" s="123"/>
      <c r="IK1631" s="123"/>
      <c r="IL1631" s="123"/>
      <c r="IM1631" s="123"/>
      <c r="IN1631" s="123"/>
      <c r="IO1631" s="123"/>
      <c r="IP1631" s="123"/>
    </row>
    <row r="1632" s="120" customFormat="1" ht="15.75" customHeight="1" spans="3:250">
      <c r="C1632" s="124"/>
      <c r="D1632" s="124"/>
      <c r="E1632" s="120"/>
      <c r="F1632" s="125"/>
      <c r="G1632" s="120"/>
      <c r="II1632" s="123"/>
      <c r="IJ1632" s="123"/>
      <c r="IK1632" s="123"/>
      <c r="IL1632" s="123"/>
      <c r="IM1632" s="123"/>
      <c r="IN1632" s="123"/>
      <c r="IO1632" s="123"/>
      <c r="IP1632" s="123"/>
    </row>
    <row r="1633" s="120" customFormat="1" ht="15.75" customHeight="1" spans="3:250">
      <c r="C1633" s="124"/>
      <c r="D1633" s="124"/>
      <c r="E1633" s="120"/>
      <c r="F1633" s="125"/>
      <c r="G1633" s="120"/>
      <c r="II1633" s="123"/>
      <c r="IJ1633" s="123"/>
      <c r="IK1633" s="123"/>
      <c r="IL1633" s="123"/>
      <c r="IM1633" s="123"/>
      <c r="IN1633" s="123"/>
      <c r="IO1633" s="123"/>
      <c r="IP1633" s="123"/>
    </row>
    <row r="1634" s="120" customFormat="1" ht="15.75" customHeight="1" spans="3:250">
      <c r="C1634" s="124"/>
      <c r="D1634" s="124"/>
      <c r="E1634" s="120"/>
      <c r="F1634" s="125"/>
      <c r="G1634" s="120"/>
      <c r="II1634" s="123"/>
      <c r="IJ1634" s="123"/>
      <c r="IK1634" s="123"/>
      <c r="IL1634" s="123"/>
      <c r="IM1634" s="123"/>
      <c r="IN1634" s="123"/>
      <c r="IO1634" s="123"/>
      <c r="IP1634" s="123"/>
    </row>
    <row r="1635" s="120" customFormat="1" ht="15.75" customHeight="1" spans="3:250">
      <c r="C1635" s="124"/>
      <c r="D1635" s="124"/>
      <c r="E1635" s="120"/>
      <c r="F1635" s="125"/>
      <c r="G1635" s="120"/>
      <c r="II1635" s="123"/>
      <c r="IJ1635" s="123"/>
      <c r="IK1635" s="123"/>
      <c r="IL1635" s="123"/>
      <c r="IM1635" s="123"/>
      <c r="IN1635" s="123"/>
      <c r="IO1635" s="123"/>
      <c r="IP1635" s="123"/>
    </row>
    <row r="1636" s="120" customFormat="1" ht="15.75" customHeight="1" spans="3:250">
      <c r="C1636" s="124"/>
      <c r="D1636" s="124"/>
      <c r="E1636" s="120"/>
      <c r="F1636" s="125"/>
      <c r="G1636" s="120"/>
      <c r="II1636" s="123"/>
      <c r="IJ1636" s="123"/>
      <c r="IK1636" s="123"/>
      <c r="IL1636" s="123"/>
      <c r="IM1636" s="123"/>
      <c r="IN1636" s="123"/>
      <c r="IO1636" s="123"/>
      <c r="IP1636" s="123"/>
    </row>
    <row r="1637" s="120" customFormat="1" ht="15.75" customHeight="1" spans="3:250">
      <c r="C1637" s="124"/>
      <c r="D1637" s="124"/>
      <c r="E1637" s="120"/>
      <c r="F1637" s="125"/>
      <c r="G1637" s="120"/>
      <c r="II1637" s="123"/>
      <c r="IJ1637" s="123"/>
      <c r="IK1637" s="123"/>
      <c r="IL1637" s="123"/>
      <c r="IM1637" s="123"/>
      <c r="IN1637" s="123"/>
      <c r="IO1637" s="123"/>
      <c r="IP1637" s="123"/>
    </row>
    <row r="1638" s="120" customFormat="1" ht="15.75" customHeight="1" spans="3:250">
      <c r="C1638" s="124"/>
      <c r="D1638" s="124"/>
      <c r="E1638" s="120"/>
      <c r="F1638" s="125"/>
      <c r="G1638" s="120"/>
      <c r="II1638" s="123"/>
      <c r="IJ1638" s="123"/>
      <c r="IK1638" s="123"/>
      <c r="IL1638" s="123"/>
      <c r="IM1638" s="123"/>
      <c r="IN1638" s="123"/>
      <c r="IO1638" s="123"/>
      <c r="IP1638" s="123"/>
    </row>
    <row r="1639" s="120" customFormat="1" ht="15.75" customHeight="1" spans="3:250">
      <c r="C1639" s="124"/>
      <c r="D1639" s="124"/>
      <c r="E1639" s="120"/>
      <c r="F1639" s="125"/>
      <c r="G1639" s="120"/>
      <c r="II1639" s="123"/>
      <c r="IJ1639" s="123"/>
      <c r="IK1639" s="123"/>
      <c r="IL1639" s="123"/>
      <c r="IM1639" s="123"/>
      <c r="IN1639" s="123"/>
      <c r="IO1639" s="123"/>
      <c r="IP1639" s="123"/>
    </row>
    <row r="1640" s="120" customFormat="1" ht="15.75" customHeight="1" spans="3:250">
      <c r="C1640" s="124"/>
      <c r="D1640" s="124"/>
      <c r="E1640" s="120"/>
      <c r="F1640" s="125"/>
      <c r="G1640" s="120"/>
      <c r="II1640" s="123"/>
      <c r="IJ1640" s="123"/>
      <c r="IK1640" s="123"/>
      <c r="IL1640" s="123"/>
      <c r="IM1640" s="123"/>
      <c r="IN1640" s="123"/>
      <c r="IO1640" s="123"/>
      <c r="IP1640" s="123"/>
    </row>
    <row r="1641" s="120" customFormat="1" ht="15.75" customHeight="1" spans="3:250">
      <c r="C1641" s="124"/>
      <c r="D1641" s="124"/>
      <c r="E1641" s="120"/>
      <c r="F1641" s="125"/>
      <c r="G1641" s="120"/>
      <c r="II1641" s="123"/>
      <c r="IJ1641" s="123"/>
      <c r="IK1641" s="123"/>
      <c r="IL1641" s="123"/>
      <c r="IM1641" s="123"/>
      <c r="IN1641" s="123"/>
      <c r="IO1641" s="123"/>
      <c r="IP1641" s="123"/>
    </row>
    <row r="1642" s="120" customFormat="1" ht="15.75" customHeight="1" spans="3:250">
      <c r="C1642" s="124"/>
      <c r="D1642" s="124"/>
      <c r="E1642" s="120"/>
      <c r="F1642" s="125"/>
      <c r="G1642" s="120"/>
      <c r="II1642" s="123"/>
      <c r="IJ1642" s="123"/>
      <c r="IK1642" s="123"/>
      <c r="IL1642" s="123"/>
      <c r="IM1642" s="123"/>
      <c r="IN1642" s="123"/>
      <c r="IO1642" s="123"/>
      <c r="IP1642" s="123"/>
    </row>
    <row r="1643" s="120" customFormat="1" ht="15.75" customHeight="1" spans="3:250">
      <c r="C1643" s="124"/>
      <c r="D1643" s="124"/>
      <c r="E1643" s="120"/>
      <c r="F1643" s="125"/>
      <c r="G1643" s="120"/>
      <c r="II1643" s="123"/>
      <c r="IJ1643" s="123"/>
      <c r="IK1643" s="123"/>
      <c r="IL1643" s="123"/>
      <c r="IM1643" s="123"/>
      <c r="IN1643" s="123"/>
      <c r="IO1643" s="123"/>
      <c r="IP1643" s="123"/>
    </row>
    <row r="1644" s="120" customFormat="1" ht="15.75" customHeight="1" spans="3:250">
      <c r="C1644" s="124"/>
      <c r="D1644" s="124"/>
      <c r="E1644" s="120"/>
      <c r="F1644" s="125"/>
      <c r="G1644" s="120"/>
      <c r="II1644" s="123"/>
      <c r="IJ1644" s="123"/>
      <c r="IK1644" s="123"/>
      <c r="IL1644" s="123"/>
      <c r="IM1644" s="123"/>
      <c r="IN1644" s="123"/>
      <c r="IO1644" s="123"/>
      <c r="IP1644" s="123"/>
    </row>
    <row r="1645" s="120" customFormat="1" ht="15.75" customHeight="1" spans="3:250">
      <c r="C1645" s="124"/>
      <c r="D1645" s="124"/>
      <c r="E1645" s="120"/>
      <c r="F1645" s="125"/>
      <c r="G1645" s="120"/>
      <c r="II1645" s="123"/>
      <c r="IJ1645" s="123"/>
      <c r="IK1645" s="123"/>
      <c r="IL1645" s="123"/>
      <c r="IM1645" s="123"/>
      <c r="IN1645" s="123"/>
      <c r="IO1645" s="123"/>
      <c r="IP1645" s="123"/>
    </row>
    <row r="1646" s="120" customFormat="1" ht="15.75" customHeight="1" spans="3:250">
      <c r="C1646" s="124"/>
      <c r="D1646" s="124"/>
      <c r="E1646" s="120"/>
      <c r="F1646" s="125"/>
      <c r="G1646" s="120"/>
      <c r="II1646" s="123"/>
      <c r="IJ1646" s="123"/>
      <c r="IK1646" s="123"/>
      <c r="IL1646" s="123"/>
      <c r="IM1646" s="123"/>
      <c r="IN1646" s="123"/>
      <c r="IO1646" s="123"/>
      <c r="IP1646" s="123"/>
    </row>
    <row r="1647" s="120" customFormat="1" ht="15.75" customHeight="1" spans="3:250">
      <c r="C1647" s="124"/>
      <c r="D1647" s="124"/>
      <c r="E1647" s="120"/>
      <c r="F1647" s="125"/>
      <c r="G1647" s="120"/>
      <c r="II1647" s="123"/>
      <c r="IJ1647" s="123"/>
      <c r="IK1647" s="123"/>
      <c r="IL1647" s="123"/>
      <c r="IM1647" s="123"/>
      <c r="IN1647" s="123"/>
      <c r="IO1647" s="123"/>
      <c r="IP1647" s="123"/>
    </row>
    <row r="1648" s="120" customFormat="1" ht="15.75" customHeight="1" spans="3:250">
      <c r="C1648" s="124"/>
      <c r="D1648" s="124"/>
      <c r="E1648" s="120"/>
      <c r="F1648" s="125"/>
      <c r="G1648" s="120"/>
      <c r="II1648" s="123"/>
      <c r="IJ1648" s="123"/>
      <c r="IK1648" s="123"/>
      <c r="IL1648" s="123"/>
      <c r="IM1648" s="123"/>
      <c r="IN1648" s="123"/>
      <c r="IO1648" s="123"/>
      <c r="IP1648" s="123"/>
    </row>
    <row r="1649" s="120" customFormat="1" ht="15.75" customHeight="1" spans="3:250">
      <c r="C1649" s="124"/>
      <c r="D1649" s="124"/>
      <c r="E1649" s="120"/>
      <c r="F1649" s="125"/>
      <c r="G1649" s="120"/>
      <c r="II1649" s="123"/>
      <c r="IJ1649" s="123"/>
      <c r="IK1649" s="123"/>
      <c r="IL1649" s="123"/>
      <c r="IM1649" s="123"/>
      <c r="IN1649" s="123"/>
      <c r="IO1649" s="123"/>
      <c r="IP1649" s="123"/>
    </row>
    <row r="1650" s="120" customFormat="1" ht="15.75" customHeight="1" spans="3:250">
      <c r="C1650" s="124"/>
      <c r="D1650" s="124"/>
      <c r="E1650" s="120"/>
      <c r="F1650" s="125"/>
      <c r="G1650" s="120"/>
      <c r="II1650" s="123"/>
      <c r="IJ1650" s="123"/>
      <c r="IK1650" s="123"/>
      <c r="IL1650" s="123"/>
      <c r="IM1650" s="123"/>
      <c r="IN1650" s="123"/>
      <c r="IO1650" s="123"/>
      <c r="IP1650" s="123"/>
    </row>
    <row r="1651" s="120" customFormat="1" ht="15.75" customHeight="1" spans="3:250">
      <c r="C1651" s="124"/>
      <c r="D1651" s="124"/>
      <c r="E1651" s="120"/>
      <c r="F1651" s="125"/>
      <c r="G1651" s="120"/>
      <c r="II1651" s="123"/>
      <c r="IJ1651" s="123"/>
      <c r="IK1651" s="123"/>
      <c r="IL1651" s="123"/>
      <c r="IM1651" s="123"/>
      <c r="IN1651" s="123"/>
      <c r="IO1651" s="123"/>
      <c r="IP1651" s="123"/>
    </row>
    <row r="1652" s="120" customFormat="1" ht="15.75" customHeight="1" spans="3:250">
      <c r="C1652" s="124"/>
      <c r="D1652" s="124"/>
      <c r="E1652" s="120"/>
      <c r="F1652" s="125"/>
      <c r="G1652" s="120"/>
      <c r="II1652" s="123"/>
      <c r="IJ1652" s="123"/>
      <c r="IK1652" s="123"/>
      <c r="IL1652" s="123"/>
      <c r="IM1652" s="123"/>
      <c r="IN1652" s="123"/>
      <c r="IO1652" s="123"/>
      <c r="IP1652" s="123"/>
    </row>
    <row r="1653" s="120" customFormat="1" ht="15.75" customHeight="1" spans="3:250">
      <c r="C1653" s="124"/>
      <c r="D1653" s="124"/>
      <c r="E1653" s="120"/>
      <c r="F1653" s="125"/>
      <c r="G1653" s="120"/>
      <c r="II1653" s="123"/>
      <c r="IJ1653" s="123"/>
      <c r="IK1653" s="123"/>
      <c r="IL1653" s="123"/>
      <c r="IM1653" s="123"/>
      <c r="IN1653" s="123"/>
      <c r="IO1653" s="123"/>
      <c r="IP1653" s="123"/>
    </row>
    <row r="1654" s="120" customFormat="1" ht="15.75" customHeight="1" spans="3:250">
      <c r="C1654" s="124"/>
      <c r="D1654" s="124"/>
      <c r="E1654" s="120"/>
      <c r="F1654" s="125"/>
      <c r="G1654" s="120"/>
      <c r="II1654" s="123"/>
      <c r="IJ1654" s="123"/>
      <c r="IK1654" s="123"/>
      <c r="IL1654" s="123"/>
      <c r="IM1654" s="123"/>
      <c r="IN1654" s="123"/>
      <c r="IO1654" s="123"/>
      <c r="IP1654" s="123"/>
    </row>
    <row r="1655" s="120" customFormat="1" ht="15.75" customHeight="1" spans="3:250">
      <c r="C1655" s="124"/>
      <c r="D1655" s="124"/>
      <c r="E1655" s="120"/>
      <c r="F1655" s="125"/>
      <c r="G1655" s="120"/>
      <c r="II1655" s="123"/>
      <c r="IJ1655" s="123"/>
      <c r="IK1655" s="123"/>
      <c r="IL1655" s="123"/>
      <c r="IM1655" s="123"/>
      <c r="IN1655" s="123"/>
      <c r="IO1655" s="123"/>
      <c r="IP1655" s="123"/>
    </row>
    <row r="1656" s="120" customFormat="1" ht="15.75" customHeight="1" spans="3:250">
      <c r="C1656" s="124"/>
      <c r="D1656" s="124"/>
      <c r="E1656" s="120"/>
      <c r="F1656" s="125"/>
      <c r="G1656" s="120"/>
      <c r="II1656" s="123"/>
      <c r="IJ1656" s="123"/>
      <c r="IK1656" s="123"/>
      <c r="IL1656" s="123"/>
      <c r="IM1656" s="123"/>
      <c r="IN1656" s="123"/>
      <c r="IO1656" s="123"/>
      <c r="IP1656" s="123"/>
    </row>
    <row r="1657" s="120" customFormat="1" ht="15.75" customHeight="1" spans="3:250">
      <c r="C1657" s="124"/>
      <c r="D1657" s="124"/>
      <c r="E1657" s="120"/>
      <c r="F1657" s="125"/>
      <c r="G1657" s="120"/>
      <c r="II1657" s="123"/>
      <c r="IJ1657" s="123"/>
      <c r="IK1657" s="123"/>
      <c r="IL1657" s="123"/>
      <c r="IM1657" s="123"/>
      <c r="IN1657" s="123"/>
      <c r="IO1657" s="123"/>
      <c r="IP1657" s="123"/>
    </row>
    <row r="1658" s="120" customFormat="1" ht="15.75" customHeight="1" spans="3:250">
      <c r="C1658" s="124"/>
      <c r="D1658" s="124"/>
      <c r="E1658" s="120"/>
      <c r="F1658" s="125"/>
      <c r="G1658" s="120"/>
      <c r="II1658" s="123"/>
      <c r="IJ1658" s="123"/>
      <c r="IK1658" s="123"/>
      <c r="IL1658" s="123"/>
      <c r="IM1658" s="123"/>
      <c r="IN1658" s="123"/>
      <c r="IO1658" s="123"/>
      <c r="IP1658" s="123"/>
    </row>
    <row r="1659" s="120" customFormat="1" ht="15.75" customHeight="1" spans="3:250">
      <c r="C1659" s="124"/>
      <c r="D1659" s="124"/>
      <c r="E1659" s="120"/>
      <c r="F1659" s="125"/>
      <c r="G1659" s="120"/>
      <c r="II1659" s="123"/>
      <c r="IJ1659" s="123"/>
      <c r="IK1659" s="123"/>
      <c r="IL1659" s="123"/>
      <c r="IM1659" s="123"/>
      <c r="IN1659" s="123"/>
      <c r="IO1659" s="123"/>
      <c r="IP1659" s="123"/>
    </row>
    <row r="1660" s="120" customFormat="1" ht="15.75" customHeight="1" spans="3:250">
      <c r="C1660" s="124"/>
      <c r="D1660" s="124"/>
      <c r="E1660" s="120"/>
      <c r="F1660" s="125"/>
      <c r="G1660" s="120"/>
      <c r="II1660" s="123"/>
      <c r="IJ1660" s="123"/>
      <c r="IK1660" s="123"/>
      <c r="IL1660" s="123"/>
      <c r="IM1660" s="123"/>
      <c r="IN1660" s="123"/>
      <c r="IO1660" s="123"/>
      <c r="IP1660" s="123"/>
    </row>
    <row r="1661" s="120" customFormat="1" ht="15.75" customHeight="1" spans="3:250">
      <c r="C1661" s="124"/>
      <c r="D1661" s="124"/>
      <c r="E1661" s="120"/>
      <c r="F1661" s="125"/>
      <c r="G1661" s="120"/>
      <c r="II1661" s="123"/>
      <c r="IJ1661" s="123"/>
      <c r="IK1661" s="123"/>
      <c r="IL1661" s="123"/>
      <c r="IM1661" s="123"/>
      <c r="IN1661" s="123"/>
      <c r="IO1661" s="123"/>
      <c r="IP1661" s="123"/>
    </row>
    <row r="1662" s="120" customFormat="1" ht="15.75" customHeight="1" spans="3:250">
      <c r="C1662" s="124"/>
      <c r="D1662" s="124"/>
      <c r="E1662" s="120"/>
      <c r="F1662" s="125"/>
      <c r="G1662" s="120"/>
      <c r="II1662" s="123"/>
      <c r="IJ1662" s="123"/>
      <c r="IK1662" s="123"/>
      <c r="IL1662" s="123"/>
      <c r="IM1662" s="123"/>
      <c r="IN1662" s="123"/>
      <c r="IO1662" s="123"/>
      <c r="IP1662" s="123"/>
    </row>
    <row r="1663" s="120" customFormat="1" ht="15.75" customHeight="1" spans="3:250">
      <c r="C1663" s="124"/>
      <c r="D1663" s="124"/>
      <c r="E1663" s="120"/>
      <c r="F1663" s="125"/>
      <c r="G1663" s="120"/>
      <c r="II1663" s="123"/>
      <c r="IJ1663" s="123"/>
      <c r="IK1663" s="123"/>
      <c r="IL1663" s="123"/>
      <c r="IM1663" s="123"/>
      <c r="IN1663" s="123"/>
      <c r="IO1663" s="123"/>
      <c r="IP1663" s="123"/>
    </row>
    <row r="1664" s="120" customFormat="1" ht="15.75" customHeight="1" spans="3:250">
      <c r="C1664" s="124"/>
      <c r="D1664" s="124"/>
      <c r="E1664" s="120"/>
      <c r="F1664" s="125"/>
      <c r="G1664" s="120"/>
      <c r="II1664" s="123"/>
      <c r="IJ1664" s="123"/>
      <c r="IK1664" s="123"/>
      <c r="IL1664" s="123"/>
      <c r="IM1664" s="123"/>
      <c r="IN1664" s="123"/>
      <c r="IO1664" s="123"/>
      <c r="IP1664" s="123"/>
    </row>
    <row r="1665" s="120" customFormat="1" ht="15.75" customHeight="1" spans="3:250">
      <c r="C1665" s="124"/>
      <c r="D1665" s="124"/>
      <c r="E1665" s="120"/>
      <c r="F1665" s="125"/>
      <c r="G1665" s="120"/>
      <c r="II1665" s="123"/>
      <c r="IJ1665" s="123"/>
      <c r="IK1665" s="123"/>
      <c r="IL1665" s="123"/>
      <c r="IM1665" s="123"/>
      <c r="IN1665" s="123"/>
      <c r="IO1665" s="123"/>
      <c r="IP1665" s="123"/>
    </row>
    <row r="1666" s="120" customFormat="1" ht="15.75" customHeight="1" spans="3:250">
      <c r="C1666" s="124"/>
      <c r="D1666" s="124"/>
      <c r="E1666" s="120"/>
      <c r="F1666" s="125"/>
      <c r="G1666" s="120"/>
      <c r="II1666" s="123"/>
      <c r="IJ1666" s="123"/>
      <c r="IK1666" s="123"/>
      <c r="IL1666" s="123"/>
      <c r="IM1666" s="123"/>
      <c r="IN1666" s="123"/>
      <c r="IO1666" s="123"/>
      <c r="IP1666" s="123"/>
    </row>
    <row r="1667" s="120" customFormat="1" ht="15.75" customHeight="1" spans="3:250">
      <c r="C1667" s="124"/>
      <c r="D1667" s="124"/>
      <c r="E1667" s="120"/>
      <c r="F1667" s="125"/>
      <c r="G1667" s="120"/>
      <c r="II1667" s="123"/>
      <c r="IJ1667" s="123"/>
      <c r="IK1667" s="123"/>
      <c r="IL1667" s="123"/>
      <c r="IM1667" s="123"/>
      <c r="IN1667" s="123"/>
      <c r="IO1667" s="123"/>
      <c r="IP1667" s="123"/>
    </row>
    <row r="1668" s="120" customFormat="1" ht="15.75" customHeight="1" spans="3:250">
      <c r="C1668" s="124"/>
      <c r="D1668" s="124"/>
      <c r="E1668" s="120"/>
      <c r="F1668" s="125"/>
      <c r="G1668" s="120"/>
      <c r="II1668" s="123"/>
      <c r="IJ1668" s="123"/>
      <c r="IK1668" s="123"/>
      <c r="IL1668" s="123"/>
      <c r="IM1668" s="123"/>
      <c r="IN1668" s="123"/>
      <c r="IO1668" s="123"/>
      <c r="IP1668" s="123"/>
    </row>
    <row r="1669" s="120" customFormat="1" ht="15.75" customHeight="1" spans="3:250">
      <c r="C1669" s="124"/>
      <c r="D1669" s="124"/>
      <c r="E1669" s="120"/>
      <c r="F1669" s="125"/>
      <c r="G1669" s="120"/>
      <c r="II1669" s="123"/>
      <c r="IJ1669" s="123"/>
      <c r="IK1669" s="123"/>
      <c r="IL1669" s="123"/>
      <c r="IM1669" s="123"/>
      <c r="IN1669" s="123"/>
      <c r="IO1669" s="123"/>
      <c r="IP1669" s="123"/>
    </row>
    <row r="1670" s="120" customFormat="1" ht="15.75" customHeight="1" spans="3:250">
      <c r="C1670" s="124"/>
      <c r="D1670" s="124"/>
      <c r="E1670" s="120"/>
      <c r="F1670" s="125"/>
      <c r="G1670" s="120"/>
      <c r="II1670" s="123"/>
      <c r="IJ1670" s="123"/>
      <c r="IK1670" s="123"/>
      <c r="IL1670" s="123"/>
      <c r="IM1670" s="123"/>
      <c r="IN1670" s="123"/>
      <c r="IO1670" s="123"/>
      <c r="IP1670" s="123"/>
    </row>
    <row r="1671" s="120" customFormat="1" ht="15.75" customHeight="1" spans="3:250">
      <c r="C1671" s="124"/>
      <c r="D1671" s="124"/>
      <c r="E1671" s="120"/>
      <c r="F1671" s="125"/>
      <c r="G1671" s="120"/>
      <c r="II1671" s="123"/>
      <c r="IJ1671" s="123"/>
      <c r="IK1671" s="123"/>
      <c r="IL1671" s="123"/>
      <c r="IM1671" s="123"/>
      <c r="IN1671" s="123"/>
      <c r="IO1671" s="123"/>
      <c r="IP1671" s="123"/>
    </row>
    <row r="1672" s="120" customFormat="1" ht="15.75" customHeight="1" spans="3:250">
      <c r="C1672" s="124"/>
      <c r="D1672" s="124"/>
      <c r="E1672" s="120"/>
      <c r="F1672" s="125"/>
      <c r="G1672" s="120"/>
      <c r="II1672" s="123"/>
      <c r="IJ1672" s="123"/>
      <c r="IK1672" s="123"/>
      <c r="IL1672" s="123"/>
      <c r="IM1672" s="123"/>
      <c r="IN1672" s="123"/>
      <c r="IO1672" s="123"/>
      <c r="IP1672" s="123"/>
    </row>
    <row r="1673" s="120" customFormat="1" ht="15.75" customHeight="1" spans="3:250">
      <c r="C1673" s="124"/>
      <c r="D1673" s="124"/>
      <c r="E1673" s="120"/>
      <c r="F1673" s="125"/>
      <c r="G1673" s="120"/>
      <c r="II1673" s="123"/>
      <c r="IJ1673" s="123"/>
      <c r="IK1673" s="123"/>
      <c r="IL1673" s="123"/>
      <c r="IM1673" s="123"/>
      <c r="IN1673" s="123"/>
      <c r="IO1673" s="123"/>
      <c r="IP1673" s="123"/>
    </row>
    <row r="1674" s="120" customFormat="1" ht="15.75" customHeight="1" spans="3:250">
      <c r="C1674" s="124"/>
      <c r="D1674" s="124"/>
      <c r="E1674" s="120"/>
      <c r="F1674" s="125"/>
      <c r="G1674" s="120"/>
      <c r="II1674" s="123"/>
      <c r="IJ1674" s="123"/>
      <c r="IK1674" s="123"/>
      <c r="IL1674" s="123"/>
      <c r="IM1674" s="123"/>
      <c r="IN1674" s="123"/>
      <c r="IO1674" s="123"/>
      <c r="IP1674" s="123"/>
    </row>
    <row r="1675" s="120" customFormat="1" ht="15.75" customHeight="1" spans="3:250">
      <c r="C1675" s="124"/>
      <c r="D1675" s="124"/>
      <c r="E1675" s="120"/>
      <c r="F1675" s="125"/>
      <c r="G1675" s="120"/>
      <c r="II1675" s="123"/>
      <c r="IJ1675" s="123"/>
      <c r="IK1675" s="123"/>
      <c r="IL1675" s="123"/>
      <c r="IM1675" s="123"/>
      <c r="IN1675" s="123"/>
      <c r="IO1675" s="123"/>
      <c r="IP1675" s="123"/>
    </row>
    <row r="1676" s="120" customFormat="1" ht="15.75" customHeight="1" spans="3:250">
      <c r="C1676" s="124"/>
      <c r="D1676" s="124"/>
      <c r="E1676" s="120"/>
      <c r="F1676" s="125"/>
      <c r="G1676" s="120"/>
      <c r="II1676" s="123"/>
      <c r="IJ1676" s="123"/>
      <c r="IK1676" s="123"/>
      <c r="IL1676" s="123"/>
      <c r="IM1676" s="123"/>
      <c r="IN1676" s="123"/>
      <c r="IO1676" s="123"/>
      <c r="IP1676" s="123"/>
    </row>
    <row r="1677" s="120" customFormat="1" ht="15.75" customHeight="1" spans="3:250">
      <c r="C1677" s="124"/>
      <c r="D1677" s="124"/>
      <c r="E1677" s="120"/>
      <c r="F1677" s="125"/>
      <c r="G1677" s="120"/>
      <c r="II1677" s="123"/>
      <c r="IJ1677" s="123"/>
      <c r="IK1677" s="123"/>
      <c r="IL1677" s="123"/>
      <c r="IM1677" s="123"/>
      <c r="IN1677" s="123"/>
      <c r="IO1677" s="123"/>
      <c r="IP1677" s="123"/>
    </row>
    <row r="1678" s="120" customFormat="1" ht="15.75" customHeight="1" spans="3:250">
      <c r="C1678" s="124"/>
      <c r="D1678" s="124"/>
      <c r="E1678" s="120"/>
      <c r="F1678" s="125"/>
      <c r="G1678" s="120"/>
      <c r="II1678" s="123"/>
      <c r="IJ1678" s="123"/>
      <c r="IK1678" s="123"/>
      <c r="IL1678" s="123"/>
      <c r="IM1678" s="123"/>
      <c r="IN1678" s="123"/>
      <c r="IO1678" s="123"/>
      <c r="IP1678" s="123"/>
    </row>
    <row r="1679" s="120" customFormat="1" ht="15.75" customHeight="1" spans="3:250">
      <c r="C1679" s="124"/>
      <c r="D1679" s="124"/>
      <c r="E1679" s="120"/>
      <c r="F1679" s="125"/>
      <c r="G1679" s="120"/>
      <c r="II1679" s="123"/>
      <c r="IJ1679" s="123"/>
      <c r="IK1679" s="123"/>
      <c r="IL1679" s="123"/>
      <c r="IM1679" s="123"/>
      <c r="IN1679" s="123"/>
      <c r="IO1679" s="123"/>
      <c r="IP1679" s="123"/>
    </row>
    <row r="1680" s="120" customFormat="1" ht="15.75" customHeight="1" spans="3:250">
      <c r="C1680" s="124"/>
      <c r="D1680" s="124"/>
      <c r="E1680" s="120"/>
      <c r="F1680" s="125"/>
      <c r="G1680" s="120"/>
      <c r="II1680" s="123"/>
      <c r="IJ1680" s="123"/>
      <c r="IK1680" s="123"/>
      <c r="IL1680" s="123"/>
      <c r="IM1680" s="123"/>
      <c r="IN1680" s="123"/>
      <c r="IO1680" s="123"/>
      <c r="IP1680" s="123"/>
    </row>
    <row r="1681" s="120" customFormat="1" ht="15.75" customHeight="1" spans="3:250">
      <c r="C1681" s="124"/>
      <c r="D1681" s="124"/>
      <c r="E1681" s="120"/>
      <c r="F1681" s="125"/>
      <c r="G1681" s="120"/>
      <c r="II1681" s="123"/>
      <c r="IJ1681" s="123"/>
      <c r="IK1681" s="123"/>
      <c r="IL1681" s="123"/>
      <c r="IM1681" s="123"/>
      <c r="IN1681" s="123"/>
      <c r="IO1681" s="123"/>
      <c r="IP1681" s="123"/>
    </row>
    <row r="1682" s="120" customFormat="1" ht="15.75" customHeight="1" spans="3:250">
      <c r="C1682" s="124"/>
      <c r="D1682" s="124"/>
      <c r="E1682" s="120"/>
      <c r="F1682" s="125"/>
      <c r="G1682" s="120"/>
      <c r="II1682" s="123"/>
      <c r="IJ1682" s="123"/>
      <c r="IK1682" s="123"/>
      <c r="IL1682" s="123"/>
      <c r="IM1682" s="123"/>
      <c r="IN1682" s="123"/>
      <c r="IO1682" s="123"/>
      <c r="IP1682" s="123"/>
    </row>
    <row r="1683" s="120" customFormat="1" ht="15.75" customHeight="1" spans="3:250">
      <c r="C1683" s="124"/>
      <c r="D1683" s="124"/>
      <c r="E1683" s="120"/>
      <c r="F1683" s="125"/>
      <c r="G1683" s="120"/>
      <c r="II1683" s="123"/>
      <c r="IJ1683" s="123"/>
      <c r="IK1683" s="123"/>
      <c r="IL1683" s="123"/>
      <c r="IM1683" s="123"/>
      <c r="IN1683" s="123"/>
      <c r="IO1683" s="123"/>
      <c r="IP1683" s="123"/>
    </row>
    <row r="1684" s="120" customFormat="1" ht="15.75" customHeight="1" spans="3:250">
      <c r="C1684" s="124"/>
      <c r="D1684" s="124"/>
      <c r="E1684" s="120"/>
      <c r="F1684" s="125"/>
      <c r="G1684" s="120"/>
      <c r="II1684" s="123"/>
      <c r="IJ1684" s="123"/>
      <c r="IK1684" s="123"/>
      <c r="IL1684" s="123"/>
      <c r="IM1684" s="123"/>
      <c r="IN1684" s="123"/>
      <c r="IO1684" s="123"/>
      <c r="IP1684" s="123"/>
    </row>
    <row r="1685" s="120" customFormat="1" ht="15.75" customHeight="1" spans="3:250">
      <c r="C1685" s="124"/>
      <c r="D1685" s="124"/>
      <c r="E1685" s="120"/>
      <c r="F1685" s="125"/>
      <c r="G1685" s="120"/>
      <c r="II1685" s="123"/>
      <c r="IJ1685" s="123"/>
      <c r="IK1685" s="123"/>
      <c r="IL1685" s="123"/>
      <c r="IM1685" s="123"/>
      <c r="IN1685" s="123"/>
      <c r="IO1685" s="123"/>
      <c r="IP1685" s="123"/>
    </row>
    <row r="1686" s="120" customFormat="1" ht="15.75" customHeight="1" spans="3:250">
      <c r="C1686" s="124"/>
      <c r="D1686" s="124"/>
      <c r="E1686" s="120"/>
      <c r="F1686" s="125"/>
      <c r="G1686" s="120"/>
      <c r="II1686" s="123"/>
      <c r="IJ1686" s="123"/>
      <c r="IK1686" s="123"/>
      <c r="IL1686" s="123"/>
      <c r="IM1686" s="123"/>
      <c r="IN1686" s="123"/>
      <c r="IO1686" s="123"/>
      <c r="IP1686" s="123"/>
    </row>
    <row r="1687" s="120" customFormat="1" ht="15.75" customHeight="1" spans="3:250">
      <c r="C1687" s="124"/>
      <c r="D1687" s="124"/>
      <c r="E1687" s="120"/>
      <c r="F1687" s="125"/>
      <c r="G1687" s="120"/>
      <c r="II1687" s="123"/>
      <c r="IJ1687" s="123"/>
      <c r="IK1687" s="123"/>
      <c r="IL1687" s="123"/>
      <c r="IM1687" s="123"/>
      <c r="IN1687" s="123"/>
      <c r="IO1687" s="123"/>
      <c r="IP1687" s="123"/>
    </row>
    <row r="1688" s="120" customFormat="1" ht="15.75" customHeight="1" spans="3:250">
      <c r="C1688" s="124"/>
      <c r="D1688" s="124"/>
      <c r="E1688" s="120"/>
      <c r="F1688" s="125"/>
      <c r="G1688" s="120"/>
      <c r="II1688" s="123"/>
      <c r="IJ1688" s="123"/>
      <c r="IK1688" s="123"/>
      <c r="IL1688" s="123"/>
      <c r="IM1688" s="123"/>
      <c r="IN1688" s="123"/>
      <c r="IO1688" s="123"/>
      <c r="IP1688" s="123"/>
    </row>
    <row r="1689" s="120" customFormat="1" ht="15.75" customHeight="1" spans="3:250">
      <c r="C1689" s="124"/>
      <c r="D1689" s="124"/>
      <c r="E1689" s="120"/>
      <c r="F1689" s="125"/>
      <c r="G1689" s="120"/>
      <c r="II1689" s="123"/>
      <c r="IJ1689" s="123"/>
      <c r="IK1689" s="123"/>
      <c r="IL1689" s="123"/>
      <c r="IM1689" s="123"/>
      <c r="IN1689" s="123"/>
      <c r="IO1689" s="123"/>
      <c r="IP1689" s="123"/>
    </row>
    <row r="1690" s="120" customFormat="1" ht="15.75" customHeight="1" spans="3:250">
      <c r="C1690" s="124"/>
      <c r="D1690" s="124"/>
      <c r="E1690" s="120"/>
      <c r="F1690" s="125"/>
      <c r="G1690" s="120"/>
      <c r="II1690" s="123"/>
      <c r="IJ1690" s="123"/>
      <c r="IK1690" s="123"/>
      <c r="IL1690" s="123"/>
      <c r="IM1690" s="123"/>
      <c r="IN1690" s="123"/>
      <c r="IO1690" s="123"/>
      <c r="IP1690" s="123"/>
    </row>
    <row r="1691" s="120" customFormat="1" ht="15.75" customHeight="1" spans="3:250">
      <c r="C1691" s="124"/>
      <c r="D1691" s="124"/>
      <c r="E1691" s="120"/>
      <c r="F1691" s="125"/>
      <c r="G1691" s="120"/>
      <c r="II1691" s="123"/>
      <c r="IJ1691" s="123"/>
      <c r="IK1691" s="123"/>
      <c r="IL1691" s="123"/>
      <c r="IM1691" s="123"/>
      <c r="IN1691" s="123"/>
      <c r="IO1691" s="123"/>
      <c r="IP1691" s="123"/>
    </row>
    <row r="1692" s="120" customFormat="1" ht="15.75" customHeight="1" spans="3:250">
      <c r="C1692" s="124"/>
      <c r="D1692" s="124"/>
      <c r="E1692" s="120"/>
      <c r="F1692" s="125"/>
      <c r="G1692" s="120"/>
      <c r="II1692" s="123"/>
      <c r="IJ1692" s="123"/>
      <c r="IK1692" s="123"/>
      <c r="IL1692" s="123"/>
      <c r="IM1692" s="123"/>
      <c r="IN1692" s="123"/>
      <c r="IO1692" s="123"/>
      <c r="IP1692" s="123"/>
    </row>
    <row r="1693" s="120" customFormat="1" ht="15.75" customHeight="1" spans="3:250">
      <c r="C1693" s="124"/>
      <c r="D1693" s="124"/>
      <c r="E1693" s="120"/>
      <c r="F1693" s="125"/>
      <c r="G1693" s="120"/>
      <c r="II1693" s="123"/>
      <c r="IJ1693" s="123"/>
      <c r="IK1693" s="123"/>
      <c r="IL1693" s="123"/>
      <c r="IM1693" s="123"/>
      <c r="IN1693" s="123"/>
      <c r="IO1693" s="123"/>
      <c r="IP1693" s="123"/>
    </row>
    <row r="1694" s="120" customFormat="1" ht="15.75" customHeight="1" spans="3:250">
      <c r="C1694" s="124"/>
      <c r="D1694" s="124"/>
      <c r="E1694" s="120"/>
      <c r="F1694" s="125"/>
      <c r="G1694" s="120"/>
      <c r="II1694" s="123"/>
      <c r="IJ1694" s="123"/>
      <c r="IK1694" s="123"/>
      <c r="IL1694" s="123"/>
      <c r="IM1694" s="123"/>
      <c r="IN1694" s="123"/>
      <c r="IO1694" s="123"/>
      <c r="IP1694" s="123"/>
    </row>
    <row r="1695" s="120" customFormat="1" ht="15.75" customHeight="1" spans="3:250">
      <c r="C1695" s="124"/>
      <c r="D1695" s="124"/>
      <c r="E1695" s="120"/>
      <c r="F1695" s="125"/>
      <c r="G1695" s="120"/>
      <c r="II1695" s="123"/>
      <c r="IJ1695" s="123"/>
      <c r="IK1695" s="123"/>
      <c r="IL1695" s="123"/>
      <c r="IM1695" s="123"/>
      <c r="IN1695" s="123"/>
      <c r="IO1695" s="123"/>
      <c r="IP1695" s="123"/>
    </row>
    <row r="1696" s="120" customFormat="1" ht="15.75" customHeight="1" spans="3:250">
      <c r="C1696" s="124"/>
      <c r="D1696" s="124"/>
      <c r="E1696" s="120"/>
      <c r="F1696" s="125"/>
      <c r="G1696" s="120"/>
      <c r="II1696" s="123"/>
      <c r="IJ1696" s="123"/>
      <c r="IK1696" s="123"/>
      <c r="IL1696" s="123"/>
      <c r="IM1696" s="123"/>
      <c r="IN1696" s="123"/>
      <c r="IO1696" s="123"/>
      <c r="IP1696" s="123"/>
    </row>
    <row r="1697" s="120" customFormat="1" ht="15.75" customHeight="1" spans="3:250">
      <c r="C1697" s="124"/>
      <c r="D1697" s="124"/>
      <c r="E1697" s="120"/>
      <c r="F1697" s="125"/>
      <c r="G1697" s="120"/>
      <c r="II1697" s="123"/>
      <c r="IJ1697" s="123"/>
      <c r="IK1697" s="123"/>
      <c r="IL1697" s="123"/>
      <c r="IM1697" s="123"/>
      <c r="IN1697" s="123"/>
      <c r="IO1697" s="123"/>
      <c r="IP1697" s="123"/>
    </row>
    <row r="1698" s="120" customFormat="1" ht="15.75" customHeight="1" spans="3:250">
      <c r="C1698" s="124"/>
      <c r="D1698" s="124"/>
      <c r="E1698" s="120"/>
      <c r="F1698" s="125"/>
      <c r="G1698" s="120"/>
      <c r="II1698" s="123"/>
      <c r="IJ1698" s="123"/>
      <c r="IK1698" s="123"/>
      <c r="IL1698" s="123"/>
      <c r="IM1698" s="123"/>
      <c r="IN1698" s="123"/>
      <c r="IO1698" s="123"/>
      <c r="IP1698" s="123"/>
    </row>
    <row r="1699" s="120" customFormat="1" ht="15.75" customHeight="1" spans="3:250">
      <c r="C1699" s="124"/>
      <c r="D1699" s="124"/>
      <c r="E1699" s="120"/>
      <c r="F1699" s="125"/>
      <c r="G1699" s="120"/>
      <c r="II1699" s="123"/>
      <c r="IJ1699" s="123"/>
      <c r="IK1699" s="123"/>
      <c r="IL1699" s="123"/>
      <c r="IM1699" s="123"/>
      <c r="IN1699" s="123"/>
      <c r="IO1699" s="123"/>
      <c r="IP1699" s="123"/>
    </row>
    <row r="1700" s="120" customFormat="1" ht="15.75" customHeight="1" spans="3:250">
      <c r="C1700" s="124"/>
      <c r="D1700" s="124"/>
      <c r="E1700" s="120"/>
      <c r="F1700" s="125"/>
      <c r="G1700" s="120"/>
      <c r="II1700" s="123"/>
      <c r="IJ1700" s="123"/>
      <c r="IK1700" s="123"/>
      <c r="IL1700" s="123"/>
      <c r="IM1700" s="123"/>
      <c r="IN1700" s="123"/>
      <c r="IO1700" s="123"/>
      <c r="IP1700" s="123"/>
    </row>
    <row r="1701" s="120" customFormat="1" ht="15.75" customHeight="1" spans="3:250">
      <c r="C1701" s="124"/>
      <c r="D1701" s="124"/>
      <c r="E1701" s="120"/>
      <c r="F1701" s="125"/>
      <c r="G1701" s="120"/>
      <c r="II1701" s="123"/>
      <c r="IJ1701" s="123"/>
      <c r="IK1701" s="123"/>
      <c r="IL1701" s="123"/>
      <c r="IM1701" s="123"/>
      <c r="IN1701" s="123"/>
      <c r="IO1701" s="123"/>
      <c r="IP1701" s="123"/>
    </row>
    <row r="1702" s="120" customFormat="1" ht="15.75" customHeight="1" spans="3:250">
      <c r="C1702" s="124"/>
      <c r="D1702" s="124"/>
      <c r="E1702" s="120"/>
      <c r="F1702" s="125"/>
      <c r="G1702" s="120"/>
      <c r="II1702" s="123"/>
      <c r="IJ1702" s="123"/>
      <c r="IK1702" s="123"/>
      <c r="IL1702" s="123"/>
      <c r="IM1702" s="123"/>
      <c r="IN1702" s="123"/>
      <c r="IO1702" s="123"/>
      <c r="IP1702" s="123"/>
    </row>
    <row r="1703" s="120" customFormat="1" ht="15.75" customHeight="1" spans="3:250">
      <c r="C1703" s="124"/>
      <c r="D1703" s="124"/>
      <c r="E1703" s="120"/>
      <c r="F1703" s="125"/>
      <c r="G1703" s="120"/>
      <c r="II1703" s="123"/>
      <c r="IJ1703" s="123"/>
      <c r="IK1703" s="123"/>
      <c r="IL1703" s="123"/>
      <c r="IM1703" s="123"/>
      <c r="IN1703" s="123"/>
      <c r="IO1703" s="123"/>
      <c r="IP1703" s="123"/>
    </row>
    <row r="1704" s="120" customFormat="1" ht="15.75" customHeight="1" spans="3:250">
      <c r="C1704" s="124"/>
      <c r="D1704" s="124"/>
      <c r="E1704" s="120"/>
      <c r="F1704" s="125"/>
      <c r="G1704" s="120"/>
      <c r="II1704" s="123"/>
      <c r="IJ1704" s="123"/>
      <c r="IK1704" s="123"/>
      <c r="IL1704" s="123"/>
      <c r="IM1704" s="123"/>
      <c r="IN1704" s="123"/>
      <c r="IO1704" s="123"/>
      <c r="IP1704" s="123"/>
    </row>
    <row r="1705" s="120" customFormat="1" ht="15.75" customHeight="1" spans="3:250">
      <c r="C1705" s="124"/>
      <c r="D1705" s="124"/>
      <c r="E1705" s="120"/>
      <c r="F1705" s="125"/>
      <c r="G1705" s="120"/>
      <c r="II1705" s="123"/>
      <c r="IJ1705" s="123"/>
      <c r="IK1705" s="123"/>
      <c r="IL1705" s="123"/>
      <c r="IM1705" s="123"/>
      <c r="IN1705" s="123"/>
      <c r="IO1705" s="123"/>
      <c r="IP1705" s="123"/>
    </row>
    <row r="1706" s="120" customFormat="1" ht="15.75" customHeight="1" spans="3:250">
      <c r="C1706" s="124"/>
      <c r="D1706" s="124"/>
      <c r="E1706" s="120"/>
      <c r="F1706" s="125"/>
      <c r="G1706" s="120"/>
      <c r="II1706" s="123"/>
      <c r="IJ1706" s="123"/>
      <c r="IK1706" s="123"/>
      <c r="IL1706" s="123"/>
      <c r="IM1706" s="123"/>
      <c r="IN1706" s="123"/>
      <c r="IO1706" s="123"/>
      <c r="IP1706" s="123"/>
    </row>
    <row r="1707" s="120" customFormat="1" ht="15.75" customHeight="1" spans="3:250">
      <c r="C1707" s="124"/>
      <c r="D1707" s="124"/>
      <c r="E1707" s="120"/>
      <c r="F1707" s="125"/>
      <c r="G1707" s="120"/>
      <c r="II1707" s="123"/>
      <c r="IJ1707" s="123"/>
      <c r="IK1707" s="123"/>
      <c r="IL1707" s="123"/>
      <c r="IM1707" s="123"/>
      <c r="IN1707" s="123"/>
      <c r="IO1707" s="123"/>
      <c r="IP1707" s="123"/>
    </row>
    <row r="1708" s="120" customFormat="1" ht="15.75" customHeight="1" spans="3:250">
      <c r="C1708" s="124"/>
      <c r="D1708" s="124"/>
      <c r="E1708" s="120"/>
      <c r="F1708" s="125"/>
      <c r="G1708" s="120"/>
      <c r="II1708" s="123"/>
      <c r="IJ1708" s="123"/>
      <c r="IK1708" s="123"/>
      <c r="IL1708" s="123"/>
      <c r="IM1708" s="123"/>
      <c r="IN1708" s="123"/>
      <c r="IO1708" s="123"/>
      <c r="IP1708" s="123"/>
    </row>
    <row r="1709" s="120" customFormat="1" ht="15.75" customHeight="1" spans="3:250">
      <c r="C1709" s="124"/>
      <c r="D1709" s="124"/>
      <c r="E1709" s="120"/>
      <c r="F1709" s="125"/>
      <c r="G1709" s="120"/>
      <c r="II1709" s="123"/>
      <c r="IJ1709" s="123"/>
      <c r="IK1709" s="123"/>
      <c r="IL1709" s="123"/>
      <c r="IM1709" s="123"/>
      <c r="IN1709" s="123"/>
      <c r="IO1709" s="123"/>
      <c r="IP1709" s="123"/>
    </row>
    <row r="1710" s="120" customFormat="1" ht="15.75" customHeight="1" spans="3:250">
      <c r="C1710" s="124"/>
      <c r="D1710" s="124"/>
      <c r="E1710" s="120"/>
      <c r="F1710" s="125"/>
      <c r="G1710" s="120"/>
      <c r="II1710" s="123"/>
      <c r="IJ1710" s="123"/>
      <c r="IK1710" s="123"/>
      <c r="IL1710" s="123"/>
      <c r="IM1710" s="123"/>
      <c r="IN1710" s="123"/>
      <c r="IO1710" s="123"/>
      <c r="IP1710" s="123"/>
    </row>
    <row r="1711" s="120" customFormat="1" ht="15.75" customHeight="1" spans="3:250">
      <c r="C1711" s="124"/>
      <c r="D1711" s="124"/>
      <c r="E1711" s="120"/>
      <c r="F1711" s="125"/>
      <c r="G1711" s="120"/>
      <c r="II1711" s="123"/>
      <c r="IJ1711" s="123"/>
      <c r="IK1711" s="123"/>
      <c r="IL1711" s="123"/>
      <c r="IM1711" s="123"/>
      <c r="IN1711" s="123"/>
      <c r="IO1711" s="123"/>
      <c r="IP1711" s="123"/>
    </row>
    <row r="1712" s="120" customFormat="1" ht="15.75" customHeight="1" spans="3:250">
      <c r="C1712" s="124"/>
      <c r="D1712" s="124"/>
      <c r="E1712" s="120"/>
      <c r="F1712" s="125"/>
      <c r="G1712" s="120"/>
      <c r="II1712" s="123"/>
      <c r="IJ1712" s="123"/>
      <c r="IK1712" s="123"/>
      <c r="IL1712" s="123"/>
      <c r="IM1712" s="123"/>
      <c r="IN1712" s="123"/>
      <c r="IO1712" s="123"/>
      <c r="IP1712" s="123"/>
    </row>
    <row r="1713" s="120" customFormat="1" ht="15.75" customHeight="1" spans="3:250">
      <c r="C1713" s="124"/>
      <c r="D1713" s="124"/>
      <c r="E1713" s="120"/>
      <c r="F1713" s="125"/>
      <c r="G1713" s="120"/>
      <c r="II1713" s="123"/>
      <c r="IJ1713" s="123"/>
      <c r="IK1713" s="123"/>
      <c r="IL1713" s="123"/>
      <c r="IM1713" s="123"/>
      <c r="IN1713" s="123"/>
      <c r="IO1713" s="123"/>
      <c r="IP1713" s="123"/>
    </row>
    <row r="1714" s="120" customFormat="1" ht="15.75" customHeight="1" spans="3:250">
      <c r="C1714" s="124"/>
      <c r="D1714" s="124"/>
      <c r="E1714" s="120"/>
      <c r="F1714" s="125"/>
      <c r="G1714" s="120"/>
      <c r="II1714" s="123"/>
      <c r="IJ1714" s="123"/>
      <c r="IK1714" s="123"/>
      <c r="IL1714" s="123"/>
      <c r="IM1714" s="123"/>
      <c r="IN1714" s="123"/>
      <c r="IO1714" s="123"/>
      <c r="IP1714" s="123"/>
    </row>
    <row r="1715" s="120" customFormat="1" ht="15.75" customHeight="1" spans="3:250">
      <c r="C1715" s="124"/>
      <c r="D1715" s="124"/>
      <c r="E1715" s="120"/>
      <c r="F1715" s="125"/>
      <c r="G1715" s="120"/>
      <c r="II1715" s="123"/>
      <c r="IJ1715" s="123"/>
      <c r="IK1715" s="123"/>
      <c r="IL1715" s="123"/>
      <c r="IM1715" s="123"/>
      <c r="IN1715" s="123"/>
      <c r="IO1715" s="123"/>
      <c r="IP1715" s="123"/>
    </row>
    <row r="1716" s="120" customFormat="1" ht="15.75" customHeight="1" spans="3:250">
      <c r="C1716" s="124"/>
      <c r="D1716" s="124"/>
      <c r="E1716" s="120"/>
      <c r="F1716" s="125"/>
      <c r="G1716" s="120"/>
      <c r="II1716" s="123"/>
      <c r="IJ1716" s="123"/>
      <c r="IK1716" s="123"/>
      <c r="IL1716" s="123"/>
      <c r="IM1716" s="123"/>
      <c r="IN1716" s="123"/>
      <c r="IO1716" s="123"/>
      <c r="IP1716" s="123"/>
    </row>
    <row r="1717" s="120" customFormat="1" ht="15.75" customHeight="1" spans="3:250">
      <c r="C1717" s="124"/>
      <c r="D1717" s="124"/>
      <c r="E1717" s="120"/>
      <c r="F1717" s="125"/>
      <c r="G1717" s="120"/>
      <c r="II1717" s="123"/>
      <c r="IJ1717" s="123"/>
      <c r="IK1717" s="123"/>
      <c r="IL1717" s="123"/>
      <c r="IM1717" s="123"/>
      <c r="IN1717" s="123"/>
      <c r="IO1717" s="123"/>
      <c r="IP1717" s="123"/>
    </row>
    <row r="1718" s="120" customFormat="1" ht="15.75" customHeight="1" spans="3:250">
      <c r="C1718" s="124"/>
      <c r="D1718" s="124"/>
      <c r="E1718" s="120"/>
      <c r="F1718" s="125"/>
      <c r="G1718" s="120"/>
      <c r="II1718" s="123"/>
      <c r="IJ1718" s="123"/>
      <c r="IK1718" s="123"/>
      <c r="IL1718" s="123"/>
      <c r="IM1718" s="123"/>
      <c r="IN1718" s="123"/>
      <c r="IO1718" s="123"/>
      <c r="IP1718" s="123"/>
    </row>
    <row r="1719" s="120" customFormat="1" ht="15.75" customHeight="1" spans="3:250">
      <c r="C1719" s="124"/>
      <c r="D1719" s="124"/>
      <c r="E1719" s="120"/>
      <c r="F1719" s="125"/>
      <c r="G1719" s="120"/>
      <c r="II1719" s="123"/>
      <c r="IJ1719" s="123"/>
      <c r="IK1719" s="123"/>
      <c r="IL1719" s="123"/>
      <c r="IM1719" s="123"/>
      <c r="IN1719" s="123"/>
      <c r="IO1719" s="123"/>
      <c r="IP1719" s="123"/>
    </row>
    <row r="1720" s="120" customFormat="1" ht="15.75" customHeight="1" spans="3:250">
      <c r="C1720" s="124"/>
      <c r="D1720" s="124"/>
      <c r="E1720" s="120"/>
      <c r="F1720" s="125"/>
      <c r="G1720" s="120"/>
      <c r="II1720" s="123"/>
      <c r="IJ1720" s="123"/>
      <c r="IK1720" s="123"/>
      <c r="IL1720" s="123"/>
      <c r="IM1720" s="123"/>
      <c r="IN1720" s="123"/>
      <c r="IO1720" s="123"/>
      <c r="IP1720" s="123"/>
    </row>
    <row r="1721" s="120" customFormat="1" ht="15.75" customHeight="1" spans="3:250">
      <c r="C1721" s="124"/>
      <c r="D1721" s="124"/>
      <c r="E1721" s="120"/>
      <c r="F1721" s="125"/>
      <c r="G1721" s="120"/>
      <c r="II1721" s="123"/>
      <c r="IJ1721" s="123"/>
      <c r="IK1721" s="123"/>
      <c r="IL1721" s="123"/>
      <c r="IM1721" s="123"/>
      <c r="IN1721" s="123"/>
      <c r="IO1721" s="123"/>
      <c r="IP1721" s="123"/>
    </row>
    <row r="1722" s="120" customFormat="1" ht="15.75" customHeight="1" spans="3:250">
      <c r="C1722" s="124"/>
      <c r="D1722" s="124"/>
      <c r="E1722" s="120"/>
      <c r="F1722" s="125"/>
      <c r="G1722" s="120"/>
      <c r="II1722" s="123"/>
      <c r="IJ1722" s="123"/>
      <c r="IK1722" s="123"/>
      <c r="IL1722" s="123"/>
      <c r="IM1722" s="123"/>
      <c r="IN1722" s="123"/>
      <c r="IO1722" s="123"/>
      <c r="IP1722" s="123"/>
    </row>
    <row r="1723" s="120" customFormat="1" ht="15.75" customHeight="1" spans="3:250">
      <c r="C1723" s="124"/>
      <c r="D1723" s="124"/>
      <c r="E1723" s="120"/>
      <c r="F1723" s="125"/>
      <c r="G1723" s="120"/>
      <c r="II1723" s="123"/>
      <c r="IJ1723" s="123"/>
      <c r="IK1723" s="123"/>
      <c r="IL1723" s="123"/>
      <c r="IM1723" s="123"/>
      <c r="IN1723" s="123"/>
      <c r="IO1723" s="123"/>
      <c r="IP1723" s="123"/>
    </row>
    <row r="1724" s="120" customFormat="1" ht="15.75" customHeight="1" spans="3:250">
      <c r="C1724" s="124"/>
      <c r="D1724" s="124"/>
      <c r="E1724" s="120"/>
      <c r="F1724" s="125"/>
      <c r="G1724" s="120"/>
      <c r="II1724" s="123"/>
      <c r="IJ1724" s="123"/>
      <c r="IK1724" s="123"/>
      <c r="IL1724" s="123"/>
      <c r="IM1724" s="123"/>
      <c r="IN1724" s="123"/>
      <c r="IO1724" s="123"/>
      <c r="IP1724" s="123"/>
    </row>
    <row r="1725" s="120" customFormat="1" ht="15.75" customHeight="1" spans="3:250">
      <c r="C1725" s="124"/>
      <c r="D1725" s="124"/>
      <c r="E1725" s="120"/>
      <c r="F1725" s="125"/>
      <c r="G1725" s="120"/>
      <c r="II1725" s="123"/>
      <c r="IJ1725" s="123"/>
      <c r="IK1725" s="123"/>
      <c r="IL1725" s="123"/>
      <c r="IM1725" s="123"/>
      <c r="IN1725" s="123"/>
      <c r="IO1725" s="123"/>
      <c r="IP1725" s="123"/>
    </row>
    <row r="1726" s="120" customFormat="1" ht="15.75" customHeight="1" spans="3:250">
      <c r="C1726" s="124"/>
      <c r="D1726" s="124"/>
      <c r="E1726" s="120"/>
      <c r="F1726" s="125"/>
      <c r="G1726" s="120"/>
      <c r="II1726" s="123"/>
      <c r="IJ1726" s="123"/>
      <c r="IK1726" s="123"/>
      <c r="IL1726" s="123"/>
      <c r="IM1726" s="123"/>
      <c r="IN1726" s="123"/>
      <c r="IO1726" s="123"/>
      <c r="IP1726" s="123"/>
    </row>
    <row r="1727" s="120" customFormat="1" ht="15.75" customHeight="1" spans="3:250">
      <c r="C1727" s="124"/>
      <c r="D1727" s="124"/>
      <c r="E1727" s="120"/>
      <c r="F1727" s="125"/>
      <c r="G1727" s="120"/>
      <c r="II1727" s="123"/>
      <c r="IJ1727" s="123"/>
      <c r="IK1727" s="123"/>
      <c r="IL1727" s="123"/>
      <c r="IM1727" s="123"/>
      <c r="IN1727" s="123"/>
      <c r="IO1727" s="123"/>
      <c r="IP1727" s="123"/>
    </row>
    <row r="1728" s="120" customFormat="1" ht="15.75" customHeight="1" spans="3:250">
      <c r="C1728" s="124"/>
      <c r="D1728" s="124"/>
      <c r="E1728" s="120"/>
      <c r="F1728" s="125"/>
      <c r="G1728" s="120"/>
      <c r="II1728" s="123"/>
      <c r="IJ1728" s="123"/>
      <c r="IK1728" s="123"/>
      <c r="IL1728" s="123"/>
      <c r="IM1728" s="123"/>
      <c r="IN1728" s="123"/>
      <c r="IO1728" s="123"/>
      <c r="IP1728" s="123"/>
    </row>
    <row r="1729" s="120" customFormat="1" ht="15.75" customHeight="1" spans="3:250">
      <c r="C1729" s="124"/>
      <c r="D1729" s="124"/>
      <c r="E1729" s="120"/>
      <c r="F1729" s="125"/>
      <c r="G1729" s="120"/>
      <c r="II1729" s="123"/>
      <c r="IJ1729" s="123"/>
      <c r="IK1729" s="123"/>
      <c r="IL1729" s="123"/>
      <c r="IM1729" s="123"/>
      <c r="IN1729" s="123"/>
      <c r="IO1729" s="123"/>
      <c r="IP1729" s="123"/>
    </row>
    <row r="1730" s="120" customFormat="1" ht="15.75" customHeight="1" spans="3:250">
      <c r="C1730" s="124"/>
      <c r="D1730" s="124"/>
      <c r="E1730" s="120"/>
      <c r="F1730" s="125"/>
      <c r="G1730" s="120"/>
      <c r="II1730" s="123"/>
      <c r="IJ1730" s="123"/>
      <c r="IK1730" s="123"/>
      <c r="IL1730" s="123"/>
      <c r="IM1730" s="123"/>
      <c r="IN1730" s="123"/>
      <c r="IO1730" s="123"/>
      <c r="IP1730" s="123"/>
    </row>
    <row r="1731" s="120" customFormat="1" ht="15.75" customHeight="1" spans="3:250">
      <c r="C1731" s="124"/>
      <c r="D1731" s="124"/>
      <c r="E1731" s="120"/>
      <c r="F1731" s="125"/>
      <c r="G1731" s="120"/>
      <c r="II1731" s="123"/>
      <c r="IJ1731" s="123"/>
      <c r="IK1731" s="123"/>
      <c r="IL1731" s="123"/>
      <c r="IM1731" s="123"/>
      <c r="IN1731" s="123"/>
      <c r="IO1731" s="123"/>
      <c r="IP1731" s="123"/>
    </row>
    <row r="1732" s="120" customFormat="1" ht="15.75" customHeight="1" spans="3:250">
      <c r="C1732" s="124"/>
      <c r="D1732" s="124"/>
      <c r="E1732" s="120"/>
      <c r="F1732" s="125"/>
      <c r="G1732" s="120"/>
      <c r="II1732" s="123"/>
      <c r="IJ1732" s="123"/>
      <c r="IK1732" s="123"/>
      <c r="IL1732" s="123"/>
      <c r="IM1732" s="123"/>
      <c r="IN1732" s="123"/>
      <c r="IO1732" s="123"/>
      <c r="IP1732" s="123"/>
    </row>
    <row r="1733" s="120" customFormat="1" ht="15.75" customHeight="1" spans="3:250">
      <c r="C1733" s="124"/>
      <c r="D1733" s="124"/>
      <c r="E1733" s="120"/>
      <c r="F1733" s="125"/>
      <c r="G1733" s="120"/>
      <c r="II1733" s="123"/>
      <c r="IJ1733" s="123"/>
      <c r="IK1733" s="123"/>
      <c r="IL1733" s="123"/>
      <c r="IM1733" s="123"/>
      <c r="IN1733" s="123"/>
      <c r="IO1733" s="123"/>
      <c r="IP1733" s="123"/>
    </row>
    <row r="1734" s="120" customFormat="1" ht="15.75" customHeight="1" spans="3:250">
      <c r="C1734" s="124"/>
      <c r="D1734" s="124"/>
      <c r="E1734" s="120"/>
      <c r="F1734" s="125"/>
      <c r="G1734" s="120"/>
      <c r="II1734" s="123"/>
      <c r="IJ1734" s="123"/>
      <c r="IK1734" s="123"/>
      <c r="IL1734" s="123"/>
      <c r="IM1734" s="123"/>
      <c r="IN1734" s="123"/>
      <c r="IO1734" s="123"/>
      <c r="IP1734" s="123"/>
    </row>
    <row r="1735" s="120" customFormat="1" ht="15.75" customHeight="1" spans="3:250">
      <c r="C1735" s="124"/>
      <c r="D1735" s="124"/>
      <c r="E1735" s="120"/>
      <c r="F1735" s="125"/>
      <c r="G1735" s="120"/>
      <c r="II1735" s="123"/>
      <c r="IJ1735" s="123"/>
      <c r="IK1735" s="123"/>
      <c r="IL1735" s="123"/>
      <c r="IM1735" s="123"/>
      <c r="IN1735" s="123"/>
      <c r="IO1735" s="123"/>
      <c r="IP1735" s="123"/>
    </row>
    <row r="1736" s="120" customFormat="1" ht="15.75" customHeight="1" spans="3:250">
      <c r="C1736" s="124"/>
      <c r="D1736" s="124"/>
      <c r="E1736" s="120"/>
      <c r="F1736" s="125"/>
      <c r="G1736" s="120"/>
      <c r="II1736" s="123"/>
      <c r="IJ1736" s="123"/>
      <c r="IK1736" s="123"/>
      <c r="IL1736" s="123"/>
      <c r="IM1736" s="123"/>
      <c r="IN1736" s="123"/>
      <c r="IO1736" s="123"/>
      <c r="IP1736" s="123"/>
    </row>
    <row r="1737" s="120" customFormat="1" ht="15.75" customHeight="1" spans="3:250">
      <c r="C1737" s="124"/>
      <c r="D1737" s="124"/>
      <c r="E1737" s="120"/>
      <c r="F1737" s="125"/>
      <c r="G1737" s="120"/>
      <c r="II1737" s="123"/>
      <c r="IJ1737" s="123"/>
      <c r="IK1737" s="123"/>
      <c r="IL1737" s="123"/>
      <c r="IM1737" s="123"/>
      <c r="IN1737" s="123"/>
      <c r="IO1737" s="123"/>
      <c r="IP1737" s="123"/>
    </row>
    <row r="1738" s="120" customFormat="1" ht="15.75" customHeight="1" spans="3:250">
      <c r="C1738" s="124"/>
      <c r="D1738" s="124"/>
      <c r="E1738" s="120"/>
      <c r="F1738" s="125"/>
      <c r="G1738" s="120"/>
      <c r="II1738" s="123"/>
      <c r="IJ1738" s="123"/>
      <c r="IK1738" s="123"/>
      <c r="IL1738" s="123"/>
      <c r="IM1738" s="123"/>
      <c r="IN1738" s="123"/>
      <c r="IO1738" s="123"/>
      <c r="IP1738" s="123"/>
    </row>
    <row r="1739" s="120" customFormat="1" ht="15.75" customHeight="1" spans="3:250">
      <c r="C1739" s="124"/>
      <c r="D1739" s="124"/>
      <c r="E1739" s="120"/>
      <c r="F1739" s="125"/>
      <c r="G1739" s="120"/>
      <c r="II1739" s="123"/>
      <c r="IJ1739" s="123"/>
      <c r="IK1739" s="123"/>
      <c r="IL1739" s="123"/>
      <c r="IM1739" s="123"/>
      <c r="IN1739" s="123"/>
      <c r="IO1739" s="123"/>
      <c r="IP1739" s="123"/>
    </row>
    <row r="1740" s="120" customFormat="1" ht="15.75" customHeight="1" spans="3:250">
      <c r="C1740" s="124"/>
      <c r="D1740" s="124"/>
      <c r="E1740" s="120"/>
      <c r="F1740" s="125"/>
      <c r="G1740" s="120"/>
      <c r="II1740" s="123"/>
      <c r="IJ1740" s="123"/>
      <c r="IK1740" s="123"/>
      <c r="IL1740" s="123"/>
      <c r="IM1740" s="123"/>
      <c r="IN1740" s="123"/>
      <c r="IO1740" s="123"/>
      <c r="IP1740" s="123"/>
    </row>
    <row r="1741" s="120" customFormat="1" ht="15.75" customHeight="1" spans="3:250">
      <c r="C1741" s="124"/>
      <c r="D1741" s="124"/>
      <c r="E1741" s="120"/>
      <c r="F1741" s="125"/>
      <c r="G1741" s="120"/>
      <c r="II1741" s="123"/>
      <c r="IJ1741" s="123"/>
      <c r="IK1741" s="123"/>
      <c r="IL1741" s="123"/>
      <c r="IM1741" s="123"/>
      <c r="IN1741" s="123"/>
      <c r="IO1741" s="123"/>
      <c r="IP1741" s="123"/>
    </row>
    <row r="1742" s="120" customFormat="1" ht="15.75" customHeight="1" spans="3:250">
      <c r="C1742" s="124"/>
      <c r="D1742" s="124"/>
      <c r="E1742" s="120"/>
      <c r="F1742" s="125"/>
      <c r="G1742" s="120"/>
      <c r="II1742" s="123"/>
      <c r="IJ1742" s="123"/>
      <c r="IK1742" s="123"/>
      <c r="IL1742" s="123"/>
      <c r="IM1742" s="123"/>
      <c r="IN1742" s="123"/>
      <c r="IO1742" s="123"/>
      <c r="IP1742" s="123"/>
    </row>
    <row r="1743" s="120" customFormat="1" ht="15.75" customHeight="1" spans="3:250">
      <c r="C1743" s="124"/>
      <c r="D1743" s="124"/>
      <c r="E1743" s="120"/>
      <c r="F1743" s="125"/>
      <c r="G1743" s="120"/>
      <c r="II1743" s="123"/>
      <c r="IJ1743" s="123"/>
      <c r="IK1743" s="123"/>
      <c r="IL1743" s="123"/>
      <c r="IM1743" s="123"/>
      <c r="IN1743" s="123"/>
      <c r="IO1743" s="123"/>
      <c r="IP1743" s="123"/>
    </row>
    <row r="1744" s="120" customFormat="1" ht="15.75" customHeight="1" spans="3:250">
      <c r="C1744" s="124"/>
      <c r="D1744" s="124"/>
      <c r="E1744" s="120"/>
      <c r="F1744" s="125"/>
      <c r="G1744" s="120"/>
      <c r="II1744" s="123"/>
      <c r="IJ1744" s="123"/>
      <c r="IK1744" s="123"/>
      <c r="IL1744" s="123"/>
      <c r="IM1744" s="123"/>
      <c r="IN1744" s="123"/>
      <c r="IO1744" s="123"/>
      <c r="IP1744" s="123"/>
    </row>
    <row r="1745" s="120" customFormat="1" ht="15.75" customHeight="1" spans="3:250">
      <c r="C1745" s="124"/>
      <c r="D1745" s="124"/>
      <c r="E1745" s="120"/>
      <c r="F1745" s="125"/>
      <c r="G1745" s="120"/>
      <c r="II1745" s="123"/>
      <c r="IJ1745" s="123"/>
      <c r="IK1745" s="123"/>
      <c r="IL1745" s="123"/>
      <c r="IM1745" s="123"/>
      <c r="IN1745" s="123"/>
      <c r="IO1745" s="123"/>
      <c r="IP1745" s="123"/>
    </row>
    <row r="1746" s="120" customFormat="1" ht="15.75" customHeight="1" spans="3:250">
      <c r="C1746" s="124"/>
      <c r="D1746" s="124"/>
      <c r="E1746" s="120"/>
      <c r="F1746" s="125"/>
      <c r="G1746" s="120"/>
      <c r="II1746" s="123"/>
      <c r="IJ1746" s="123"/>
      <c r="IK1746" s="123"/>
      <c r="IL1746" s="123"/>
      <c r="IM1746" s="123"/>
      <c r="IN1746" s="123"/>
      <c r="IO1746" s="123"/>
      <c r="IP1746" s="123"/>
    </row>
    <row r="1747" s="120" customFormat="1" ht="15.75" customHeight="1" spans="3:250">
      <c r="C1747" s="124"/>
      <c r="D1747" s="124"/>
      <c r="E1747" s="120"/>
      <c r="F1747" s="125"/>
      <c r="G1747" s="120"/>
      <c r="II1747" s="123"/>
      <c r="IJ1747" s="123"/>
      <c r="IK1747" s="123"/>
      <c r="IL1747" s="123"/>
      <c r="IM1747" s="123"/>
      <c r="IN1747" s="123"/>
      <c r="IO1747" s="123"/>
      <c r="IP1747" s="123"/>
    </row>
    <row r="1748" s="120" customFormat="1" ht="15.75" customHeight="1" spans="3:250">
      <c r="C1748" s="124"/>
      <c r="D1748" s="124"/>
      <c r="E1748" s="120"/>
      <c r="F1748" s="125"/>
      <c r="G1748" s="120"/>
      <c r="II1748" s="123"/>
      <c r="IJ1748" s="123"/>
      <c r="IK1748" s="123"/>
      <c r="IL1748" s="123"/>
      <c r="IM1748" s="123"/>
      <c r="IN1748" s="123"/>
      <c r="IO1748" s="123"/>
      <c r="IP1748" s="123"/>
    </row>
    <row r="1749" s="120" customFormat="1" ht="15.75" customHeight="1" spans="3:250">
      <c r="C1749" s="124"/>
      <c r="D1749" s="124"/>
      <c r="E1749" s="120"/>
      <c r="F1749" s="125"/>
      <c r="G1749" s="120"/>
      <c r="II1749" s="123"/>
      <c r="IJ1749" s="123"/>
      <c r="IK1749" s="123"/>
      <c r="IL1749" s="123"/>
      <c r="IM1749" s="123"/>
      <c r="IN1749" s="123"/>
      <c r="IO1749" s="123"/>
      <c r="IP1749" s="123"/>
    </row>
    <row r="1750" s="120" customFormat="1" ht="15.75" customHeight="1" spans="3:250">
      <c r="C1750" s="124"/>
      <c r="D1750" s="124"/>
      <c r="E1750" s="120"/>
      <c r="F1750" s="125"/>
      <c r="G1750" s="120"/>
      <c r="II1750" s="123"/>
      <c r="IJ1750" s="123"/>
      <c r="IK1750" s="123"/>
      <c r="IL1750" s="123"/>
      <c r="IM1750" s="123"/>
      <c r="IN1750" s="123"/>
      <c r="IO1750" s="123"/>
      <c r="IP1750" s="123"/>
    </row>
    <row r="1751" s="120" customFormat="1" ht="15.75" customHeight="1" spans="3:250">
      <c r="C1751" s="124"/>
      <c r="D1751" s="124"/>
      <c r="E1751" s="120"/>
      <c r="F1751" s="125"/>
      <c r="G1751" s="120"/>
      <c r="II1751" s="123"/>
      <c r="IJ1751" s="123"/>
      <c r="IK1751" s="123"/>
      <c r="IL1751" s="123"/>
      <c r="IM1751" s="123"/>
      <c r="IN1751" s="123"/>
      <c r="IO1751" s="123"/>
      <c r="IP1751" s="123"/>
    </row>
    <row r="1752" s="120" customFormat="1" ht="15.75" customHeight="1" spans="3:250">
      <c r="C1752" s="124"/>
      <c r="D1752" s="124"/>
      <c r="E1752" s="120"/>
      <c r="F1752" s="125"/>
      <c r="G1752" s="120"/>
      <c r="II1752" s="123"/>
      <c r="IJ1752" s="123"/>
      <c r="IK1752" s="123"/>
      <c r="IL1752" s="123"/>
      <c r="IM1752" s="123"/>
      <c r="IN1752" s="123"/>
      <c r="IO1752" s="123"/>
      <c r="IP1752" s="123"/>
    </row>
    <row r="1753" s="120" customFormat="1" ht="15.75" customHeight="1" spans="3:250">
      <c r="C1753" s="124"/>
      <c r="D1753" s="124"/>
      <c r="E1753" s="120"/>
      <c r="F1753" s="125"/>
      <c r="G1753" s="120"/>
      <c r="II1753" s="123"/>
      <c r="IJ1753" s="123"/>
      <c r="IK1753" s="123"/>
      <c r="IL1753" s="123"/>
      <c r="IM1753" s="123"/>
      <c r="IN1753" s="123"/>
      <c r="IO1753" s="123"/>
      <c r="IP1753" s="123"/>
    </row>
    <row r="1754" s="120" customFormat="1" ht="15.75" customHeight="1" spans="3:250">
      <c r="C1754" s="124"/>
      <c r="D1754" s="124"/>
      <c r="E1754" s="120"/>
      <c r="F1754" s="125"/>
      <c r="G1754" s="120"/>
      <c r="II1754" s="123"/>
      <c r="IJ1754" s="123"/>
      <c r="IK1754" s="123"/>
      <c r="IL1754" s="123"/>
      <c r="IM1754" s="123"/>
      <c r="IN1754" s="123"/>
      <c r="IO1754" s="123"/>
      <c r="IP1754" s="123"/>
    </row>
    <row r="1755" s="120" customFormat="1" ht="15.75" customHeight="1" spans="3:250">
      <c r="C1755" s="124"/>
      <c r="D1755" s="124"/>
      <c r="E1755" s="120"/>
      <c r="F1755" s="125"/>
      <c r="G1755" s="120"/>
      <c r="II1755" s="123"/>
      <c r="IJ1755" s="123"/>
      <c r="IK1755" s="123"/>
      <c r="IL1755" s="123"/>
      <c r="IM1755" s="123"/>
      <c r="IN1755" s="123"/>
      <c r="IO1755" s="123"/>
      <c r="IP1755" s="123"/>
    </row>
    <row r="1756" s="120" customFormat="1" ht="15.75" customHeight="1" spans="3:250">
      <c r="C1756" s="124"/>
      <c r="D1756" s="124"/>
      <c r="E1756" s="120"/>
      <c r="F1756" s="125"/>
      <c r="G1756" s="120"/>
      <c r="II1756" s="123"/>
      <c r="IJ1756" s="123"/>
      <c r="IK1756" s="123"/>
      <c r="IL1756" s="123"/>
      <c r="IM1756" s="123"/>
      <c r="IN1756" s="123"/>
      <c r="IO1756" s="123"/>
      <c r="IP1756" s="123"/>
    </row>
    <row r="1757" s="120" customFormat="1" ht="15.75" customHeight="1" spans="3:250">
      <c r="C1757" s="124"/>
      <c r="D1757" s="124"/>
      <c r="E1757" s="120"/>
      <c r="F1757" s="125"/>
      <c r="G1757" s="120"/>
      <c r="II1757" s="123"/>
      <c r="IJ1757" s="123"/>
      <c r="IK1757" s="123"/>
      <c r="IL1757" s="123"/>
      <c r="IM1757" s="123"/>
      <c r="IN1757" s="123"/>
      <c r="IO1757" s="123"/>
      <c r="IP1757" s="123"/>
    </row>
    <row r="1758" s="120" customFormat="1" ht="15.75" customHeight="1" spans="3:250">
      <c r="C1758" s="124"/>
      <c r="D1758" s="124"/>
      <c r="E1758" s="120"/>
      <c r="F1758" s="125"/>
      <c r="G1758" s="120"/>
      <c r="II1758" s="123"/>
      <c r="IJ1758" s="123"/>
      <c r="IK1758" s="123"/>
      <c r="IL1758" s="123"/>
      <c r="IM1758" s="123"/>
      <c r="IN1758" s="123"/>
      <c r="IO1758" s="123"/>
      <c r="IP1758" s="123"/>
    </row>
    <row r="1759" s="120" customFormat="1" ht="15.75" customHeight="1" spans="3:250">
      <c r="C1759" s="124"/>
      <c r="D1759" s="124"/>
      <c r="E1759" s="120"/>
      <c r="F1759" s="125"/>
      <c r="G1759" s="120"/>
      <c r="II1759" s="123"/>
      <c r="IJ1759" s="123"/>
      <c r="IK1759" s="123"/>
      <c r="IL1759" s="123"/>
      <c r="IM1759" s="123"/>
      <c r="IN1759" s="123"/>
      <c r="IO1759" s="123"/>
      <c r="IP1759" s="123"/>
    </row>
    <row r="1760" s="120" customFormat="1" ht="15.75" customHeight="1" spans="3:250">
      <c r="C1760" s="124"/>
      <c r="D1760" s="124"/>
      <c r="E1760" s="120"/>
      <c r="F1760" s="125"/>
      <c r="G1760" s="120"/>
      <c r="II1760" s="123"/>
      <c r="IJ1760" s="123"/>
      <c r="IK1760" s="123"/>
      <c r="IL1760" s="123"/>
      <c r="IM1760" s="123"/>
      <c r="IN1760" s="123"/>
      <c r="IO1760" s="123"/>
      <c r="IP1760" s="123"/>
    </row>
    <row r="1761" s="120" customFormat="1" ht="15.75" customHeight="1" spans="3:250">
      <c r="C1761" s="124"/>
      <c r="D1761" s="124"/>
      <c r="E1761" s="120"/>
      <c r="F1761" s="125"/>
      <c r="G1761" s="120"/>
      <c r="II1761" s="123"/>
      <c r="IJ1761" s="123"/>
      <c r="IK1761" s="123"/>
      <c r="IL1761" s="123"/>
      <c r="IM1761" s="123"/>
      <c r="IN1761" s="123"/>
      <c r="IO1761" s="123"/>
      <c r="IP1761" s="123"/>
    </row>
    <row r="1762" s="120" customFormat="1" ht="15.75" customHeight="1" spans="3:250">
      <c r="C1762" s="124"/>
      <c r="D1762" s="124"/>
      <c r="E1762" s="120"/>
      <c r="F1762" s="125"/>
      <c r="G1762" s="120"/>
      <c r="II1762" s="123"/>
      <c r="IJ1762" s="123"/>
      <c r="IK1762" s="123"/>
      <c r="IL1762" s="123"/>
      <c r="IM1762" s="123"/>
      <c r="IN1762" s="123"/>
      <c r="IO1762" s="123"/>
      <c r="IP1762" s="123"/>
    </row>
    <row r="1763" s="120" customFormat="1" ht="15.75" customHeight="1" spans="3:250">
      <c r="C1763" s="124"/>
      <c r="D1763" s="124"/>
      <c r="E1763" s="120"/>
      <c r="F1763" s="125"/>
      <c r="G1763" s="120"/>
      <c r="II1763" s="123"/>
      <c r="IJ1763" s="123"/>
      <c r="IK1763" s="123"/>
      <c r="IL1763" s="123"/>
      <c r="IM1763" s="123"/>
      <c r="IN1763" s="123"/>
      <c r="IO1763" s="123"/>
      <c r="IP1763" s="123"/>
    </row>
    <row r="1764" s="120" customFormat="1" ht="15.75" customHeight="1" spans="3:250">
      <c r="C1764" s="124"/>
      <c r="D1764" s="124"/>
      <c r="E1764" s="120"/>
      <c r="F1764" s="125"/>
      <c r="G1764" s="120"/>
      <c r="II1764" s="123"/>
      <c r="IJ1764" s="123"/>
      <c r="IK1764" s="123"/>
      <c r="IL1764" s="123"/>
      <c r="IM1764" s="123"/>
      <c r="IN1764" s="123"/>
      <c r="IO1764" s="123"/>
      <c r="IP1764" s="123"/>
    </row>
    <row r="1765" s="120" customFormat="1" ht="15.75" customHeight="1" spans="3:250">
      <c r="C1765" s="124"/>
      <c r="D1765" s="124"/>
      <c r="E1765" s="120"/>
      <c r="F1765" s="125"/>
      <c r="G1765" s="120"/>
      <c r="II1765" s="123"/>
      <c r="IJ1765" s="123"/>
      <c r="IK1765" s="123"/>
      <c r="IL1765" s="123"/>
      <c r="IM1765" s="123"/>
      <c r="IN1765" s="123"/>
      <c r="IO1765" s="123"/>
      <c r="IP1765" s="123"/>
    </row>
    <row r="1766" s="120" customFormat="1" ht="15.75" customHeight="1" spans="3:250">
      <c r="C1766" s="124"/>
      <c r="D1766" s="124"/>
      <c r="E1766" s="120"/>
      <c r="F1766" s="125"/>
      <c r="G1766" s="120"/>
      <c r="II1766" s="123"/>
      <c r="IJ1766" s="123"/>
      <c r="IK1766" s="123"/>
      <c r="IL1766" s="123"/>
      <c r="IM1766" s="123"/>
      <c r="IN1766" s="123"/>
      <c r="IO1766" s="123"/>
      <c r="IP1766" s="123"/>
    </row>
    <row r="1767" s="120" customFormat="1" ht="15.75" customHeight="1" spans="3:250">
      <c r="C1767" s="124"/>
      <c r="D1767" s="124"/>
      <c r="E1767" s="120"/>
      <c r="F1767" s="125"/>
      <c r="G1767" s="120"/>
      <c r="II1767" s="123"/>
      <c r="IJ1767" s="123"/>
      <c r="IK1767" s="123"/>
      <c r="IL1767" s="123"/>
      <c r="IM1767" s="123"/>
      <c r="IN1767" s="123"/>
      <c r="IO1767" s="123"/>
      <c r="IP1767" s="123"/>
    </row>
    <row r="1768" s="120" customFormat="1" ht="15.75" customHeight="1" spans="3:250">
      <c r="C1768" s="124"/>
      <c r="D1768" s="124"/>
      <c r="E1768" s="120"/>
      <c r="F1768" s="125"/>
      <c r="G1768" s="120"/>
      <c r="II1768" s="123"/>
      <c r="IJ1768" s="123"/>
      <c r="IK1768" s="123"/>
      <c r="IL1768" s="123"/>
      <c r="IM1768" s="123"/>
      <c r="IN1768" s="123"/>
      <c r="IO1768" s="123"/>
      <c r="IP1768" s="123"/>
    </row>
    <row r="1769" s="120" customFormat="1" ht="15.75" customHeight="1" spans="3:250">
      <c r="C1769" s="124"/>
      <c r="D1769" s="124"/>
      <c r="E1769" s="120"/>
      <c r="F1769" s="125"/>
      <c r="G1769" s="120"/>
      <c r="II1769" s="123"/>
      <c r="IJ1769" s="123"/>
      <c r="IK1769" s="123"/>
      <c r="IL1769" s="123"/>
      <c r="IM1769" s="123"/>
      <c r="IN1769" s="123"/>
      <c r="IO1769" s="123"/>
      <c r="IP1769" s="123"/>
    </row>
    <row r="1770" s="120" customFormat="1" ht="15.75" customHeight="1" spans="3:250">
      <c r="C1770" s="124"/>
      <c r="D1770" s="124"/>
      <c r="E1770" s="120"/>
      <c r="F1770" s="125"/>
      <c r="G1770" s="120"/>
      <c r="II1770" s="123"/>
      <c r="IJ1770" s="123"/>
      <c r="IK1770" s="123"/>
      <c r="IL1770" s="123"/>
      <c r="IM1770" s="123"/>
      <c r="IN1770" s="123"/>
      <c r="IO1770" s="123"/>
      <c r="IP1770" s="123"/>
    </row>
    <row r="1771" s="120" customFormat="1" ht="15.75" customHeight="1" spans="3:250">
      <c r="C1771" s="124"/>
      <c r="D1771" s="124"/>
      <c r="E1771" s="120"/>
      <c r="F1771" s="125"/>
      <c r="G1771" s="120"/>
      <c r="II1771" s="123"/>
      <c r="IJ1771" s="123"/>
      <c r="IK1771" s="123"/>
      <c r="IL1771" s="123"/>
      <c r="IM1771" s="123"/>
      <c r="IN1771" s="123"/>
      <c r="IO1771" s="123"/>
      <c r="IP1771" s="123"/>
    </row>
    <row r="1772" s="120" customFormat="1" ht="15.75" customHeight="1" spans="3:250">
      <c r="C1772" s="124"/>
      <c r="D1772" s="124"/>
      <c r="E1772" s="120"/>
      <c r="F1772" s="125"/>
      <c r="G1772" s="120"/>
      <c r="II1772" s="123"/>
      <c r="IJ1772" s="123"/>
      <c r="IK1772" s="123"/>
      <c r="IL1772" s="123"/>
      <c r="IM1772" s="123"/>
      <c r="IN1772" s="123"/>
      <c r="IO1772" s="123"/>
      <c r="IP1772" s="123"/>
    </row>
    <row r="1773" s="120" customFormat="1" ht="15.75" customHeight="1" spans="3:250">
      <c r="C1773" s="124"/>
      <c r="D1773" s="124"/>
      <c r="E1773" s="120"/>
      <c r="F1773" s="125"/>
      <c r="G1773" s="120"/>
      <c r="II1773" s="123"/>
      <c r="IJ1773" s="123"/>
      <c r="IK1773" s="123"/>
      <c r="IL1773" s="123"/>
      <c r="IM1773" s="123"/>
      <c r="IN1773" s="123"/>
      <c r="IO1773" s="123"/>
      <c r="IP1773" s="123"/>
    </row>
    <row r="1774" s="120" customFormat="1" ht="15.75" customHeight="1" spans="3:250">
      <c r="C1774" s="124"/>
      <c r="D1774" s="124"/>
      <c r="E1774" s="120"/>
      <c r="F1774" s="125"/>
      <c r="G1774" s="120"/>
      <c r="II1774" s="123"/>
      <c r="IJ1774" s="123"/>
      <c r="IK1774" s="123"/>
      <c r="IL1774" s="123"/>
      <c r="IM1774" s="123"/>
      <c r="IN1774" s="123"/>
      <c r="IO1774" s="123"/>
      <c r="IP1774" s="123"/>
    </row>
    <row r="1775" s="120" customFormat="1" ht="15.75" customHeight="1" spans="3:250">
      <c r="C1775" s="124"/>
      <c r="D1775" s="124"/>
      <c r="E1775" s="120"/>
      <c r="F1775" s="125"/>
      <c r="G1775" s="120"/>
      <c r="II1775" s="123"/>
      <c r="IJ1775" s="123"/>
      <c r="IK1775" s="123"/>
      <c r="IL1775" s="123"/>
      <c r="IM1775" s="123"/>
      <c r="IN1775" s="123"/>
      <c r="IO1775" s="123"/>
      <c r="IP1775" s="123"/>
    </row>
    <row r="1776" s="120" customFormat="1" ht="15.75" customHeight="1" spans="3:250">
      <c r="C1776" s="124"/>
      <c r="D1776" s="124"/>
      <c r="E1776" s="120"/>
      <c r="F1776" s="125"/>
      <c r="G1776" s="120"/>
      <c r="II1776" s="123"/>
      <c r="IJ1776" s="123"/>
      <c r="IK1776" s="123"/>
      <c r="IL1776" s="123"/>
      <c r="IM1776" s="123"/>
      <c r="IN1776" s="123"/>
      <c r="IO1776" s="123"/>
      <c r="IP1776" s="123"/>
    </row>
    <row r="1777" s="120" customFormat="1" ht="15.75" customHeight="1" spans="3:250">
      <c r="C1777" s="124"/>
      <c r="D1777" s="124"/>
      <c r="E1777" s="120"/>
      <c r="F1777" s="125"/>
      <c r="G1777" s="120"/>
      <c r="II1777" s="123"/>
      <c r="IJ1777" s="123"/>
      <c r="IK1777" s="123"/>
      <c r="IL1777" s="123"/>
      <c r="IM1777" s="123"/>
      <c r="IN1777" s="123"/>
      <c r="IO1777" s="123"/>
      <c r="IP1777" s="123"/>
    </row>
    <row r="1778" s="120" customFormat="1" ht="15.75" customHeight="1" spans="3:250">
      <c r="C1778" s="124"/>
      <c r="D1778" s="124"/>
      <c r="E1778" s="120"/>
      <c r="F1778" s="125"/>
      <c r="G1778" s="120"/>
      <c r="II1778" s="123"/>
      <c r="IJ1778" s="123"/>
      <c r="IK1778" s="123"/>
      <c r="IL1778" s="123"/>
      <c r="IM1778" s="123"/>
      <c r="IN1778" s="123"/>
      <c r="IO1778" s="123"/>
      <c r="IP1778" s="123"/>
    </row>
    <row r="1779" s="120" customFormat="1" ht="15.75" customHeight="1" spans="3:250">
      <c r="C1779" s="124"/>
      <c r="D1779" s="124"/>
      <c r="E1779" s="120"/>
      <c r="F1779" s="125"/>
      <c r="G1779" s="120"/>
      <c r="II1779" s="123"/>
      <c r="IJ1779" s="123"/>
      <c r="IK1779" s="123"/>
      <c r="IL1779" s="123"/>
      <c r="IM1779" s="123"/>
      <c r="IN1779" s="123"/>
      <c r="IO1779" s="123"/>
      <c r="IP1779" s="123"/>
    </row>
    <row r="1780" s="120" customFormat="1" ht="15.75" customHeight="1" spans="3:250">
      <c r="C1780" s="124"/>
      <c r="D1780" s="124"/>
      <c r="E1780" s="120"/>
      <c r="F1780" s="125"/>
      <c r="G1780" s="120"/>
      <c r="II1780" s="123"/>
      <c r="IJ1780" s="123"/>
      <c r="IK1780" s="123"/>
      <c r="IL1780" s="123"/>
      <c r="IM1780" s="123"/>
      <c r="IN1780" s="123"/>
      <c r="IO1780" s="123"/>
      <c r="IP1780" s="123"/>
    </row>
    <row r="1781" s="120" customFormat="1" ht="15.75" customHeight="1" spans="3:250">
      <c r="C1781" s="124"/>
      <c r="D1781" s="124"/>
      <c r="E1781" s="120"/>
      <c r="F1781" s="125"/>
      <c r="G1781" s="120"/>
      <c r="II1781" s="123"/>
      <c r="IJ1781" s="123"/>
      <c r="IK1781" s="123"/>
      <c r="IL1781" s="123"/>
      <c r="IM1781" s="123"/>
      <c r="IN1781" s="123"/>
      <c r="IO1781" s="123"/>
      <c r="IP1781" s="123"/>
    </row>
    <row r="1782" s="120" customFormat="1" ht="15.75" customHeight="1" spans="3:250">
      <c r="C1782" s="124"/>
      <c r="D1782" s="124"/>
      <c r="E1782" s="120"/>
      <c r="F1782" s="125"/>
      <c r="G1782" s="120"/>
      <c r="II1782" s="123"/>
      <c r="IJ1782" s="123"/>
      <c r="IK1782" s="123"/>
      <c r="IL1782" s="123"/>
      <c r="IM1782" s="123"/>
      <c r="IN1782" s="123"/>
      <c r="IO1782" s="123"/>
      <c r="IP1782" s="123"/>
    </row>
    <row r="1783" s="120" customFormat="1" ht="15.75" customHeight="1" spans="3:250">
      <c r="C1783" s="124"/>
      <c r="D1783" s="124"/>
      <c r="E1783" s="120"/>
      <c r="F1783" s="125"/>
      <c r="G1783" s="120"/>
      <c r="II1783" s="123"/>
      <c r="IJ1783" s="123"/>
      <c r="IK1783" s="123"/>
      <c r="IL1783" s="123"/>
      <c r="IM1783" s="123"/>
      <c r="IN1783" s="123"/>
      <c r="IO1783" s="123"/>
      <c r="IP1783" s="123"/>
    </row>
    <row r="1784" s="120" customFormat="1" ht="15.75" customHeight="1" spans="3:250">
      <c r="C1784" s="124"/>
      <c r="D1784" s="124"/>
      <c r="E1784" s="120"/>
      <c r="F1784" s="125"/>
      <c r="G1784" s="120"/>
      <c r="II1784" s="123"/>
      <c r="IJ1784" s="123"/>
      <c r="IK1784" s="123"/>
      <c r="IL1784" s="123"/>
      <c r="IM1784" s="123"/>
      <c r="IN1784" s="123"/>
      <c r="IO1784" s="123"/>
      <c r="IP1784" s="123"/>
    </row>
    <row r="1785" s="120" customFormat="1" ht="15.75" customHeight="1" spans="3:250">
      <c r="C1785" s="124"/>
      <c r="D1785" s="124"/>
      <c r="E1785" s="120"/>
      <c r="F1785" s="125"/>
      <c r="G1785" s="120"/>
      <c r="II1785" s="123"/>
      <c r="IJ1785" s="123"/>
      <c r="IK1785" s="123"/>
      <c r="IL1785" s="123"/>
      <c r="IM1785" s="123"/>
      <c r="IN1785" s="123"/>
      <c r="IO1785" s="123"/>
      <c r="IP1785" s="123"/>
    </row>
    <row r="1786" s="120" customFormat="1" ht="15.75" customHeight="1" spans="3:250">
      <c r="C1786" s="124"/>
      <c r="D1786" s="124"/>
      <c r="E1786" s="120"/>
      <c r="F1786" s="125"/>
      <c r="G1786" s="120"/>
      <c r="II1786" s="123"/>
      <c r="IJ1786" s="123"/>
      <c r="IK1786" s="123"/>
      <c r="IL1786" s="123"/>
      <c r="IM1786" s="123"/>
      <c r="IN1786" s="123"/>
      <c r="IO1786" s="123"/>
      <c r="IP1786" s="123"/>
    </row>
    <row r="1787" s="120" customFormat="1" ht="15.75" customHeight="1" spans="3:250">
      <c r="C1787" s="124"/>
      <c r="D1787" s="124"/>
      <c r="E1787" s="120"/>
      <c r="F1787" s="125"/>
      <c r="G1787" s="120"/>
      <c r="II1787" s="123"/>
      <c r="IJ1787" s="123"/>
      <c r="IK1787" s="123"/>
      <c r="IL1787" s="123"/>
      <c r="IM1787" s="123"/>
      <c r="IN1787" s="123"/>
      <c r="IO1787" s="123"/>
      <c r="IP1787" s="123"/>
    </row>
    <row r="1788" s="120" customFormat="1" ht="15.75" customHeight="1" spans="3:250">
      <c r="C1788" s="124"/>
      <c r="D1788" s="124"/>
      <c r="E1788" s="120"/>
      <c r="F1788" s="125"/>
      <c r="G1788" s="120"/>
      <c r="II1788" s="123"/>
      <c r="IJ1788" s="123"/>
      <c r="IK1788" s="123"/>
      <c r="IL1788" s="123"/>
      <c r="IM1788" s="123"/>
      <c r="IN1788" s="123"/>
      <c r="IO1788" s="123"/>
      <c r="IP1788" s="123"/>
    </row>
    <row r="1789" s="120" customFormat="1" ht="15.75" customHeight="1" spans="3:250">
      <c r="C1789" s="124"/>
      <c r="D1789" s="124"/>
      <c r="E1789" s="120"/>
      <c r="F1789" s="125"/>
      <c r="G1789" s="120"/>
      <c r="II1789" s="123"/>
      <c r="IJ1789" s="123"/>
      <c r="IK1789" s="123"/>
      <c r="IL1789" s="123"/>
      <c r="IM1789" s="123"/>
      <c r="IN1789" s="123"/>
      <c r="IO1789" s="123"/>
      <c r="IP1789" s="123"/>
    </row>
    <row r="1790" s="120" customFormat="1" ht="15.75" customHeight="1" spans="3:250">
      <c r="C1790" s="124"/>
      <c r="D1790" s="124"/>
      <c r="E1790" s="120"/>
      <c r="F1790" s="125"/>
      <c r="G1790" s="120"/>
      <c r="II1790" s="123"/>
      <c r="IJ1790" s="123"/>
      <c r="IK1790" s="123"/>
      <c r="IL1790" s="123"/>
      <c r="IM1790" s="123"/>
      <c r="IN1790" s="123"/>
      <c r="IO1790" s="123"/>
      <c r="IP1790" s="123"/>
    </row>
    <row r="1791" s="120" customFormat="1" ht="15.75" customHeight="1" spans="3:250">
      <c r="C1791" s="124"/>
      <c r="D1791" s="124"/>
      <c r="E1791" s="120"/>
      <c r="F1791" s="125"/>
      <c r="G1791" s="120"/>
      <c r="II1791" s="123"/>
      <c r="IJ1791" s="123"/>
      <c r="IK1791" s="123"/>
      <c r="IL1791" s="123"/>
      <c r="IM1791" s="123"/>
      <c r="IN1791" s="123"/>
      <c r="IO1791" s="123"/>
      <c r="IP1791" s="123"/>
    </row>
    <row r="1792" s="120" customFormat="1" ht="15.75" customHeight="1" spans="3:250">
      <c r="C1792" s="124"/>
      <c r="D1792" s="124"/>
      <c r="E1792" s="120"/>
      <c r="F1792" s="125"/>
      <c r="G1792" s="120"/>
      <c r="II1792" s="123"/>
      <c r="IJ1792" s="123"/>
      <c r="IK1792" s="123"/>
      <c r="IL1792" s="123"/>
      <c r="IM1792" s="123"/>
      <c r="IN1792" s="123"/>
      <c r="IO1792" s="123"/>
      <c r="IP1792" s="123"/>
    </row>
    <row r="1793" s="120" customFormat="1" ht="15.75" customHeight="1" spans="3:250">
      <c r="C1793" s="124"/>
      <c r="D1793" s="124"/>
      <c r="E1793" s="120"/>
      <c r="F1793" s="125"/>
      <c r="G1793" s="120"/>
      <c r="II1793" s="123"/>
      <c r="IJ1793" s="123"/>
      <c r="IK1793" s="123"/>
      <c r="IL1793" s="123"/>
      <c r="IM1793" s="123"/>
      <c r="IN1793" s="123"/>
      <c r="IO1793" s="123"/>
      <c r="IP1793" s="123"/>
    </row>
    <row r="1794" s="120" customFormat="1" ht="15.75" customHeight="1" spans="3:250">
      <c r="C1794" s="124"/>
      <c r="D1794" s="124"/>
      <c r="E1794" s="120"/>
      <c r="F1794" s="125"/>
      <c r="G1794" s="120"/>
      <c r="II1794" s="123"/>
      <c r="IJ1794" s="123"/>
      <c r="IK1794" s="123"/>
      <c r="IL1794" s="123"/>
      <c r="IM1794" s="123"/>
      <c r="IN1794" s="123"/>
      <c r="IO1794" s="123"/>
      <c r="IP1794" s="123"/>
    </row>
    <row r="1795" s="120" customFormat="1" ht="15.75" customHeight="1" spans="3:250">
      <c r="C1795" s="124"/>
      <c r="D1795" s="124"/>
      <c r="E1795" s="120"/>
      <c r="F1795" s="125"/>
      <c r="G1795" s="120"/>
      <c r="II1795" s="123"/>
      <c r="IJ1795" s="123"/>
      <c r="IK1795" s="123"/>
      <c r="IL1795" s="123"/>
      <c r="IM1795" s="123"/>
      <c r="IN1795" s="123"/>
      <c r="IO1795" s="123"/>
      <c r="IP1795" s="123"/>
    </row>
    <row r="1796" s="120" customFormat="1" ht="15.75" customHeight="1" spans="3:250">
      <c r="C1796" s="124"/>
      <c r="D1796" s="124"/>
      <c r="E1796" s="120"/>
      <c r="F1796" s="125"/>
      <c r="G1796" s="120"/>
      <c r="II1796" s="123"/>
      <c r="IJ1796" s="123"/>
      <c r="IK1796" s="123"/>
      <c r="IL1796" s="123"/>
      <c r="IM1796" s="123"/>
      <c r="IN1796" s="123"/>
      <c r="IO1796" s="123"/>
      <c r="IP1796" s="123"/>
    </row>
    <row r="1797" s="120" customFormat="1" ht="15.75" customHeight="1" spans="3:250">
      <c r="C1797" s="124"/>
      <c r="D1797" s="124"/>
      <c r="E1797" s="120"/>
      <c r="F1797" s="125"/>
      <c r="G1797" s="120"/>
      <c r="II1797" s="123"/>
      <c r="IJ1797" s="123"/>
      <c r="IK1797" s="123"/>
      <c r="IL1797" s="123"/>
      <c r="IM1797" s="123"/>
      <c r="IN1797" s="123"/>
      <c r="IO1797" s="123"/>
      <c r="IP1797" s="123"/>
    </row>
    <row r="1798" s="120" customFormat="1" ht="15.75" customHeight="1" spans="3:250">
      <c r="C1798" s="124"/>
      <c r="D1798" s="124"/>
      <c r="E1798" s="120"/>
      <c r="F1798" s="125"/>
      <c r="G1798" s="120"/>
      <c r="II1798" s="123"/>
      <c r="IJ1798" s="123"/>
      <c r="IK1798" s="123"/>
      <c r="IL1798" s="123"/>
      <c r="IM1798" s="123"/>
      <c r="IN1798" s="123"/>
      <c r="IO1798" s="123"/>
      <c r="IP1798" s="123"/>
    </row>
    <row r="1799" s="120" customFormat="1" ht="15.75" customHeight="1" spans="3:250">
      <c r="C1799" s="124"/>
      <c r="D1799" s="124"/>
      <c r="E1799" s="120"/>
      <c r="F1799" s="125"/>
      <c r="G1799" s="120"/>
      <c r="II1799" s="123"/>
      <c r="IJ1799" s="123"/>
      <c r="IK1799" s="123"/>
      <c r="IL1799" s="123"/>
      <c r="IM1799" s="123"/>
      <c r="IN1799" s="123"/>
      <c r="IO1799" s="123"/>
      <c r="IP1799" s="123"/>
    </row>
    <row r="1800" s="120" customFormat="1" ht="15.75" customHeight="1" spans="3:250">
      <c r="C1800" s="124"/>
      <c r="D1800" s="124"/>
      <c r="E1800" s="120"/>
      <c r="F1800" s="125"/>
      <c r="G1800" s="120"/>
      <c r="II1800" s="123"/>
      <c r="IJ1800" s="123"/>
      <c r="IK1800" s="123"/>
      <c r="IL1800" s="123"/>
      <c r="IM1800" s="123"/>
      <c r="IN1800" s="123"/>
      <c r="IO1800" s="123"/>
      <c r="IP1800" s="123"/>
    </row>
    <row r="1801" s="120" customFormat="1" ht="15.75" customHeight="1" spans="3:250">
      <c r="C1801" s="124"/>
      <c r="D1801" s="124"/>
      <c r="E1801" s="120"/>
      <c r="F1801" s="125"/>
      <c r="G1801" s="120"/>
      <c r="II1801" s="123"/>
      <c r="IJ1801" s="123"/>
      <c r="IK1801" s="123"/>
      <c r="IL1801" s="123"/>
      <c r="IM1801" s="123"/>
      <c r="IN1801" s="123"/>
      <c r="IO1801" s="123"/>
      <c r="IP1801" s="123"/>
    </row>
    <row r="1802" s="120" customFormat="1" ht="15.75" customHeight="1" spans="3:250">
      <c r="C1802" s="124"/>
      <c r="D1802" s="124"/>
      <c r="E1802" s="120"/>
      <c r="F1802" s="125"/>
      <c r="G1802" s="120"/>
      <c r="II1802" s="123"/>
      <c r="IJ1802" s="123"/>
      <c r="IK1802" s="123"/>
      <c r="IL1802" s="123"/>
      <c r="IM1802" s="123"/>
      <c r="IN1802" s="123"/>
      <c r="IO1802" s="123"/>
      <c r="IP1802" s="123"/>
    </row>
    <row r="1803" s="120" customFormat="1" ht="15.75" customHeight="1" spans="3:250">
      <c r="C1803" s="124"/>
      <c r="D1803" s="124"/>
      <c r="E1803" s="120"/>
      <c r="F1803" s="125"/>
      <c r="G1803" s="120"/>
      <c r="II1803" s="123"/>
      <c r="IJ1803" s="123"/>
      <c r="IK1803" s="123"/>
      <c r="IL1803" s="123"/>
      <c r="IM1803" s="123"/>
      <c r="IN1803" s="123"/>
      <c r="IO1803" s="123"/>
      <c r="IP1803" s="123"/>
    </row>
    <row r="1804" s="120" customFormat="1" ht="15.75" customHeight="1" spans="3:250">
      <c r="C1804" s="124"/>
      <c r="D1804" s="124"/>
      <c r="E1804" s="120"/>
      <c r="F1804" s="125"/>
      <c r="G1804" s="120"/>
      <c r="II1804" s="123"/>
      <c r="IJ1804" s="123"/>
      <c r="IK1804" s="123"/>
      <c r="IL1804" s="123"/>
      <c r="IM1804" s="123"/>
      <c r="IN1804" s="123"/>
      <c r="IO1804" s="123"/>
      <c r="IP1804" s="123"/>
    </row>
    <row r="1805" s="120" customFormat="1" ht="15.75" customHeight="1" spans="3:250">
      <c r="C1805" s="124"/>
      <c r="D1805" s="124"/>
      <c r="E1805" s="120"/>
      <c r="F1805" s="125"/>
      <c r="G1805" s="120"/>
      <c r="II1805" s="123"/>
      <c r="IJ1805" s="123"/>
      <c r="IK1805" s="123"/>
      <c r="IL1805" s="123"/>
      <c r="IM1805" s="123"/>
      <c r="IN1805" s="123"/>
      <c r="IO1805" s="123"/>
      <c r="IP1805" s="123"/>
    </row>
    <row r="1806" s="120" customFormat="1" ht="15.75" customHeight="1" spans="3:250">
      <c r="C1806" s="124"/>
      <c r="D1806" s="124"/>
      <c r="E1806" s="120"/>
      <c r="F1806" s="125"/>
      <c r="G1806" s="120"/>
      <c r="II1806" s="123"/>
      <c r="IJ1806" s="123"/>
      <c r="IK1806" s="123"/>
      <c r="IL1806" s="123"/>
      <c r="IM1806" s="123"/>
      <c r="IN1806" s="123"/>
      <c r="IO1806" s="123"/>
      <c r="IP1806" s="123"/>
    </row>
    <row r="1807" s="120" customFormat="1" ht="15.75" customHeight="1" spans="3:250">
      <c r="C1807" s="124"/>
      <c r="D1807" s="124"/>
      <c r="E1807" s="120"/>
      <c r="F1807" s="125"/>
      <c r="G1807" s="120"/>
      <c r="II1807" s="123"/>
      <c r="IJ1807" s="123"/>
      <c r="IK1807" s="123"/>
      <c r="IL1807" s="123"/>
      <c r="IM1807" s="123"/>
      <c r="IN1807" s="123"/>
      <c r="IO1807" s="123"/>
      <c r="IP1807" s="123"/>
    </row>
    <row r="1808" s="120" customFormat="1" ht="15.75" customHeight="1" spans="3:250">
      <c r="C1808" s="124"/>
      <c r="D1808" s="124"/>
      <c r="E1808" s="120"/>
      <c r="F1808" s="125"/>
      <c r="G1808" s="120"/>
      <c r="II1808" s="123"/>
      <c r="IJ1808" s="123"/>
      <c r="IK1808" s="123"/>
      <c r="IL1808" s="123"/>
      <c r="IM1808" s="123"/>
      <c r="IN1808" s="123"/>
      <c r="IO1808" s="123"/>
      <c r="IP1808" s="123"/>
    </row>
    <row r="1809" s="120" customFormat="1" ht="15.75" customHeight="1" spans="3:250">
      <c r="C1809" s="124"/>
      <c r="D1809" s="124"/>
      <c r="E1809" s="120"/>
      <c r="F1809" s="125"/>
      <c r="G1809" s="120"/>
      <c r="II1809" s="123"/>
      <c r="IJ1809" s="123"/>
      <c r="IK1809" s="123"/>
      <c r="IL1809" s="123"/>
      <c r="IM1809" s="123"/>
      <c r="IN1809" s="123"/>
      <c r="IO1809" s="123"/>
      <c r="IP1809" s="123"/>
    </row>
    <row r="1810" s="120" customFormat="1" ht="15.75" customHeight="1" spans="3:250">
      <c r="C1810" s="124"/>
      <c r="D1810" s="124"/>
      <c r="E1810" s="120"/>
      <c r="F1810" s="125"/>
      <c r="G1810" s="120"/>
      <c r="II1810" s="123"/>
      <c r="IJ1810" s="123"/>
      <c r="IK1810" s="123"/>
      <c r="IL1810" s="123"/>
      <c r="IM1810" s="123"/>
      <c r="IN1810" s="123"/>
      <c r="IO1810" s="123"/>
      <c r="IP1810" s="123"/>
    </row>
    <row r="1811" s="120" customFormat="1" ht="15.75" customHeight="1" spans="3:250">
      <c r="C1811" s="124"/>
      <c r="D1811" s="124"/>
      <c r="E1811" s="120"/>
      <c r="F1811" s="125"/>
      <c r="G1811" s="120"/>
      <c r="II1811" s="123"/>
      <c r="IJ1811" s="123"/>
      <c r="IK1811" s="123"/>
      <c r="IL1811" s="123"/>
      <c r="IM1811" s="123"/>
      <c r="IN1811" s="123"/>
      <c r="IO1811" s="123"/>
      <c r="IP1811" s="123"/>
    </row>
    <row r="1812" s="120" customFormat="1" ht="15.75" customHeight="1" spans="3:250">
      <c r="C1812" s="124"/>
      <c r="D1812" s="124"/>
      <c r="E1812" s="120"/>
      <c r="F1812" s="125"/>
      <c r="G1812" s="120"/>
      <c r="II1812" s="123"/>
      <c r="IJ1812" s="123"/>
      <c r="IK1812" s="123"/>
      <c r="IL1812" s="123"/>
      <c r="IM1812" s="123"/>
      <c r="IN1812" s="123"/>
      <c r="IO1812" s="123"/>
      <c r="IP1812" s="123"/>
    </row>
    <row r="1813" s="120" customFormat="1" ht="15.75" customHeight="1" spans="3:250">
      <c r="C1813" s="124"/>
      <c r="D1813" s="124"/>
      <c r="E1813" s="120"/>
      <c r="F1813" s="125"/>
      <c r="G1813" s="120"/>
      <c r="II1813" s="123"/>
      <c r="IJ1813" s="123"/>
      <c r="IK1813" s="123"/>
      <c r="IL1813" s="123"/>
      <c r="IM1813" s="123"/>
      <c r="IN1813" s="123"/>
      <c r="IO1813" s="123"/>
      <c r="IP1813" s="123"/>
    </row>
    <row r="1814" s="120" customFormat="1" ht="15.75" customHeight="1" spans="3:250">
      <c r="C1814" s="124"/>
      <c r="D1814" s="124"/>
      <c r="E1814" s="120"/>
      <c r="F1814" s="125"/>
      <c r="G1814" s="120"/>
      <c r="II1814" s="123"/>
      <c r="IJ1814" s="123"/>
      <c r="IK1814" s="123"/>
      <c r="IL1814" s="123"/>
      <c r="IM1814" s="123"/>
      <c r="IN1814" s="123"/>
      <c r="IO1814" s="123"/>
      <c r="IP1814" s="123"/>
    </row>
    <row r="1815" s="120" customFormat="1" ht="15.75" customHeight="1" spans="3:250">
      <c r="C1815" s="124"/>
      <c r="D1815" s="124"/>
      <c r="E1815" s="120"/>
      <c r="F1815" s="125"/>
      <c r="G1815" s="120"/>
      <c r="II1815" s="123"/>
      <c r="IJ1815" s="123"/>
      <c r="IK1815" s="123"/>
      <c r="IL1815" s="123"/>
      <c r="IM1815" s="123"/>
      <c r="IN1815" s="123"/>
      <c r="IO1815" s="123"/>
      <c r="IP1815" s="123"/>
    </row>
    <row r="1816" s="120" customFormat="1" ht="15.75" customHeight="1" spans="3:250">
      <c r="C1816" s="124"/>
      <c r="D1816" s="124"/>
      <c r="E1816" s="120"/>
      <c r="F1816" s="125"/>
      <c r="G1816" s="120"/>
      <c r="II1816" s="123"/>
      <c r="IJ1816" s="123"/>
      <c r="IK1816" s="123"/>
      <c r="IL1816" s="123"/>
      <c r="IM1816" s="123"/>
      <c r="IN1816" s="123"/>
      <c r="IO1816" s="123"/>
      <c r="IP1816" s="123"/>
    </row>
    <row r="1817" s="120" customFormat="1" ht="15.75" customHeight="1" spans="3:250">
      <c r="C1817" s="124"/>
      <c r="D1817" s="124"/>
      <c r="E1817" s="120"/>
      <c r="F1817" s="125"/>
      <c r="G1817" s="120"/>
      <c r="II1817" s="123"/>
      <c r="IJ1817" s="123"/>
      <c r="IK1817" s="123"/>
      <c r="IL1817" s="123"/>
      <c r="IM1817" s="123"/>
      <c r="IN1817" s="123"/>
      <c r="IO1817" s="123"/>
      <c r="IP1817" s="123"/>
    </row>
    <row r="1818" s="120" customFormat="1" ht="15.75" customHeight="1" spans="3:250">
      <c r="C1818" s="124"/>
      <c r="D1818" s="124"/>
      <c r="E1818" s="120"/>
      <c r="F1818" s="125"/>
      <c r="G1818" s="120"/>
      <c r="II1818" s="123"/>
      <c r="IJ1818" s="123"/>
      <c r="IK1818" s="123"/>
      <c r="IL1818" s="123"/>
      <c r="IM1818" s="123"/>
      <c r="IN1818" s="123"/>
      <c r="IO1818" s="123"/>
      <c r="IP1818" s="123"/>
    </row>
    <row r="1819" s="120" customFormat="1" ht="15.75" customHeight="1" spans="3:250">
      <c r="C1819" s="124"/>
      <c r="D1819" s="124"/>
      <c r="E1819" s="120"/>
      <c r="F1819" s="125"/>
      <c r="G1819" s="120"/>
      <c r="II1819" s="123"/>
      <c r="IJ1819" s="123"/>
      <c r="IK1819" s="123"/>
      <c r="IL1819" s="123"/>
      <c r="IM1819" s="123"/>
      <c r="IN1819" s="123"/>
      <c r="IO1819" s="123"/>
      <c r="IP1819" s="123"/>
    </row>
    <row r="1820" s="120" customFormat="1" ht="15.75" customHeight="1" spans="3:250">
      <c r="C1820" s="124"/>
      <c r="D1820" s="124"/>
      <c r="E1820" s="120"/>
      <c r="F1820" s="125"/>
      <c r="G1820" s="120"/>
      <c r="II1820" s="123"/>
      <c r="IJ1820" s="123"/>
      <c r="IK1820" s="123"/>
      <c r="IL1820" s="123"/>
      <c r="IM1820" s="123"/>
      <c r="IN1820" s="123"/>
      <c r="IO1820" s="123"/>
      <c r="IP1820" s="123"/>
    </row>
    <row r="1821" s="120" customFormat="1" ht="15.75" customHeight="1" spans="3:250">
      <c r="C1821" s="124"/>
      <c r="D1821" s="124"/>
      <c r="E1821" s="120"/>
      <c r="F1821" s="125"/>
      <c r="G1821" s="120"/>
      <c r="II1821" s="123"/>
      <c r="IJ1821" s="123"/>
      <c r="IK1821" s="123"/>
      <c r="IL1821" s="123"/>
      <c r="IM1821" s="123"/>
      <c r="IN1821" s="123"/>
      <c r="IO1821" s="123"/>
      <c r="IP1821" s="123"/>
    </row>
    <row r="1822" s="120" customFormat="1" ht="15.75" customHeight="1" spans="3:250">
      <c r="C1822" s="124"/>
      <c r="D1822" s="124"/>
      <c r="E1822" s="120"/>
      <c r="F1822" s="125"/>
      <c r="G1822" s="120"/>
      <c r="II1822" s="123"/>
      <c r="IJ1822" s="123"/>
      <c r="IK1822" s="123"/>
      <c r="IL1822" s="123"/>
      <c r="IM1822" s="123"/>
      <c r="IN1822" s="123"/>
      <c r="IO1822" s="123"/>
      <c r="IP1822" s="123"/>
    </row>
    <row r="1823" s="120" customFormat="1" ht="15.75" customHeight="1" spans="3:250">
      <c r="C1823" s="124"/>
      <c r="D1823" s="124"/>
      <c r="E1823" s="120"/>
      <c r="F1823" s="125"/>
      <c r="G1823" s="120"/>
      <c r="II1823" s="123"/>
      <c r="IJ1823" s="123"/>
      <c r="IK1823" s="123"/>
      <c r="IL1823" s="123"/>
      <c r="IM1823" s="123"/>
      <c r="IN1823" s="123"/>
      <c r="IO1823" s="123"/>
      <c r="IP1823" s="123"/>
    </row>
    <row r="1824" s="120" customFormat="1" ht="15.75" customHeight="1" spans="3:250">
      <c r="C1824" s="124"/>
      <c r="D1824" s="124"/>
      <c r="E1824" s="120"/>
      <c r="F1824" s="125"/>
      <c r="G1824" s="120"/>
      <c r="II1824" s="123"/>
      <c r="IJ1824" s="123"/>
      <c r="IK1824" s="123"/>
      <c r="IL1824" s="123"/>
      <c r="IM1824" s="123"/>
      <c r="IN1824" s="123"/>
      <c r="IO1824" s="123"/>
      <c r="IP1824" s="123"/>
    </row>
    <row r="1825" s="120" customFormat="1" ht="15.75" customHeight="1" spans="3:250">
      <c r="C1825" s="124"/>
      <c r="D1825" s="124"/>
      <c r="E1825" s="120"/>
      <c r="F1825" s="125"/>
      <c r="G1825" s="120"/>
      <c r="II1825" s="123"/>
      <c r="IJ1825" s="123"/>
      <c r="IK1825" s="123"/>
      <c r="IL1825" s="123"/>
      <c r="IM1825" s="123"/>
      <c r="IN1825" s="123"/>
      <c r="IO1825" s="123"/>
      <c r="IP1825" s="123"/>
    </row>
    <row r="1826" s="120" customFormat="1" ht="15.75" customHeight="1" spans="3:250">
      <c r="C1826" s="124"/>
      <c r="D1826" s="124"/>
      <c r="E1826" s="120"/>
      <c r="F1826" s="125"/>
      <c r="G1826" s="120"/>
      <c r="II1826" s="123"/>
      <c r="IJ1826" s="123"/>
      <c r="IK1826" s="123"/>
      <c r="IL1826" s="123"/>
      <c r="IM1826" s="123"/>
      <c r="IN1826" s="123"/>
      <c r="IO1826" s="123"/>
      <c r="IP1826" s="123"/>
    </row>
    <row r="1827" s="120" customFormat="1" ht="15.75" customHeight="1" spans="3:250">
      <c r="C1827" s="124"/>
      <c r="D1827" s="124"/>
      <c r="E1827" s="120"/>
      <c r="F1827" s="125"/>
      <c r="G1827" s="120"/>
      <c r="II1827" s="123"/>
      <c r="IJ1827" s="123"/>
      <c r="IK1827" s="123"/>
      <c r="IL1827" s="123"/>
      <c r="IM1827" s="123"/>
      <c r="IN1827" s="123"/>
      <c r="IO1827" s="123"/>
      <c r="IP1827" s="123"/>
    </row>
    <row r="1828" s="120" customFormat="1" ht="15.75" customHeight="1" spans="3:250">
      <c r="C1828" s="124"/>
      <c r="D1828" s="124"/>
      <c r="E1828" s="120"/>
      <c r="F1828" s="125"/>
      <c r="G1828" s="120"/>
      <c r="II1828" s="123"/>
      <c r="IJ1828" s="123"/>
      <c r="IK1828" s="123"/>
      <c r="IL1828" s="123"/>
      <c r="IM1828" s="123"/>
      <c r="IN1828" s="123"/>
      <c r="IO1828" s="123"/>
      <c r="IP1828" s="123"/>
    </row>
    <row r="1829" s="120" customFormat="1" ht="15.75" customHeight="1" spans="3:250">
      <c r="C1829" s="124"/>
      <c r="D1829" s="124"/>
      <c r="E1829" s="120"/>
      <c r="F1829" s="125"/>
      <c r="G1829" s="120"/>
      <c r="II1829" s="123"/>
      <c r="IJ1829" s="123"/>
      <c r="IK1829" s="123"/>
      <c r="IL1829" s="123"/>
      <c r="IM1829" s="123"/>
      <c r="IN1829" s="123"/>
      <c r="IO1829" s="123"/>
      <c r="IP1829" s="123"/>
    </row>
    <row r="1830" s="120" customFormat="1" ht="15.75" customHeight="1" spans="3:250">
      <c r="C1830" s="124"/>
      <c r="D1830" s="124"/>
      <c r="E1830" s="120"/>
      <c r="F1830" s="125"/>
      <c r="G1830" s="120"/>
      <c r="II1830" s="123"/>
      <c r="IJ1830" s="123"/>
      <c r="IK1830" s="123"/>
      <c r="IL1830" s="123"/>
      <c r="IM1830" s="123"/>
      <c r="IN1830" s="123"/>
      <c r="IO1830" s="123"/>
      <c r="IP1830" s="123"/>
    </row>
    <row r="1831" s="120" customFormat="1" ht="15.75" customHeight="1" spans="3:250">
      <c r="C1831" s="124"/>
      <c r="D1831" s="124"/>
      <c r="E1831" s="120"/>
      <c r="F1831" s="125"/>
      <c r="G1831" s="120"/>
      <c r="II1831" s="123"/>
      <c r="IJ1831" s="123"/>
      <c r="IK1831" s="123"/>
      <c r="IL1831" s="123"/>
      <c r="IM1831" s="123"/>
      <c r="IN1831" s="123"/>
      <c r="IO1831" s="123"/>
      <c r="IP1831" s="123"/>
    </row>
    <row r="1832" s="120" customFormat="1" ht="15.75" customHeight="1" spans="3:250">
      <c r="C1832" s="124"/>
      <c r="D1832" s="124"/>
      <c r="E1832" s="120"/>
      <c r="F1832" s="125"/>
      <c r="G1832" s="120"/>
      <c r="II1832" s="123"/>
      <c r="IJ1832" s="123"/>
      <c r="IK1832" s="123"/>
      <c r="IL1832" s="123"/>
      <c r="IM1832" s="123"/>
      <c r="IN1832" s="123"/>
      <c r="IO1832" s="123"/>
      <c r="IP1832" s="123"/>
    </row>
    <row r="1833" s="120" customFormat="1" ht="15.75" customHeight="1" spans="3:250">
      <c r="C1833" s="124"/>
      <c r="D1833" s="124"/>
      <c r="E1833" s="120"/>
      <c r="F1833" s="125"/>
      <c r="G1833" s="120"/>
      <c r="II1833" s="123"/>
      <c r="IJ1833" s="123"/>
      <c r="IK1833" s="123"/>
      <c r="IL1833" s="123"/>
      <c r="IM1833" s="123"/>
      <c r="IN1833" s="123"/>
      <c r="IO1833" s="123"/>
      <c r="IP1833" s="123"/>
    </row>
    <row r="1834" s="120" customFormat="1" ht="15.75" customHeight="1" spans="3:250">
      <c r="C1834" s="124"/>
      <c r="D1834" s="124"/>
      <c r="E1834" s="120"/>
      <c r="F1834" s="125"/>
      <c r="G1834" s="120"/>
      <c r="II1834" s="123"/>
      <c r="IJ1834" s="123"/>
      <c r="IK1834" s="123"/>
      <c r="IL1834" s="123"/>
      <c r="IM1834" s="123"/>
      <c r="IN1834" s="123"/>
      <c r="IO1834" s="123"/>
      <c r="IP1834" s="123"/>
    </row>
    <row r="1835" s="120" customFormat="1" ht="15.75" customHeight="1" spans="3:250">
      <c r="C1835" s="124"/>
      <c r="D1835" s="124"/>
      <c r="E1835" s="120"/>
      <c r="F1835" s="125"/>
      <c r="G1835" s="120"/>
      <c r="II1835" s="123"/>
      <c r="IJ1835" s="123"/>
      <c r="IK1835" s="123"/>
      <c r="IL1835" s="123"/>
      <c r="IM1835" s="123"/>
      <c r="IN1835" s="123"/>
      <c r="IO1835" s="123"/>
      <c r="IP1835" s="123"/>
    </row>
    <row r="1836" s="120" customFormat="1" ht="15.75" customHeight="1" spans="3:250">
      <c r="C1836" s="124"/>
      <c r="D1836" s="124"/>
      <c r="E1836" s="120"/>
      <c r="F1836" s="125"/>
      <c r="G1836" s="120"/>
      <c r="II1836" s="123"/>
      <c r="IJ1836" s="123"/>
      <c r="IK1836" s="123"/>
      <c r="IL1836" s="123"/>
      <c r="IM1836" s="123"/>
      <c r="IN1836" s="123"/>
      <c r="IO1836" s="123"/>
      <c r="IP1836" s="123"/>
    </row>
    <row r="1837" s="120" customFormat="1" ht="15.75" customHeight="1" spans="3:250">
      <c r="C1837" s="124"/>
      <c r="D1837" s="124"/>
      <c r="E1837" s="120"/>
      <c r="F1837" s="125"/>
      <c r="G1837" s="120"/>
      <c r="II1837" s="123"/>
      <c r="IJ1837" s="123"/>
      <c r="IK1837" s="123"/>
      <c r="IL1837" s="123"/>
      <c r="IM1837" s="123"/>
      <c r="IN1837" s="123"/>
      <c r="IO1837" s="123"/>
      <c r="IP1837" s="123"/>
    </row>
    <row r="1838" s="120" customFormat="1" ht="15.75" customHeight="1" spans="3:250">
      <c r="C1838" s="124"/>
      <c r="D1838" s="124"/>
      <c r="E1838" s="120"/>
      <c r="F1838" s="125"/>
      <c r="G1838" s="120"/>
      <c r="II1838" s="123"/>
      <c r="IJ1838" s="123"/>
      <c r="IK1838" s="123"/>
      <c r="IL1838" s="123"/>
      <c r="IM1838" s="123"/>
      <c r="IN1838" s="123"/>
      <c r="IO1838" s="123"/>
      <c r="IP1838" s="123"/>
    </row>
    <row r="1839" s="120" customFormat="1" ht="15.75" customHeight="1" spans="3:250">
      <c r="C1839" s="124"/>
      <c r="D1839" s="124"/>
      <c r="E1839" s="120"/>
      <c r="F1839" s="125"/>
      <c r="G1839" s="120"/>
      <c r="II1839" s="123"/>
      <c r="IJ1839" s="123"/>
      <c r="IK1839" s="123"/>
      <c r="IL1839" s="123"/>
      <c r="IM1839" s="123"/>
      <c r="IN1839" s="123"/>
      <c r="IO1839" s="123"/>
      <c r="IP1839" s="123"/>
    </row>
    <row r="1840" s="120" customFormat="1" ht="15.75" customHeight="1" spans="3:250">
      <c r="C1840" s="124"/>
      <c r="D1840" s="124"/>
      <c r="E1840" s="120"/>
      <c r="F1840" s="125"/>
      <c r="G1840" s="120"/>
      <c r="II1840" s="123"/>
      <c r="IJ1840" s="123"/>
      <c r="IK1840" s="123"/>
      <c r="IL1840" s="123"/>
      <c r="IM1840" s="123"/>
      <c r="IN1840" s="123"/>
      <c r="IO1840" s="123"/>
      <c r="IP1840" s="123"/>
    </row>
    <row r="1841" s="120" customFormat="1" ht="15.75" customHeight="1" spans="3:250">
      <c r="C1841" s="124"/>
      <c r="D1841" s="124"/>
      <c r="E1841" s="120"/>
      <c r="F1841" s="125"/>
      <c r="G1841" s="120"/>
      <c r="II1841" s="123"/>
      <c r="IJ1841" s="123"/>
      <c r="IK1841" s="123"/>
      <c r="IL1841" s="123"/>
      <c r="IM1841" s="123"/>
      <c r="IN1841" s="123"/>
      <c r="IO1841" s="123"/>
      <c r="IP1841" s="123"/>
    </row>
    <row r="1842" s="120" customFormat="1" ht="15.75" customHeight="1" spans="3:250">
      <c r="C1842" s="124"/>
      <c r="D1842" s="124"/>
      <c r="E1842" s="120"/>
      <c r="F1842" s="125"/>
      <c r="G1842" s="120"/>
      <c r="II1842" s="123"/>
      <c r="IJ1842" s="123"/>
      <c r="IK1842" s="123"/>
      <c r="IL1842" s="123"/>
      <c r="IM1842" s="123"/>
      <c r="IN1842" s="123"/>
      <c r="IO1842" s="123"/>
      <c r="IP1842" s="123"/>
    </row>
    <row r="1843" s="120" customFormat="1" ht="15.75" customHeight="1" spans="3:250">
      <c r="C1843" s="124"/>
      <c r="D1843" s="124"/>
      <c r="E1843" s="120"/>
      <c r="F1843" s="125"/>
      <c r="G1843" s="120"/>
      <c r="II1843" s="123"/>
      <c r="IJ1843" s="123"/>
      <c r="IK1843" s="123"/>
      <c r="IL1843" s="123"/>
      <c r="IM1843" s="123"/>
      <c r="IN1843" s="123"/>
      <c r="IO1843" s="123"/>
      <c r="IP1843" s="123"/>
    </row>
    <row r="1844" s="120" customFormat="1" ht="15.75" customHeight="1" spans="3:250">
      <c r="C1844" s="124"/>
      <c r="D1844" s="124"/>
      <c r="E1844" s="120"/>
      <c r="F1844" s="125"/>
      <c r="G1844" s="120"/>
      <c r="II1844" s="123"/>
      <c r="IJ1844" s="123"/>
      <c r="IK1844" s="123"/>
      <c r="IL1844" s="123"/>
      <c r="IM1844" s="123"/>
      <c r="IN1844" s="123"/>
      <c r="IO1844" s="123"/>
      <c r="IP1844" s="123"/>
    </row>
    <row r="1845" s="120" customFormat="1" ht="15.75" customHeight="1" spans="3:250">
      <c r="C1845" s="124"/>
      <c r="D1845" s="124"/>
      <c r="E1845" s="120"/>
      <c r="F1845" s="125"/>
      <c r="G1845" s="120"/>
      <c r="II1845" s="123"/>
      <c r="IJ1845" s="123"/>
      <c r="IK1845" s="123"/>
      <c r="IL1845" s="123"/>
      <c r="IM1845" s="123"/>
      <c r="IN1845" s="123"/>
      <c r="IO1845" s="123"/>
      <c r="IP1845" s="123"/>
    </row>
    <row r="1846" s="120" customFormat="1" ht="15.75" customHeight="1" spans="3:250">
      <c r="C1846" s="124"/>
      <c r="D1846" s="124"/>
      <c r="E1846" s="120"/>
      <c r="F1846" s="125"/>
      <c r="G1846" s="120"/>
      <c r="II1846" s="123"/>
      <c r="IJ1846" s="123"/>
      <c r="IK1846" s="123"/>
      <c r="IL1846" s="123"/>
      <c r="IM1846" s="123"/>
      <c r="IN1846" s="123"/>
      <c r="IO1846" s="123"/>
      <c r="IP1846" s="123"/>
    </row>
    <row r="1847" s="120" customFormat="1" ht="15.75" customHeight="1" spans="3:250">
      <c r="C1847" s="124"/>
      <c r="D1847" s="124"/>
      <c r="E1847" s="120"/>
      <c r="F1847" s="125"/>
      <c r="G1847" s="120"/>
      <c r="II1847" s="123"/>
      <c r="IJ1847" s="123"/>
      <c r="IK1847" s="123"/>
      <c r="IL1847" s="123"/>
      <c r="IM1847" s="123"/>
      <c r="IN1847" s="123"/>
      <c r="IO1847" s="123"/>
      <c r="IP1847" s="123"/>
    </row>
    <row r="1848" s="120" customFormat="1" ht="15.75" customHeight="1" spans="3:250">
      <c r="C1848" s="124"/>
      <c r="D1848" s="124"/>
      <c r="E1848" s="120"/>
      <c r="F1848" s="125"/>
      <c r="G1848" s="120"/>
      <c r="II1848" s="123"/>
      <c r="IJ1848" s="123"/>
      <c r="IK1848" s="123"/>
      <c r="IL1848" s="123"/>
      <c r="IM1848" s="123"/>
      <c r="IN1848" s="123"/>
      <c r="IO1848" s="123"/>
      <c r="IP1848" s="123"/>
    </row>
    <row r="1849" s="120" customFormat="1" ht="15.75" customHeight="1" spans="3:250">
      <c r="C1849" s="124"/>
      <c r="D1849" s="124"/>
      <c r="E1849" s="120"/>
      <c r="F1849" s="125"/>
      <c r="G1849" s="120"/>
      <c r="II1849" s="123"/>
      <c r="IJ1849" s="123"/>
      <c r="IK1849" s="123"/>
      <c r="IL1849" s="123"/>
      <c r="IM1849" s="123"/>
      <c r="IN1849" s="123"/>
      <c r="IO1849" s="123"/>
      <c r="IP1849" s="123"/>
    </row>
    <row r="1850" s="120" customFormat="1" ht="15.75" customHeight="1" spans="3:250">
      <c r="C1850" s="124"/>
      <c r="D1850" s="124"/>
      <c r="E1850" s="120"/>
      <c r="F1850" s="125"/>
      <c r="G1850" s="120"/>
      <c r="II1850" s="123"/>
      <c r="IJ1850" s="123"/>
      <c r="IK1850" s="123"/>
      <c r="IL1850" s="123"/>
      <c r="IM1850" s="123"/>
      <c r="IN1850" s="123"/>
      <c r="IO1850" s="123"/>
      <c r="IP1850" s="123"/>
    </row>
    <row r="1851" s="120" customFormat="1" ht="15.75" customHeight="1" spans="3:250">
      <c r="C1851" s="124"/>
      <c r="D1851" s="124"/>
      <c r="E1851" s="120"/>
      <c r="F1851" s="125"/>
      <c r="G1851" s="120"/>
      <c r="II1851" s="123"/>
      <c r="IJ1851" s="123"/>
      <c r="IK1851" s="123"/>
      <c r="IL1851" s="123"/>
      <c r="IM1851" s="123"/>
      <c r="IN1851" s="123"/>
      <c r="IO1851" s="123"/>
      <c r="IP1851" s="123"/>
    </row>
    <row r="1852" s="120" customFormat="1" ht="15.75" customHeight="1" spans="3:250">
      <c r="C1852" s="124"/>
      <c r="D1852" s="124"/>
      <c r="E1852" s="120"/>
      <c r="F1852" s="125"/>
      <c r="G1852" s="120"/>
      <c r="II1852" s="123"/>
      <c r="IJ1852" s="123"/>
      <c r="IK1852" s="123"/>
      <c r="IL1852" s="123"/>
      <c r="IM1852" s="123"/>
      <c r="IN1852" s="123"/>
      <c r="IO1852" s="123"/>
      <c r="IP1852" s="123"/>
    </row>
    <row r="1853" s="120" customFormat="1" ht="15.75" customHeight="1" spans="3:250">
      <c r="C1853" s="124"/>
      <c r="D1853" s="124"/>
      <c r="E1853" s="120"/>
      <c r="F1853" s="125"/>
      <c r="G1853" s="120"/>
      <c r="II1853" s="123"/>
      <c r="IJ1853" s="123"/>
      <c r="IK1853" s="123"/>
      <c r="IL1853" s="123"/>
      <c r="IM1853" s="123"/>
      <c r="IN1853" s="123"/>
      <c r="IO1853" s="123"/>
      <c r="IP1853" s="123"/>
    </row>
    <row r="1854" s="120" customFormat="1" ht="15.75" customHeight="1" spans="3:250">
      <c r="C1854" s="124"/>
      <c r="D1854" s="124"/>
      <c r="E1854" s="120"/>
      <c r="F1854" s="125"/>
      <c r="G1854" s="120"/>
      <c r="II1854" s="123"/>
      <c r="IJ1854" s="123"/>
      <c r="IK1854" s="123"/>
      <c r="IL1854" s="123"/>
      <c r="IM1854" s="123"/>
      <c r="IN1854" s="123"/>
      <c r="IO1854" s="123"/>
      <c r="IP1854" s="123"/>
    </row>
    <row r="1855" s="120" customFormat="1" ht="15.75" customHeight="1" spans="3:250">
      <c r="C1855" s="124"/>
      <c r="D1855" s="124"/>
      <c r="E1855" s="120"/>
      <c r="F1855" s="125"/>
      <c r="G1855" s="120"/>
      <c r="II1855" s="123"/>
      <c r="IJ1855" s="123"/>
      <c r="IK1855" s="123"/>
      <c r="IL1855" s="123"/>
      <c r="IM1855" s="123"/>
      <c r="IN1855" s="123"/>
      <c r="IO1855" s="123"/>
      <c r="IP1855" s="123"/>
    </row>
    <row r="1856" s="120" customFormat="1" ht="15.75" customHeight="1" spans="3:250">
      <c r="C1856" s="124"/>
      <c r="D1856" s="124"/>
      <c r="E1856" s="120"/>
      <c r="F1856" s="125"/>
      <c r="G1856" s="120"/>
      <c r="II1856" s="123"/>
      <c r="IJ1856" s="123"/>
      <c r="IK1856" s="123"/>
      <c r="IL1856" s="123"/>
      <c r="IM1856" s="123"/>
      <c r="IN1856" s="123"/>
      <c r="IO1856" s="123"/>
      <c r="IP1856" s="123"/>
    </row>
    <row r="1857" s="120" customFormat="1" ht="15.75" customHeight="1" spans="3:250">
      <c r="C1857" s="124"/>
      <c r="D1857" s="124"/>
      <c r="E1857" s="120"/>
      <c r="F1857" s="125"/>
      <c r="G1857" s="120"/>
      <c r="II1857" s="123"/>
      <c r="IJ1857" s="123"/>
      <c r="IK1857" s="123"/>
      <c r="IL1857" s="123"/>
      <c r="IM1857" s="123"/>
      <c r="IN1857" s="123"/>
      <c r="IO1857" s="123"/>
      <c r="IP1857" s="123"/>
    </row>
    <row r="1858" s="120" customFormat="1" ht="15.75" customHeight="1" spans="3:250">
      <c r="C1858" s="124"/>
      <c r="D1858" s="124"/>
      <c r="E1858" s="120"/>
      <c r="F1858" s="125"/>
      <c r="G1858" s="120"/>
      <c r="II1858" s="123"/>
      <c r="IJ1858" s="123"/>
      <c r="IK1858" s="123"/>
      <c r="IL1858" s="123"/>
      <c r="IM1858" s="123"/>
      <c r="IN1858" s="123"/>
      <c r="IO1858" s="123"/>
      <c r="IP1858" s="123"/>
    </row>
    <row r="1859" s="120" customFormat="1" ht="15.75" customHeight="1" spans="3:250">
      <c r="C1859" s="124"/>
      <c r="D1859" s="124"/>
      <c r="E1859" s="120"/>
      <c r="F1859" s="125"/>
      <c r="G1859" s="120"/>
      <c r="II1859" s="123"/>
      <c r="IJ1859" s="123"/>
      <c r="IK1859" s="123"/>
      <c r="IL1859" s="123"/>
      <c r="IM1859" s="123"/>
      <c r="IN1859" s="123"/>
      <c r="IO1859" s="123"/>
      <c r="IP1859" s="123"/>
    </row>
    <row r="1860" s="120" customFormat="1" ht="15.75" customHeight="1" spans="3:250">
      <c r="C1860" s="124"/>
      <c r="D1860" s="124"/>
      <c r="E1860" s="120"/>
      <c r="F1860" s="125"/>
      <c r="G1860" s="120"/>
      <c r="II1860" s="123"/>
      <c r="IJ1860" s="123"/>
      <c r="IK1860" s="123"/>
      <c r="IL1860" s="123"/>
      <c r="IM1860" s="123"/>
      <c r="IN1860" s="123"/>
      <c r="IO1860" s="123"/>
      <c r="IP1860" s="123"/>
    </row>
    <row r="1861" s="120" customFormat="1" ht="15.75" customHeight="1" spans="3:250">
      <c r="C1861" s="124"/>
      <c r="D1861" s="124"/>
      <c r="E1861" s="120"/>
      <c r="F1861" s="125"/>
      <c r="G1861" s="120"/>
      <c r="II1861" s="123"/>
      <c r="IJ1861" s="123"/>
      <c r="IK1861" s="123"/>
      <c r="IL1861" s="123"/>
      <c r="IM1861" s="123"/>
      <c r="IN1861" s="123"/>
      <c r="IO1861" s="123"/>
      <c r="IP1861" s="123"/>
    </row>
    <row r="1862" s="120" customFormat="1" ht="15.75" customHeight="1" spans="3:250">
      <c r="C1862" s="124"/>
      <c r="D1862" s="124"/>
      <c r="E1862" s="120"/>
      <c r="F1862" s="125"/>
      <c r="G1862" s="120"/>
      <c r="II1862" s="123"/>
      <c r="IJ1862" s="123"/>
      <c r="IK1862" s="123"/>
      <c r="IL1862" s="123"/>
      <c r="IM1862" s="123"/>
      <c r="IN1862" s="123"/>
      <c r="IO1862" s="123"/>
      <c r="IP1862" s="123"/>
    </row>
    <row r="1863" s="120" customFormat="1" ht="15.75" customHeight="1" spans="3:250">
      <c r="C1863" s="124"/>
      <c r="D1863" s="124"/>
      <c r="E1863" s="120"/>
      <c r="F1863" s="125"/>
      <c r="G1863" s="120"/>
      <c r="II1863" s="123"/>
      <c r="IJ1863" s="123"/>
      <c r="IK1863" s="123"/>
      <c r="IL1863" s="123"/>
      <c r="IM1863" s="123"/>
      <c r="IN1863" s="123"/>
      <c r="IO1863" s="123"/>
      <c r="IP1863" s="123"/>
    </row>
    <row r="1864" s="120" customFormat="1" ht="15.75" customHeight="1" spans="3:250">
      <c r="C1864" s="124"/>
      <c r="D1864" s="124"/>
      <c r="E1864" s="120"/>
      <c r="F1864" s="125"/>
      <c r="G1864" s="120"/>
      <c r="II1864" s="123"/>
      <c r="IJ1864" s="123"/>
      <c r="IK1864" s="123"/>
      <c r="IL1864" s="123"/>
      <c r="IM1864" s="123"/>
      <c r="IN1864" s="123"/>
      <c r="IO1864" s="123"/>
      <c r="IP1864" s="123"/>
    </row>
    <row r="1865" s="120" customFormat="1" ht="15.75" customHeight="1" spans="3:250">
      <c r="C1865" s="124"/>
      <c r="D1865" s="124"/>
      <c r="E1865" s="120"/>
      <c r="F1865" s="125"/>
      <c r="G1865" s="120"/>
      <c r="II1865" s="123"/>
      <c r="IJ1865" s="123"/>
      <c r="IK1865" s="123"/>
      <c r="IL1865" s="123"/>
      <c r="IM1865" s="123"/>
      <c r="IN1865" s="123"/>
      <c r="IO1865" s="123"/>
      <c r="IP1865" s="123"/>
    </row>
    <row r="1866" s="120" customFormat="1" ht="15.75" customHeight="1" spans="3:250">
      <c r="C1866" s="124"/>
      <c r="D1866" s="124"/>
      <c r="E1866" s="120"/>
      <c r="F1866" s="125"/>
      <c r="G1866" s="120"/>
      <c r="II1866" s="123"/>
      <c r="IJ1866" s="123"/>
      <c r="IK1866" s="123"/>
      <c r="IL1866" s="123"/>
      <c r="IM1866" s="123"/>
      <c r="IN1866" s="123"/>
      <c r="IO1866" s="123"/>
      <c r="IP1866" s="123"/>
    </row>
    <row r="1867" s="120" customFormat="1" ht="15.75" customHeight="1" spans="3:250">
      <c r="C1867" s="124"/>
      <c r="D1867" s="124"/>
      <c r="E1867" s="120"/>
      <c r="F1867" s="125"/>
      <c r="G1867" s="120"/>
      <c r="II1867" s="123"/>
      <c r="IJ1867" s="123"/>
      <c r="IK1867" s="123"/>
      <c r="IL1867" s="123"/>
      <c r="IM1867" s="123"/>
      <c r="IN1867" s="123"/>
      <c r="IO1867" s="123"/>
      <c r="IP1867" s="123"/>
    </row>
    <row r="1868" s="120" customFormat="1" ht="15.75" customHeight="1" spans="3:250">
      <c r="C1868" s="124"/>
      <c r="D1868" s="124"/>
      <c r="E1868" s="120"/>
      <c r="F1868" s="125"/>
      <c r="G1868" s="120"/>
      <c r="II1868" s="123"/>
      <c r="IJ1868" s="123"/>
      <c r="IK1868" s="123"/>
      <c r="IL1868" s="123"/>
      <c r="IM1868" s="123"/>
      <c r="IN1868" s="123"/>
      <c r="IO1868" s="123"/>
      <c r="IP1868" s="123"/>
    </row>
    <row r="1869" s="120" customFormat="1" ht="15.75" customHeight="1" spans="3:250">
      <c r="C1869" s="124"/>
      <c r="D1869" s="124"/>
      <c r="E1869" s="120"/>
      <c r="F1869" s="125"/>
      <c r="G1869" s="120"/>
      <c r="II1869" s="123"/>
      <c r="IJ1869" s="123"/>
      <c r="IK1869" s="123"/>
      <c r="IL1869" s="123"/>
      <c r="IM1869" s="123"/>
      <c r="IN1869" s="123"/>
      <c r="IO1869" s="123"/>
      <c r="IP1869" s="123"/>
    </row>
    <row r="1870" s="120" customFormat="1" ht="15.75" customHeight="1" spans="3:250">
      <c r="C1870" s="124"/>
      <c r="D1870" s="124"/>
      <c r="E1870" s="120"/>
      <c r="F1870" s="125"/>
      <c r="G1870" s="120"/>
      <c r="II1870" s="123"/>
      <c r="IJ1870" s="123"/>
      <c r="IK1870" s="123"/>
      <c r="IL1870" s="123"/>
      <c r="IM1870" s="123"/>
      <c r="IN1870" s="123"/>
      <c r="IO1870" s="123"/>
      <c r="IP1870" s="123"/>
    </row>
    <row r="1871" s="120" customFormat="1" ht="15.75" customHeight="1" spans="3:250">
      <c r="C1871" s="124"/>
      <c r="D1871" s="124"/>
      <c r="E1871" s="120"/>
      <c r="F1871" s="125"/>
      <c r="G1871" s="120"/>
      <c r="II1871" s="123"/>
      <c r="IJ1871" s="123"/>
      <c r="IK1871" s="123"/>
      <c r="IL1871" s="123"/>
      <c r="IM1871" s="123"/>
      <c r="IN1871" s="123"/>
      <c r="IO1871" s="123"/>
      <c r="IP1871" s="123"/>
    </row>
    <row r="1872" s="120" customFormat="1" ht="15.75" customHeight="1" spans="3:250">
      <c r="C1872" s="124"/>
      <c r="D1872" s="124"/>
      <c r="E1872" s="120"/>
      <c r="F1872" s="125"/>
      <c r="G1872" s="120"/>
      <c r="II1872" s="123"/>
      <c r="IJ1872" s="123"/>
      <c r="IK1872" s="123"/>
      <c r="IL1872" s="123"/>
      <c r="IM1872" s="123"/>
      <c r="IN1872" s="123"/>
      <c r="IO1872" s="123"/>
      <c r="IP1872" s="123"/>
    </row>
    <row r="1873" s="120" customFormat="1" ht="15.75" customHeight="1" spans="3:250">
      <c r="C1873" s="124"/>
      <c r="D1873" s="124"/>
      <c r="E1873" s="120"/>
      <c r="F1873" s="125"/>
      <c r="G1873" s="120"/>
      <c r="II1873" s="123"/>
      <c r="IJ1873" s="123"/>
      <c r="IK1873" s="123"/>
      <c r="IL1873" s="123"/>
      <c r="IM1873" s="123"/>
      <c r="IN1873" s="123"/>
      <c r="IO1873" s="123"/>
      <c r="IP1873" s="123"/>
    </row>
    <row r="1874" s="120" customFormat="1" ht="15.75" customHeight="1" spans="3:250">
      <c r="C1874" s="124"/>
      <c r="D1874" s="124"/>
      <c r="E1874" s="120"/>
      <c r="F1874" s="125"/>
      <c r="G1874" s="120"/>
      <c r="II1874" s="123"/>
      <c r="IJ1874" s="123"/>
      <c r="IK1874" s="123"/>
      <c r="IL1874" s="123"/>
      <c r="IM1874" s="123"/>
      <c r="IN1874" s="123"/>
      <c r="IO1874" s="123"/>
      <c r="IP1874" s="123"/>
    </row>
    <row r="1875" s="120" customFormat="1" ht="15.75" customHeight="1" spans="3:250">
      <c r="C1875" s="124"/>
      <c r="D1875" s="124"/>
      <c r="E1875" s="120"/>
      <c r="F1875" s="125"/>
      <c r="G1875" s="120"/>
      <c r="II1875" s="123"/>
      <c r="IJ1875" s="123"/>
      <c r="IK1875" s="123"/>
      <c r="IL1875" s="123"/>
      <c r="IM1875" s="123"/>
      <c r="IN1875" s="123"/>
      <c r="IO1875" s="123"/>
      <c r="IP1875" s="123"/>
    </row>
    <row r="1876" s="120" customFormat="1" ht="15.75" customHeight="1" spans="3:250">
      <c r="C1876" s="124"/>
      <c r="D1876" s="124"/>
      <c r="E1876" s="120"/>
      <c r="F1876" s="125"/>
      <c r="G1876" s="120"/>
      <c r="II1876" s="123"/>
      <c r="IJ1876" s="123"/>
      <c r="IK1876" s="123"/>
      <c r="IL1876" s="123"/>
      <c r="IM1876" s="123"/>
      <c r="IN1876" s="123"/>
      <c r="IO1876" s="123"/>
      <c r="IP1876" s="123"/>
    </row>
    <row r="1877" s="120" customFormat="1" ht="15.75" customHeight="1" spans="3:250">
      <c r="C1877" s="124"/>
      <c r="D1877" s="124"/>
      <c r="E1877" s="120"/>
      <c r="F1877" s="125"/>
      <c r="G1877" s="120"/>
      <c r="II1877" s="123"/>
      <c r="IJ1877" s="123"/>
      <c r="IK1877" s="123"/>
      <c r="IL1877" s="123"/>
      <c r="IM1877" s="123"/>
      <c r="IN1877" s="123"/>
      <c r="IO1877" s="123"/>
      <c r="IP1877" s="123"/>
    </row>
    <row r="1878" s="120" customFormat="1" ht="15.75" customHeight="1" spans="3:250">
      <c r="C1878" s="124"/>
      <c r="D1878" s="124"/>
      <c r="E1878" s="120"/>
      <c r="F1878" s="125"/>
      <c r="G1878" s="120"/>
      <c r="II1878" s="123"/>
      <c r="IJ1878" s="123"/>
      <c r="IK1878" s="123"/>
      <c r="IL1878" s="123"/>
      <c r="IM1878" s="123"/>
      <c r="IN1878" s="123"/>
      <c r="IO1878" s="123"/>
      <c r="IP1878" s="123"/>
    </row>
    <row r="1879" s="120" customFormat="1" ht="15.75" customHeight="1" spans="3:250">
      <c r="C1879" s="124"/>
      <c r="D1879" s="124"/>
      <c r="E1879" s="120"/>
      <c r="F1879" s="125"/>
      <c r="G1879" s="120"/>
      <c r="II1879" s="123"/>
      <c r="IJ1879" s="123"/>
      <c r="IK1879" s="123"/>
      <c r="IL1879" s="123"/>
      <c r="IM1879" s="123"/>
      <c r="IN1879" s="123"/>
      <c r="IO1879" s="123"/>
      <c r="IP1879" s="123"/>
    </row>
    <row r="1880" s="120" customFormat="1" ht="15.75" customHeight="1" spans="3:250">
      <c r="C1880" s="124"/>
      <c r="D1880" s="124"/>
      <c r="E1880" s="120"/>
      <c r="F1880" s="125"/>
      <c r="G1880" s="120"/>
      <c r="II1880" s="123"/>
      <c r="IJ1880" s="123"/>
      <c r="IK1880" s="123"/>
      <c r="IL1880" s="123"/>
      <c r="IM1880" s="123"/>
      <c r="IN1880" s="123"/>
      <c r="IO1880" s="123"/>
      <c r="IP1880" s="123"/>
    </row>
    <row r="1881" s="120" customFormat="1" ht="15.75" customHeight="1" spans="3:250">
      <c r="C1881" s="124"/>
      <c r="D1881" s="124"/>
      <c r="E1881" s="120"/>
      <c r="F1881" s="125"/>
      <c r="G1881" s="120"/>
      <c r="II1881" s="123"/>
      <c r="IJ1881" s="123"/>
      <c r="IK1881" s="123"/>
      <c r="IL1881" s="123"/>
      <c r="IM1881" s="123"/>
      <c r="IN1881" s="123"/>
      <c r="IO1881" s="123"/>
      <c r="IP1881" s="123"/>
    </row>
    <row r="1882" s="120" customFormat="1" ht="15.75" customHeight="1" spans="3:250">
      <c r="C1882" s="124"/>
      <c r="D1882" s="124"/>
      <c r="E1882" s="120"/>
      <c r="F1882" s="125"/>
      <c r="G1882" s="120"/>
      <c r="II1882" s="123"/>
      <c r="IJ1882" s="123"/>
      <c r="IK1882" s="123"/>
      <c r="IL1882" s="123"/>
      <c r="IM1882" s="123"/>
      <c r="IN1882" s="123"/>
      <c r="IO1882" s="123"/>
      <c r="IP1882" s="123"/>
    </row>
    <row r="1883" s="120" customFormat="1" ht="15.75" customHeight="1" spans="3:250">
      <c r="C1883" s="124"/>
      <c r="D1883" s="124"/>
      <c r="E1883" s="120"/>
      <c r="F1883" s="125"/>
      <c r="G1883" s="120"/>
      <c r="II1883" s="123"/>
      <c r="IJ1883" s="123"/>
      <c r="IK1883" s="123"/>
      <c r="IL1883" s="123"/>
      <c r="IM1883" s="123"/>
      <c r="IN1883" s="123"/>
      <c r="IO1883" s="123"/>
      <c r="IP1883" s="123"/>
    </row>
    <row r="1884" s="120" customFormat="1" ht="15.75" customHeight="1" spans="3:250">
      <c r="C1884" s="124"/>
      <c r="D1884" s="124"/>
      <c r="E1884" s="120"/>
      <c r="F1884" s="125"/>
      <c r="G1884" s="120"/>
      <c r="II1884" s="123"/>
      <c r="IJ1884" s="123"/>
      <c r="IK1884" s="123"/>
      <c r="IL1884" s="123"/>
      <c r="IM1884" s="123"/>
      <c r="IN1884" s="123"/>
      <c r="IO1884" s="123"/>
      <c r="IP1884" s="123"/>
    </row>
    <row r="1885" s="120" customFormat="1" ht="15.75" customHeight="1" spans="3:250">
      <c r="C1885" s="124"/>
      <c r="D1885" s="124"/>
      <c r="E1885" s="120"/>
      <c r="F1885" s="125"/>
      <c r="G1885" s="120"/>
      <c r="II1885" s="123"/>
      <c r="IJ1885" s="123"/>
      <c r="IK1885" s="123"/>
      <c r="IL1885" s="123"/>
      <c r="IM1885" s="123"/>
      <c r="IN1885" s="123"/>
      <c r="IO1885" s="123"/>
      <c r="IP1885" s="123"/>
    </row>
    <row r="1886" s="120" customFormat="1" ht="15.75" customHeight="1" spans="3:250">
      <c r="C1886" s="124"/>
      <c r="D1886" s="124"/>
      <c r="E1886" s="120"/>
      <c r="F1886" s="125"/>
      <c r="G1886" s="120"/>
      <c r="II1886" s="123"/>
      <c r="IJ1886" s="123"/>
      <c r="IK1886" s="123"/>
      <c r="IL1886" s="123"/>
      <c r="IM1886" s="123"/>
      <c r="IN1886" s="123"/>
      <c r="IO1886" s="123"/>
      <c r="IP1886" s="123"/>
    </row>
    <row r="1887" s="120" customFormat="1" ht="15.75" customHeight="1" spans="3:250">
      <c r="C1887" s="124"/>
      <c r="D1887" s="124"/>
      <c r="E1887" s="120"/>
      <c r="F1887" s="125"/>
      <c r="G1887" s="120"/>
      <c r="II1887" s="123"/>
      <c r="IJ1887" s="123"/>
      <c r="IK1887" s="123"/>
      <c r="IL1887" s="123"/>
      <c r="IM1887" s="123"/>
      <c r="IN1887" s="123"/>
      <c r="IO1887" s="123"/>
      <c r="IP1887" s="123"/>
    </row>
    <row r="1888" s="120" customFormat="1" ht="15.75" customHeight="1" spans="3:250">
      <c r="C1888" s="124"/>
      <c r="D1888" s="124"/>
      <c r="E1888" s="120"/>
      <c r="F1888" s="125"/>
      <c r="G1888" s="120"/>
      <c r="II1888" s="123"/>
      <c r="IJ1888" s="123"/>
      <c r="IK1888" s="123"/>
      <c r="IL1888" s="123"/>
      <c r="IM1888" s="123"/>
      <c r="IN1888" s="123"/>
      <c r="IO1888" s="123"/>
      <c r="IP1888" s="123"/>
    </row>
    <row r="1889" s="120" customFormat="1" ht="15.75" customHeight="1" spans="3:250">
      <c r="C1889" s="124"/>
      <c r="D1889" s="124"/>
      <c r="E1889" s="120"/>
      <c r="F1889" s="125"/>
      <c r="G1889" s="120"/>
      <c r="II1889" s="123"/>
      <c r="IJ1889" s="123"/>
      <c r="IK1889" s="123"/>
      <c r="IL1889" s="123"/>
      <c r="IM1889" s="123"/>
      <c r="IN1889" s="123"/>
      <c r="IO1889" s="123"/>
      <c r="IP1889" s="123"/>
    </row>
    <row r="1890" s="120" customFormat="1" ht="15.75" customHeight="1" spans="3:250">
      <c r="C1890" s="124"/>
      <c r="D1890" s="124"/>
      <c r="E1890" s="120"/>
      <c r="F1890" s="125"/>
      <c r="G1890" s="120"/>
      <c r="II1890" s="123"/>
      <c r="IJ1890" s="123"/>
      <c r="IK1890" s="123"/>
      <c r="IL1890" s="123"/>
      <c r="IM1890" s="123"/>
      <c r="IN1890" s="123"/>
      <c r="IO1890" s="123"/>
      <c r="IP1890" s="123"/>
    </row>
    <row r="1891" s="120" customFormat="1" ht="15.75" customHeight="1" spans="3:250">
      <c r="C1891" s="124"/>
      <c r="D1891" s="124"/>
      <c r="E1891" s="120"/>
      <c r="F1891" s="125"/>
      <c r="G1891" s="120"/>
      <c r="II1891" s="123"/>
      <c r="IJ1891" s="123"/>
      <c r="IK1891" s="123"/>
      <c r="IL1891" s="123"/>
      <c r="IM1891" s="123"/>
      <c r="IN1891" s="123"/>
      <c r="IO1891" s="123"/>
      <c r="IP1891" s="123"/>
    </row>
    <row r="1892" s="120" customFormat="1" ht="15.75" customHeight="1" spans="3:250">
      <c r="C1892" s="124"/>
      <c r="D1892" s="124"/>
      <c r="E1892" s="120"/>
      <c r="F1892" s="125"/>
      <c r="G1892" s="120"/>
      <c r="II1892" s="123"/>
      <c r="IJ1892" s="123"/>
      <c r="IK1892" s="123"/>
      <c r="IL1892" s="123"/>
      <c r="IM1892" s="123"/>
      <c r="IN1892" s="123"/>
      <c r="IO1892" s="123"/>
      <c r="IP1892" s="123"/>
    </row>
    <row r="1893" s="120" customFormat="1" ht="15.75" customHeight="1" spans="3:250">
      <c r="C1893" s="124"/>
      <c r="D1893" s="124"/>
      <c r="E1893" s="120"/>
      <c r="F1893" s="125"/>
      <c r="G1893" s="120"/>
      <c r="II1893" s="123"/>
      <c r="IJ1893" s="123"/>
      <c r="IK1893" s="123"/>
      <c r="IL1893" s="123"/>
      <c r="IM1893" s="123"/>
      <c r="IN1893" s="123"/>
      <c r="IO1893" s="123"/>
      <c r="IP1893" s="123"/>
    </row>
    <row r="1894" s="120" customFormat="1" ht="15.75" customHeight="1" spans="3:250">
      <c r="C1894" s="124"/>
      <c r="D1894" s="124"/>
      <c r="E1894" s="120"/>
      <c r="F1894" s="125"/>
      <c r="G1894" s="120"/>
      <c r="II1894" s="123"/>
      <c r="IJ1894" s="123"/>
      <c r="IK1894" s="123"/>
      <c r="IL1894" s="123"/>
      <c r="IM1894" s="123"/>
      <c r="IN1894" s="123"/>
      <c r="IO1894" s="123"/>
      <c r="IP1894" s="123"/>
    </row>
    <row r="1895" s="120" customFormat="1" ht="15.75" customHeight="1" spans="3:250">
      <c r="C1895" s="124"/>
      <c r="D1895" s="124"/>
      <c r="E1895" s="120"/>
      <c r="F1895" s="125"/>
      <c r="G1895" s="120"/>
      <c r="II1895" s="123"/>
      <c r="IJ1895" s="123"/>
      <c r="IK1895" s="123"/>
      <c r="IL1895" s="123"/>
      <c r="IM1895" s="123"/>
      <c r="IN1895" s="123"/>
      <c r="IO1895" s="123"/>
      <c r="IP1895" s="123"/>
    </row>
    <row r="1896" s="120" customFormat="1" ht="15.75" customHeight="1" spans="3:250">
      <c r="C1896" s="124"/>
      <c r="D1896" s="124"/>
      <c r="E1896" s="120"/>
      <c r="F1896" s="125"/>
      <c r="G1896" s="120"/>
      <c r="II1896" s="123"/>
      <c r="IJ1896" s="123"/>
      <c r="IK1896" s="123"/>
      <c r="IL1896" s="123"/>
      <c r="IM1896" s="123"/>
      <c r="IN1896" s="123"/>
      <c r="IO1896" s="123"/>
      <c r="IP1896" s="123"/>
    </row>
    <row r="1897" s="120" customFormat="1" ht="15.75" customHeight="1" spans="3:250">
      <c r="C1897" s="124"/>
      <c r="D1897" s="124"/>
      <c r="E1897" s="120"/>
      <c r="F1897" s="125"/>
      <c r="G1897" s="120"/>
      <c r="II1897" s="123"/>
      <c r="IJ1897" s="123"/>
      <c r="IK1897" s="123"/>
      <c r="IL1897" s="123"/>
      <c r="IM1897" s="123"/>
      <c r="IN1897" s="123"/>
      <c r="IO1897" s="123"/>
      <c r="IP1897" s="123"/>
    </row>
    <row r="1898" s="120" customFormat="1" ht="15.75" customHeight="1" spans="3:250">
      <c r="C1898" s="124"/>
      <c r="D1898" s="124"/>
      <c r="E1898" s="120"/>
      <c r="F1898" s="125"/>
      <c r="G1898" s="120"/>
      <c r="II1898" s="123"/>
      <c r="IJ1898" s="123"/>
      <c r="IK1898" s="123"/>
      <c r="IL1898" s="123"/>
      <c r="IM1898" s="123"/>
      <c r="IN1898" s="123"/>
      <c r="IO1898" s="123"/>
      <c r="IP1898" s="123"/>
    </row>
    <row r="1899" s="120" customFormat="1" ht="15.75" customHeight="1" spans="3:250">
      <c r="C1899" s="124"/>
      <c r="D1899" s="124"/>
      <c r="E1899" s="120"/>
      <c r="F1899" s="125"/>
      <c r="G1899" s="120"/>
      <c r="II1899" s="123"/>
      <c r="IJ1899" s="123"/>
      <c r="IK1899" s="123"/>
      <c r="IL1899" s="123"/>
      <c r="IM1899" s="123"/>
      <c r="IN1899" s="123"/>
      <c r="IO1899" s="123"/>
      <c r="IP1899" s="123"/>
    </row>
    <row r="1900" s="120" customFormat="1" ht="15.75" customHeight="1" spans="3:250">
      <c r="C1900" s="124"/>
      <c r="D1900" s="124"/>
      <c r="E1900" s="120"/>
      <c r="F1900" s="125"/>
      <c r="G1900" s="120"/>
      <c r="II1900" s="123"/>
      <c r="IJ1900" s="123"/>
      <c r="IK1900" s="123"/>
      <c r="IL1900" s="123"/>
      <c r="IM1900" s="123"/>
      <c r="IN1900" s="123"/>
      <c r="IO1900" s="123"/>
      <c r="IP1900" s="123"/>
    </row>
    <row r="1901" s="120" customFormat="1" ht="15.75" customHeight="1" spans="3:250">
      <c r="C1901" s="124"/>
      <c r="D1901" s="124"/>
      <c r="E1901" s="120"/>
      <c r="F1901" s="125"/>
      <c r="G1901" s="120"/>
      <c r="II1901" s="123"/>
      <c r="IJ1901" s="123"/>
      <c r="IK1901" s="123"/>
      <c r="IL1901" s="123"/>
      <c r="IM1901" s="123"/>
      <c r="IN1901" s="123"/>
      <c r="IO1901" s="123"/>
      <c r="IP1901" s="123"/>
    </row>
    <row r="1902" s="120" customFormat="1" ht="15.75" customHeight="1" spans="3:250">
      <c r="C1902" s="124"/>
      <c r="D1902" s="124"/>
      <c r="E1902" s="120"/>
      <c r="F1902" s="125"/>
      <c r="G1902" s="120"/>
      <c r="II1902" s="123"/>
      <c r="IJ1902" s="123"/>
      <c r="IK1902" s="123"/>
      <c r="IL1902" s="123"/>
      <c r="IM1902" s="123"/>
      <c r="IN1902" s="123"/>
      <c r="IO1902" s="123"/>
      <c r="IP1902" s="123"/>
    </row>
    <row r="1903" s="120" customFormat="1" ht="15.75" customHeight="1" spans="3:250">
      <c r="C1903" s="124"/>
      <c r="D1903" s="124"/>
      <c r="E1903" s="120"/>
      <c r="F1903" s="125"/>
      <c r="G1903" s="120"/>
      <c r="II1903" s="123"/>
      <c r="IJ1903" s="123"/>
      <c r="IK1903" s="123"/>
      <c r="IL1903" s="123"/>
      <c r="IM1903" s="123"/>
      <c r="IN1903" s="123"/>
      <c r="IO1903" s="123"/>
      <c r="IP1903" s="123"/>
    </row>
    <row r="1904" s="120" customFormat="1" ht="15.75" customHeight="1" spans="3:250">
      <c r="C1904" s="124"/>
      <c r="D1904" s="124"/>
      <c r="E1904" s="120"/>
      <c r="F1904" s="125"/>
      <c r="G1904" s="120"/>
      <c r="II1904" s="123"/>
      <c r="IJ1904" s="123"/>
      <c r="IK1904" s="123"/>
      <c r="IL1904" s="123"/>
      <c r="IM1904" s="123"/>
      <c r="IN1904" s="123"/>
      <c r="IO1904" s="123"/>
      <c r="IP1904" s="123"/>
    </row>
    <row r="1905" s="120" customFormat="1" ht="15.75" customHeight="1" spans="3:250">
      <c r="C1905" s="124"/>
      <c r="D1905" s="124"/>
      <c r="E1905" s="120"/>
      <c r="F1905" s="125"/>
      <c r="G1905" s="120"/>
      <c r="II1905" s="123"/>
      <c r="IJ1905" s="123"/>
      <c r="IK1905" s="123"/>
      <c r="IL1905" s="123"/>
      <c r="IM1905" s="123"/>
      <c r="IN1905" s="123"/>
      <c r="IO1905" s="123"/>
      <c r="IP1905" s="123"/>
    </row>
    <row r="1906" s="120" customFormat="1" ht="15.75" customHeight="1" spans="3:250">
      <c r="C1906" s="124"/>
      <c r="D1906" s="124"/>
      <c r="E1906" s="120"/>
      <c r="F1906" s="125"/>
      <c r="G1906" s="120"/>
      <c r="II1906" s="123"/>
      <c r="IJ1906" s="123"/>
      <c r="IK1906" s="123"/>
      <c r="IL1906" s="123"/>
      <c r="IM1906" s="123"/>
      <c r="IN1906" s="123"/>
      <c r="IO1906" s="123"/>
      <c r="IP1906" s="123"/>
    </row>
    <row r="1907" s="120" customFormat="1" ht="15.75" customHeight="1" spans="3:250">
      <c r="C1907" s="124"/>
      <c r="D1907" s="124"/>
      <c r="E1907" s="120"/>
      <c r="F1907" s="125"/>
      <c r="G1907" s="120"/>
      <c r="II1907" s="123"/>
      <c r="IJ1907" s="123"/>
      <c r="IK1907" s="123"/>
      <c r="IL1907" s="123"/>
      <c r="IM1907" s="123"/>
      <c r="IN1907" s="123"/>
      <c r="IO1907" s="123"/>
      <c r="IP1907" s="123"/>
    </row>
    <row r="1908" s="120" customFormat="1" ht="15.75" customHeight="1" spans="3:250">
      <c r="C1908" s="124"/>
      <c r="D1908" s="124"/>
      <c r="E1908" s="120"/>
      <c r="F1908" s="125"/>
      <c r="G1908" s="120"/>
      <c r="II1908" s="123"/>
      <c r="IJ1908" s="123"/>
      <c r="IK1908" s="123"/>
      <c r="IL1908" s="123"/>
      <c r="IM1908" s="123"/>
      <c r="IN1908" s="123"/>
      <c r="IO1908" s="123"/>
      <c r="IP1908" s="123"/>
    </row>
    <row r="1909" s="120" customFormat="1" ht="15.75" customHeight="1" spans="3:250">
      <c r="C1909" s="124"/>
      <c r="D1909" s="124"/>
      <c r="E1909" s="120"/>
      <c r="F1909" s="125"/>
      <c r="G1909" s="120"/>
      <c r="II1909" s="123"/>
      <c r="IJ1909" s="123"/>
      <c r="IK1909" s="123"/>
      <c r="IL1909" s="123"/>
      <c r="IM1909" s="123"/>
      <c r="IN1909" s="123"/>
      <c r="IO1909" s="123"/>
      <c r="IP1909" s="123"/>
    </row>
    <row r="1910" s="120" customFormat="1" ht="15.75" customHeight="1" spans="3:250">
      <c r="C1910" s="124"/>
      <c r="D1910" s="124"/>
      <c r="E1910" s="120"/>
      <c r="F1910" s="125"/>
      <c r="G1910" s="120"/>
      <c r="II1910" s="123"/>
      <c r="IJ1910" s="123"/>
      <c r="IK1910" s="123"/>
      <c r="IL1910" s="123"/>
      <c r="IM1910" s="123"/>
      <c r="IN1910" s="123"/>
      <c r="IO1910" s="123"/>
      <c r="IP1910" s="123"/>
    </row>
    <row r="1911" s="120" customFormat="1" ht="15.75" customHeight="1" spans="3:250">
      <c r="C1911" s="124"/>
      <c r="D1911" s="124"/>
      <c r="E1911" s="120"/>
      <c r="F1911" s="125"/>
      <c r="G1911" s="120"/>
      <c r="II1911" s="123"/>
      <c r="IJ1911" s="123"/>
      <c r="IK1911" s="123"/>
      <c r="IL1911" s="123"/>
      <c r="IM1911" s="123"/>
      <c r="IN1911" s="123"/>
      <c r="IO1911" s="123"/>
      <c r="IP1911" s="123"/>
    </row>
    <row r="1912" s="120" customFormat="1" ht="15.75" customHeight="1" spans="3:250">
      <c r="C1912" s="124"/>
      <c r="D1912" s="124"/>
      <c r="E1912" s="120"/>
      <c r="F1912" s="125"/>
      <c r="G1912" s="120"/>
      <c r="II1912" s="123"/>
      <c r="IJ1912" s="123"/>
      <c r="IK1912" s="123"/>
      <c r="IL1912" s="123"/>
      <c r="IM1912" s="123"/>
      <c r="IN1912" s="123"/>
      <c r="IO1912" s="123"/>
      <c r="IP1912" s="123"/>
    </row>
    <row r="1913" s="120" customFormat="1" ht="15.75" customHeight="1" spans="3:250">
      <c r="C1913" s="124"/>
      <c r="D1913" s="124"/>
      <c r="E1913" s="120"/>
      <c r="F1913" s="125"/>
      <c r="G1913" s="120"/>
      <c r="II1913" s="123"/>
      <c r="IJ1913" s="123"/>
      <c r="IK1913" s="123"/>
      <c r="IL1913" s="123"/>
      <c r="IM1913" s="123"/>
      <c r="IN1913" s="123"/>
      <c r="IO1913" s="123"/>
      <c r="IP1913" s="123"/>
    </row>
    <row r="1914" s="120" customFormat="1" ht="15.75" customHeight="1" spans="3:250">
      <c r="C1914" s="124"/>
      <c r="D1914" s="124"/>
      <c r="E1914" s="120"/>
      <c r="F1914" s="125"/>
      <c r="G1914" s="120"/>
      <c r="II1914" s="123"/>
      <c r="IJ1914" s="123"/>
      <c r="IK1914" s="123"/>
      <c r="IL1914" s="123"/>
      <c r="IM1914" s="123"/>
      <c r="IN1914" s="123"/>
      <c r="IO1914" s="123"/>
      <c r="IP1914" s="123"/>
    </row>
    <row r="1915" s="120" customFormat="1" ht="15.75" customHeight="1" spans="3:250">
      <c r="C1915" s="124"/>
      <c r="D1915" s="124"/>
      <c r="E1915" s="120"/>
      <c r="F1915" s="125"/>
      <c r="G1915" s="120"/>
      <c r="II1915" s="123"/>
      <c r="IJ1915" s="123"/>
      <c r="IK1915" s="123"/>
      <c r="IL1915" s="123"/>
      <c r="IM1915" s="123"/>
      <c r="IN1915" s="123"/>
      <c r="IO1915" s="123"/>
      <c r="IP1915" s="123"/>
    </row>
    <row r="1916" s="120" customFormat="1" ht="15.75" customHeight="1" spans="3:250">
      <c r="C1916" s="124"/>
      <c r="D1916" s="124"/>
      <c r="E1916" s="120"/>
      <c r="F1916" s="125"/>
      <c r="G1916" s="120"/>
      <c r="II1916" s="123"/>
      <c r="IJ1916" s="123"/>
      <c r="IK1916" s="123"/>
      <c r="IL1916" s="123"/>
      <c r="IM1916" s="123"/>
      <c r="IN1916" s="123"/>
      <c r="IO1916" s="123"/>
      <c r="IP1916" s="123"/>
    </row>
    <row r="1917" s="120" customFormat="1" ht="15.75" customHeight="1" spans="3:250">
      <c r="C1917" s="124"/>
      <c r="D1917" s="124"/>
      <c r="E1917" s="120"/>
      <c r="F1917" s="125"/>
      <c r="G1917" s="120"/>
      <c r="II1917" s="123"/>
      <c r="IJ1917" s="123"/>
      <c r="IK1917" s="123"/>
      <c r="IL1917" s="123"/>
      <c r="IM1917" s="123"/>
      <c r="IN1917" s="123"/>
      <c r="IO1917" s="123"/>
      <c r="IP1917" s="123"/>
    </row>
    <row r="1918" s="120" customFormat="1" ht="15.75" customHeight="1" spans="3:250">
      <c r="C1918" s="124"/>
      <c r="D1918" s="124"/>
      <c r="E1918" s="120"/>
      <c r="F1918" s="125"/>
      <c r="G1918" s="120"/>
      <c r="II1918" s="123"/>
      <c r="IJ1918" s="123"/>
      <c r="IK1918" s="123"/>
      <c r="IL1918" s="123"/>
      <c r="IM1918" s="123"/>
      <c r="IN1918" s="123"/>
      <c r="IO1918" s="123"/>
      <c r="IP1918" s="123"/>
    </row>
    <row r="1919" s="120" customFormat="1" ht="15.75" customHeight="1" spans="3:250">
      <c r="C1919" s="124"/>
      <c r="D1919" s="124"/>
      <c r="E1919" s="120"/>
      <c r="F1919" s="125"/>
      <c r="G1919" s="120"/>
      <c r="II1919" s="123"/>
      <c r="IJ1919" s="123"/>
      <c r="IK1919" s="123"/>
      <c r="IL1919" s="123"/>
      <c r="IM1919" s="123"/>
      <c r="IN1919" s="123"/>
      <c r="IO1919" s="123"/>
      <c r="IP1919" s="123"/>
    </row>
    <row r="1920" s="120" customFormat="1" ht="15.75" customHeight="1" spans="3:250">
      <c r="C1920" s="124"/>
      <c r="D1920" s="124"/>
      <c r="E1920" s="120"/>
      <c r="F1920" s="125"/>
      <c r="G1920" s="120"/>
      <c r="II1920" s="123"/>
      <c r="IJ1920" s="123"/>
      <c r="IK1920" s="123"/>
      <c r="IL1920" s="123"/>
      <c r="IM1920" s="123"/>
      <c r="IN1920" s="123"/>
      <c r="IO1920" s="123"/>
      <c r="IP1920" s="123"/>
    </row>
    <row r="1921" s="120" customFormat="1" ht="15.75" customHeight="1" spans="3:250">
      <c r="C1921" s="124"/>
      <c r="D1921" s="124"/>
      <c r="E1921" s="120"/>
      <c r="F1921" s="125"/>
      <c r="G1921" s="120"/>
      <c r="II1921" s="123"/>
      <c r="IJ1921" s="123"/>
      <c r="IK1921" s="123"/>
      <c r="IL1921" s="123"/>
      <c r="IM1921" s="123"/>
      <c r="IN1921" s="123"/>
      <c r="IO1921" s="123"/>
      <c r="IP1921" s="123"/>
    </row>
    <row r="1922" s="120" customFormat="1" ht="15.75" customHeight="1" spans="3:250">
      <c r="C1922" s="124"/>
      <c r="D1922" s="124"/>
      <c r="E1922" s="120"/>
      <c r="F1922" s="125"/>
      <c r="G1922" s="120"/>
      <c r="II1922" s="123"/>
      <c r="IJ1922" s="123"/>
      <c r="IK1922" s="123"/>
      <c r="IL1922" s="123"/>
      <c r="IM1922" s="123"/>
      <c r="IN1922" s="123"/>
      <c r="IO1922" s="123"/>
      <c r="IP1922" s="123"/>
    </row>
    <row r="1923" s="120" customFormat="1" ht="15.75" customHeight="1" spans="3:250">
      <c r="C1923" s="124"/>
      <c r="D1923" s="124"/>
      <c r="E1923" s="120"/>
      <c r="F1923" s="125"/>
      <c r="G1923" s="120"/>
      <c r="II1923" s="123"/>
      <c r="IJ1923" s="123"/>
      <c r="IK1923" s="123"/>
      <c r="IL1923" s="123"/>
      <c r="IM1923" s="123"/>
      <c r="IN1923" s="123"/>
      <c r="IO1923" s="123"/>
      <c r="IP1923" s="123"/>
    </row>
    <row r="1924" s="120" customFormat="1" ht="15.75" customHeight="1" spans="3:250">
      <c r="C1924" s="124"/>
      <c r="D1924" s="124"/>
      <c r="E1924" s="120"/>
      <c r="F1924" s="125"/>
      <c r="G1924" s="120"/>
      <c r="II1924" s="123"/>
      <c r="IJ1924" s="123"/>
      <c r="IK1924" s="123"/>
      <c r="IL1924" s="123"/>
      <c r="IM1924" s="123"/>
      <c r="IN1924" s="123"/>
      <c r="IO1924" s="123"/>
      <c r="IP1924" s="123"/>
    </row>
    <row r="1925" s="120" customFormat="1" ht="15.75" customHeight="1" spans="3:250">
      <c r="C1925" s="124"/>
      <c r="D1925" s="124"/>
      <c r="E1925" s="120"/>
      <c r="F1925" s="125"/>
      <c r="G1925" s="120"/>
      <c r="II1925" s="123"/>
      <c r="IJ1925" s="123"/>
      <c r="IK1925" s="123"/>
      <c r="IL1925" s="123"/>
      <c r="IM1925" s="123"/>
      <c r="IN1925" s="123"/>
      <c r="IO1925" s="123"/>
      <c r="IP1925" s="123"/>
    </row>
    <row r="1926" s="120" customFormat="1" ht="15.75" customHeight="1" spans="3:250">
      <c r="C1926" s="124"/>
      <c r="D1926" s="124"/>
      <c r="E1926" s="120"/>
      <c r="F1926" s="125"/>
      <c r="G1926" s="120"/>
      <c r="II1926" s="123"/>
      <c r="IJ1926" s="123"/>
      <c r="IK1926" s="123"/>
      <c r="IL1926" s="123"/>
      <c r="IM1926" s="123"/>
      <c r="IN1926" s="123"/>
      <c r="IO1926" s="123"/>
      <c r="IP1926" s="123"/>
    </row>
    <row r="1927" s="120" customFormat="1" ht="15.75" customHeight="1" spans="3:250">
      <c r="C1927" s="124"/>
      <c r="D1927" s="124"/>
      <c r="E1927" s="120"/>
      <c r="F1927" s="125"/>
      <c r="G1927" s="120"/>
      <c r="II1927" s="123"/>
      <c r="IJ1927" s="123"/>
      <c r="IK1927" s="123"/>
      <c r="IL1927" s="123"/>
      <c r="IM1927" s="123"/>
      <c r="IN1927" s="123"/>
      <c r="IO1927" s="123"/>
      <c r="IP1927" s="123"/>
    </row>
    <row r="1928" s="120" customFormat="1" ht="15.75" customHeight="1" spans="3:250">
      <c r="C1928" s="124"/>
      <c r="D1928" s="124"/>
      <c r="E1928" s="120"/>
      <c r="F1928" s="125"/>
      <c r="G1928" s="120"/>
      <c r="II1928" s="123"/>
      <c r="IJ1928" s="123"/>
      <c r="IK1928" s="123"/>
      <c r="IL1928" s="123"/>
      <c r="IM1928" s="123"/>
      <c r="IN1928" s="123"/>
      <c r="IO1928" s="123"/>
      <c r="IP1928" s="123"/>
    </row>
    <row r="1929" s="120" customFormat="1" ht="15.75" customHeight="1" spans="3:250">
      <c r="C1929" s="124"/>
      <c r="D1929" s="124"/>
      <c r="E1929" s="120"/>
      <c r="F1929" s="125"/>
      <c r="G1929" s="120"/>
      <c r="II1929" s="123"/>
      <c r="IJ1929" s="123"/>
      <c r="IK1929" s="123"/>
      <c r="IL1929" s="123"/>
      <c r="IM1929" s="123"/>
      <c r="IN1929" s="123"/>
      <c r="IO1929" s="123"/>
      <c r="IP1929" s="123"/>
    </row>
    <row r="1930" s="120" customFormat="1" ht="15.75" customHeight="1" spans="3:250">
      <c r="C1930" s="124"/>
      <c r="D1930" s="124"/>
      <c r="E1930" s="120"/>
      <c r="F1930" s="125"/>
      <c r="G1930" s="120"/>
      <c r="II1930" s="123"/>
      <c r="IJ1930" s="123"/>
      <c r="IK1930" s="123"/>
      <c r="IL1930" s="123"/>
      <c r="IM1930" s="123"/>
      <c r="IN1930" s="123"/>
      <c r="IO1930" s="123"/>
      <c r="IP1930" s="123"/>
    </row>
    <row r="1931" s="120" customFormat="1" ht="15.75" customHeight="1" spans="3:250">
      <c r="C1931" s="124"/>
      <c r="D1931" s="124"/>
      <c r="E1931" s="120"/>
      <c r="F1931" s="125"/>
      <c r="G1931" s="120"/>
      <c r="II1931" s="123"/>
      <c r="IJ1931" s="123"/>
      <c r="IK1931" s="123"/>
      <c r="IL1931" s="123"/>
      <c r="IM1931" s="123"/>
      <c r="IN1931" s="123"/>
      <c r="IO1931" s="123"/>
      <c r="IP1931" s="123"/>
    </row>
    <row r="1932" s="120" customFormat="1" ht="15.75" customHeight="1" spans="3:250">
      <c r="C1932" s="124"/>
      <c r="D1932" s="124"/>
      <c r="E1932" s="120"/>
      <c r="F1932" s="125"/>
      <c r="G1932" s="120"/>
      <c r="II1932" s="123"/>
      <c r="IJ1932" s="123"/>
      <c r="IK1932" s="123"/>
      <c r="IL1932" s="123"/>
      <c r="IM1932" s="123"/>
      <c r="IN1932" s="123"/>
      <c r="IO1932" s="123"/>
      <c r="IP1932" s="123"/>
    </row>
    <row r="1933" s="120" customFormat="1" ht="15.75" customHeight="1" spans="3:250">
      <c r="C1933" s="124"/>
      <c r="D1933" s="124"/>
      <c r="E1933" s="120"/>
      <c r="F1933" s="125"/>
      <c r="G1933" s="120"/>
      <c r="II1933" s="123"/>
      <c r="IJ1933" s="123"/>
      <c r="IK1933" s="123"/>
      <c r="IL1933" s="123"/>
      <c r="IM1933" s="123"/>
      <c r="IN1933" s="123"/>
      <c r="IO1933" s="123"/>
      <c r="IP1933" s="123"/>
    </row>
    <row r="1934" s="120" customFormat="1" ht="15.75" customHeight="1" spans="3:250">
      <c r="C1934" s="124"/>
      <c r="D1934" s="124"/>
      <c r="E1934" s="120"/>
      <c r="F1934" s="125"/>
      <c r="G1934" s="120"/>
      <c r="II1934" s="123"/>
      <c r="IJ1934" s="123"/>
      <c r="IK1934" s="123"/>
      <c r="IL1934" s="123"/>
      <c r="IM1934" s="123"/>
      <c r="IN1934" s="123"/>
      <c r="IO1934" s="123"/>
      <c r="IP1934" s="123"/>
    </row>
    <row r="1935" s="120" customFormat="1" ht="15.75" customHeight="1" spans="3:250">
      <c r="C1935" s="124"/>
      <c r="D1935" s="124"/>
      <c r="E1935" s="120"/>
      <c r="F1935" s="125"/>
      <c r="G1935" s="120"/>
      <c r="II1935" s="123"/>
      <c r="IJ1935" s="123"/>
      <c r="IK1935" s="123"/>
      <c r="IL1935" s="123"/>
      <c r="IM1935" s="123"/>
      <c r="IN1935" s="123"/>
      <c r="IO1935" s="123"/>
      <c r="IP1935" s="123"/>
    </row>
    <row r="1936" s="120" customFormat="1" ht="15.75" customHeight="1" spans="3:250">
      <c r="C1936" s="124"/>
      <c r="D1936" s="124"/>
      <c r="E1936" s="120"/>
      <c r="F1936" s="125"/>
      <c r="G1936" s="120"/>
      <c r="II1936" s="123"/>
      <c r="IJ1936" s="123"/>
      <c r="IK1936" s="123"/>
      <c r="IL1936" s="123"/>
      <c r="IM1936" s="123"/>
      <c r="IN1936" s="123"/>
      <c r="IO1936" s="123"/>
      <c r="IP1936" s="123"/>
    </row>
    <row r="1937" s="120" customFormat="1" ht="15.75" customHeight="1" spans="3:250">
      <c r="C1937" s="124"/>
      <c r="D1937" s="124"/>
      <c r="E1937" s="120"/>
      <c r="F1937" s="125"/>
      <c r="G1937" s="120"/>
      <c r="II1937" s="123"/>
      <c r="IJ1937" s="123"/>
      <c r="IK1937" s="123"/>
      <c r="IL1937" s="123"/>
      <c r="IM1937" s="123"/>
      <c r="IN1937" s="123"/>
      <c r="IO1937" s="123"/>
      <c r="IP1937" s="123"/>
    </row>
    <row r="1938" s="120" customFormat="1" ht="15.75" customHeight="1" spans="3:250">
      <c r="C1938" s="124"/>
      <c r="D1938" s="124"/>
      <c r="E1938" s="120"/>
      <c r="F1938" s="125"/>
      <c r="G1938" s="120"/>
      <c r="II1938" s="123"/>
      <c r="IJ1938" s="123"/>
      <c r="IK1938" s="123"/>
      <c r="IL1938" s="123"/>
      <c r="IM1938" s="123"/>
      <c r="IN1938" s="123"/>
      <c r="IO1938" s="123"/>
      <c r="IP1938" s="123"/>
    </row>
    <row r="1939" s="120" customFormat="1" ht="15.75" customHeight="1" spans="3:250">
      <c r="C1939" s="124"/>
      <c r="D1939" s="124"/>
      <c r="E1939" s="120"/>
      <c r="F1939" s="125"/>
      <c r="G1939" s="120"/>
      <c r="II1939" s="123"/>
      <c r="IJ1939" s="123"/>
      <c r="IK1939" s="123"/>
      <c r="IL1939" s="123"/>
      <c r="IM1939" s="123"/>
      <c r="IN1939" s="123"/>
      <c r="IO1939" s="123"/>
      <c r="IP1939" s="123"/>
    </row>
    <row r="1940" s="120" customFormat="1" ht="15.75" customHeight="1" spans="3:250">
      <c r="C1940" s="124"/>
      <c r="D1940" s="124"/>
      <c r="E1940" s="120"/>
      <c r="F1940" s="125"/>
      <c r="G1940" s="120"/>
      <c r="II1940" s="123"/>
      <c r="IJ1940" s="123"/>
      <c r="IK1940" s="123"/>
      <c r="IL1940" s="123"/>
      <c r="IM1940" s="123"/>
      <c r="IN1940" s="123"/>
      <c r="IO1940" s="123"/>
      <c r="IP1940" s="123"/>
    </row>
    <row r="1941" s="120" customFormat="1" ht="15.75" customHeight="1" spans="3:250">
      <c r="C1941" s="124"/>
      <c r="D1941" s="124"/>
      <c r="E1941" s="120"/>
      <c r="F1941" s="125"/>
      <c r="G1941" s="120"/>
      <c r="II1941" s="123"/>
      <c r="IJ1941" s="123"/>
      <c r="IK1941" s="123"/>
      <c r="IL1941" s="123"/>
      <c r="IM1941" s="123"/>
      <c r="IN1941" s="123"/>
      <c r="IO1941" s="123"/>
      <c r="IP1941" s="123"/>
    </row>
    <row r="1942" s="120" customFormat="1" ht="15.75" customHeight="1" spans="3:250">
      <c r="C1942" s="124"/>
      <c r="D1942" s="124"/>
      <c r="E1942" s="120"/>
      <c r="F1942" s="125"/>
      <c r="G1942" s="120"/>
      <c r="II1942" s="123"/>
      <c r="IJ1942" s="123"/>
      <c r="IK1942" s="123"/>
      <c r="IL1942" s="123"/>
      <c r="IM1942" s="123"/>
      <c r="IN1942" s="123"/>
      <c r="IO1942" s="123"/>
      <c r="IP1942" s="123"/>
    </row>
    <row r="1943" s="120" customFormat="1" ht="15.75" customHeight="1" spans="3:250">
      <c r="C1943" s="124"/>
      <c r="D1943" s="124"/>
      <c r="E1943" s="120"/>
      <c r="F1943" s="125"/>
      <c r="G1943" s="120"/>
      <c r="II1943" s="123"/>
      <c r="IJ1943" s="123"/>
      <c r="IK1943" s="123"/>
      <c r="IL1943" s="123"/>
      <c r="IM1943" s="123"/>
      <c r="IN1943" s="123"/>
      <c r="IO1943" s="123"/>
      <c r="IP1943" s="123"/>
    </row>
    <row r="1944" s="120" customFormat="1" ht="15.75" customHeight="1" spans="3:250">
      <c r="C1944" s="124"/>
      <c r="D1944" s="124"/>
      <c r="E1944" s="120"/>
      <c r="F1944" s="125"/>
      <c r="G1944" s="120"/>
      <c r="II1944" s="123"/>
      <c r="IJ1944" s="123"/>
      <c r="IK1944" s="123"/>
      <c r="IL1944" s="123"/>
      <c r="IM1944" s="123"/>
      <c r="IN1944" s="123"/>
      <c r="IO1944" s="123"/>
      <c r="IP1944" s="123"/>
    </row>
    <row r="1945" s="120" customFormat="1" ht="15.75" customHeight="1" spans="3:250">
      <c r="C1945" s="124"/>
      <c r="D1945" s="124"/>
      <c r="E1945" s="120"/>
      <c r="F1945" s="125"/>
      <c r="G1945" s="120"/>
      <c r="II1945" s="123"/>
      <c r="IJ1945" s="123"/>
      <c r="IK1945" s="123"/>
      <c r="IL1945" s="123"/>
      <c r="IM1945" s="123"/>
      <c r="IN1945" s="123"/>
      <c r="IO1945" s="123"/>
      <c r="IP1945" s="123"/>
    </row>
    <row r="1946" s="120" customFormat="1" ht="15.75" customHeight="1" spans="3:250">
      <c r="C1946" s="124"/>
      <c r="D1946" s="124"/>
      <c r="E1946" s="120"/>
      <c r="F1946" s="125"/>
      <c r="G1946" s="120"/>
      <c r="II1946" s="123"/>
      <c r="IJ1946" s="123"/>
      <c r="IK1946" s="123"/>
      <c r="IL1946" s="123"/>
      <c r="IM1946" s="123"/>
      <c r="IN1946" s="123"/>
      <c r="IO1946" s="123"/>
      <c r="IP1946" s="123"/>
    </row>
    <row r="1947" s="120" customFormat="1" ht="15.75" customHeight="1" spans="3:250">
      <c r="C1947" s="124"/>
      <c r="D1947" s="124"/>
      <c r="E1947" s="120"/>
      <c r="F1947" s="125"/>
      <c r="G1947" s="120"/>
      <c r="II1947" s="123"/>
      <c r="IJ1947" s="123"/>
      <c r="IK1947" s="123"/>
      <c r="IL1947" s="123"/>
      <c r="IM1947" s="123"/>
      <c r="IN1947" s="123"/>
      <c r="IO1947" s="123"/>
      <c r="IP1947" s="123"/>
    </row>
    <row r="1948" s="120" customFormat="1" ht="15.75" customHeight="1" spans="3:250">
      <c r="C1948" s="124"/>
      <c r="D1948" s="124"/>
      <c r="E1948" s="120"/>
      <c r="F1948" s="125"/>
      <c r="G1948" s="120"/>
      <c r="II1948" s="123"/>
      <c r="IJ1948" s="123"/>
      <c r="IK1948" s="123"/>
      <c r="IL1948" s="123"/>
      <c r="IM1948" s="123"/>
      <c r="IN1948" s="123"/>
      <c r="IO1948" s="123"/>
      <c r="IP1948" s="123"/>
    </row>
    <row r="1949" s="120" customFormat="1" ht="15.75" customHeight="1" spans="3:250">
      <c r="C1949" s="124"/>
      <c r="D1949" s="124"/>
      <c r="E1949" s="120"/>
      <c r="F1949" s="125"/>
      <c r="G1949" s="120"/>
      <c r="II1949" s="123"/>
      <c r="IJ1949" s="123"/>
      <c r="IK1949" s="123"/>
      <c r="IL1949" s="123"/>
      <c r="IM1949" s="123"/>
      <c r="IN1949" s="123"/>
      <c r="IO1949" s="123"/>
      <c r="IP1949" s="123"/>
    </row>
    <row r="1950" s="120" customFormat="1" ht="15.75" customHeight="1" spans="3:250">
      <c r="C1950" s="124"/>
      <c r="D1950" s="124"/>
      <c r="E1950" s="120"/>
      <c r="F1950" s="125"/>
      <c r="G1950" s="120"/>
      <c r="II1950" s="123"/>
      <c r="IJ1950" s="123"/>
      <c r="IK1950" s="123"/>
      <c r="IL1950" s="123"/>
      <c r="IM1950" s="123"/>
      <c r="IN1950" s="123"/>
      <c r="IO1950" s="123"/>
      <c r="IP1950" s="123"/>
    </row>
    <row r="1951" s="120" customFormat="1" ht="15.75" customHeight="1" spans="3:250">
      <c r="C1951" s="124"/>
      <c r="D1951" s="124"/>
      <c r="E1951" s="120"/>
      <c r="F1951" s="125"/>
      <c r="G1951" s="120"/>
      <c r="II1951" s="123"/>
      <c r="IJ1951" s="123"/>
      <c r="IK1951" s="123"/>
      <c r="IL1951" s="123"/>
      <c r="IM1951" s="123"/>
      <c r="IN1951" s="123"/>
      <c r="IO1951" s="123"/>
      <c r="IP1951" s="123"/>
    </row>
    <row r="1952" s="120" customFormat="1" ht="15.75" customHeight="1" spans="3:250">
      <c r="C1952" s="124"/>
      <c r="D1952" s="124"/>
      <c r="E1952" s="120"/>
      <c r="F1952" s="125"/>
      <c r="G1952" s="120"/>
      <c r="II1952" s="123"/>
      <c r="IJ1952" s="123"/>
      <c r="IK1952" s="123"/>
      <c r="IL1952" s="123"/>
      <c r="IM1952" s="123"/>
      <c r="IN1952" s="123"/>
      <c r="IO1952" s="123"/>
      <c r="IP1952" s="123"/>
    </row>
    <row r="1953" s="120" customFormat="1" ht="15.75" customHeight="1" spans="3:250">
      <c r="C1953" s="124"/>
      <c r="D1953" s="124"/>
      <c r="E1953" s="120"/>
      <c r="F1953" s="125"/>
      <c r="G1953" s="120"/>
      <c r="II1953" s="123"/>
      <c r="IJ1953" s="123"/>
      <c r="IK1953" s="123"/>
      <c r="IL1953" s="123"/>
      <c r="IM1953" s="123"/>
      <c r="IN1953" s="123"/>
      <c r="IO1953" s="123"/>
      <c r="IP1953" s="123"/>
    </row>
    <row r="1954" s="120" customFormat="1" ht="15.75" customHeight="1" spans="3:250">
      <c r="C1954" s="124"/>
      <c r="D1954" s="124"/>
      <c r="E1954" s="120"/>
      <c r="F1954" s="125"/>
      <c r="G1954" s="120"/>
      <c r="II1954" s="123"/>
      <c r="IJ1954" s="123"/>
      <c r="IK1954" s="123"/>
      <c r="IL1954" s="123"/>
      <c r="IM1954" s="123"/>
      <c r="IN1954" s="123"/>
      <c r="IO1954" s="123"/>
      <c r="IP1954" s="123"/>
    </row>
    <row r="1955" s="120" customFormat="1" ht="15.75" customHeight="1" spans="3:250">
      <c r="C1955" s="124"/>
      <c r="D1955" s="124"/>
      <c r="E1955" s="120"/>
      <c r="F1955" s="125"/>
      <c r="G1955" s="120"/>
      <c r="II1955" s="123"/>
      <c r="IJ1955" s="123"/>
      <c r="IK1955" s="123"/>
      <c r="IL1955" s="123"/>
      <c r="IM1955" s="123"/>
      <c r="IN1955" s="123"/>
      <c r="IO1955" s="123"/>
      <c r="IP1955" s="123"/>
    </row>
    <row r="1956" s="120" customFormat="1" ht="15.75" customHeight="1" spans="3:250">
      <c r="C1956" s="124"/>
      <c r="D1956" s="124"/>
      <c r="E1956" s="120"/>
      <c r="F1956" s="125"/>
      <c r="G1956" s="120"/>
      <c r="II1956" s="123"/>
      <c r="IJ1956" s="123"/>
      <c r="IK1956" s="123"/>
      <c r="IL1956" s="123"/>
      <c r="IM1956" s="123"/>
      <c r="IN1956" s="123"/>
      <c r="IO1956" s="123"/>
      <c r="IP1956" s="123"/>
    </row>
    <row r="1957" s="120" customFormat="1" ht="15.75" customHeight="1" spans="3:250">
      <c r="C1957" s="124"/>
      <c r="D1957" s="124"/>
      <c r="E1957" s="120"/>
      <c r="F1957" s="125"/>
      <c r="G1957" s="120"/>
      <c r="II1957" s="123"/>
      <c r="IJ1957" s="123"/>
      <c r="IK1957" s="123"/>
      <c r="IL1957" s="123"/>
      <c r="IM1957" s="123"/>
      <c r="IN1957" s="123"/>
      <c r="IO1957" s="123"/>
      <c r="IP1957" s="123"/>
    </row>
    <row r="1958" s="120" customFormat="1" ht="15.75" customHeight="1" spans="3:250">
      <c r="C1958" s="124"/>
      <c r="D1958" s="124"/>
      <c r="E1958" s="120"/>
      <c r="F1958" s="125"/>
      <c r="G1958" s="120"/>
      <c r="II1958" s="123"/>
      <c r="IJ1958" s="123"/>
      <c r="IK1958" s="123"/>
      <c r="IL1958" s="123"/>
      <c r="IM1958" s="123"/>
      <c r="IN1958" s="123"/>
      <c r="IO1958" s="123"/>
      <c r="IP1958" s="123"/>
    </row>
    <row r="1959" s="120" customFormat="1" ht="15.75" customHeight="1" spans="3:250">
      <c r="C1959" s="124"/>
      <c r="D1959" s="124"/>
      <c r="E1959" s="120"/>
      <c r="F1959" s="125"/>
      <c r="G1959" s="120"/>
      <c r="II1959" s="123"/>
      <c r="IJ1959" s="123"/>
      <c r="IK1959" s="123"/>
      <c r="IL1959" s="123"/>
      <c r="IM1959" s="123"/>
      <c r="IN1959" s="123"/>
      <c r="IO1959" s="123"/>
      <c r="IP1959" s="123"/>
    </row>
    <row r="1960" s="120" customFormat="1" ht="15.75" customHeight="1" spans="3:250">
      <c r="C1960" s="124"/>
      <c r="D1960" s="124"/>
      <c r="E1960" s="120"/>
      <c r="F1960" s="125"/>
      <c r="G1960" s="120"/>
      <c r="II1960" s="123"/>
      <c r="IJ1960" s="123"/>
      <c r="IK1960" s="123"/>
      <c r="IL1960" s="123"/>
      <c r="IM1960" s="123"/>
      <c r="IN1960" s="123"/>
      <c r="IO1960" s="123"/>
      <c r="IP1960" s="123"/>
    </row>
    <row r="1961" s="120" customFormat="1" ht="15.75" customHeight="1" spans="3:250">
      <c r="C1961" s="124"/>
      <c r="D1961" s="124"/>
      <c r="E1961" s="120"/>
      <c r="F1961" s="125"/>
      <c r="G1961" s="120"/>
      <c r="II1961" s="123"/>
      <c r="IJ1961" s="123"/>
      <c r="IK1961" s="123"/>
      <c r="IL1961" s="123"/>
      <c r="IM1961" s="123"/>
      <c r="IN1961" s="123"/>
      <c r="IO1961" s="123"/>
      <c r="IP1961" s="123"/>
    </row>
    <row r="1962" s="120" customFormat="1" ht="15.75" customHeight="1" spans="3:250">
      <c r="C1962" s="124"/>
      <c r="D1962" s="124"/>
      <c r="E1962" s="120"/>
      <c r="F1962" s="125"/>
      <c r="G1962" s="120"/>
      <c r="II1962" s="123"/>
      <c r="IJ1962" s="123"/>
      <c r="IK1962" s="123"/>
      <c r="IL1962" s="123"/>
      <c r="IM1962" s="123"/>
      <c r="IN1962" s="123"/>
      <c r="IO1962" s="123"/>
      <c r="IP1962" s="123"/>
    </row>
    <row r="1963" s="120" customFormat="1" ht="15.75" customHeight="1" spans="3:250">
      <c r="C1963" s="124"/>
      <c r="D1963" s="124"/>
      <c r="E1963" s="120"/>
      <c r="F1963" s="125"/>
      <c r="G1963" s="120"/>
      <c r="II1963" s="123"/>
      <c r="IJ1963" s="123"/>
      <c r="IK1963" s="123"/>
      <c r="IL1963" s="123"/>
      <c r="IM1963" s="123"/>
      <c r="IN1963" s="123"/>
      <c r="IO1963" s="123"/>
      <c r="IP1963" s="123"/>
    </row>
    <row r="1964" s="120" customFormat="1" ht="15.75" customHeight="1" spans="3:250">
      <c r="C1964" s="124"/>
      <c r="D1964" s="124"/>
      <c r="E1964" s="120"/>
      <c r="F1964" s="125"/>
      <c r="G1964" s="120"/>
      <c r="II1964" s="123"/>
      <c r="IJ1964" s="123"/>
      <c r="IK1964" s="123"/>
      <c r="IL1964" s="123"/>
      <c r="IM1964" s="123"/>
      <c r="IN1964" s="123"/>
      <c r="IO1964" s="123"/>
      <c r="IP1964" s="123"/>
    </row>
    <row r="1965" s="120" customFormat="1" ht="15.75" customHeight="1" spans="3:250">
      <c r="C1965" s="124"/>
      <c r="D1965" s="124"/>
      <c r="E1965" s="120"/>
      <c r="F1965" s="125"/>
      <c r="G1965" s="120"/>
      <c r="II1965" s="123"/>
      <c r="IJ1965" s="123"/>
      <c r="IK1965" s="123"/>
      <c r="IL1965" s="123"/>
      <c r="IM1965" s="123"/>
      <c r="IN1965" s="123"/>
      <c r="IO1965" s="123"/>
      <c r="IP1965" s="123"/>
    </row>
    <row r="1966" s="120" customFormat="1" ht="15.75" customHeight="1" spans="3:250">
      <c r="C1966" s="124"/>
      <c r="D1966" s="124"/>
      <c r="E1966" s="120"/>
      <c r="F1966" s="125"/>
      <c r="G1966" s="120"/>
      <c r="II1966" s="123"/>
      <c r="IJ1966" s="123"/>
      <c r="IK1966" s="123"/>
      <c r="IL1966" s="123"/>
      <c r="IM1966" s="123"/>
      <c r="IN1966" s="123"/>
      <c r="IO1966" s="123"/>
      <c r="IP1966" s="123"/>
    </row>
    <row r="1967" s="120" customFormat="1" ht="15.75" customHeight="1" spans="3:250">
      <c r="C1967" s="124"/>
      <c r="D1967" s="124"/>
      <c r="E1967" s="120"/>
      <c r="F1967" s="125"/>
      <c r="G1967" s="120"/>
      <c r="II1967" s="123"/>
      <c r="IJ1967" s="123"/>
      <c r="IK1967" s="123"/>
      <c r="IL1967" s="123"/>
      <c r="IM1967" s="123"/>
      <c r="IN1967" s="123"/>
      <c r="IO1967" s="123"/>
      <c r="IP1967" s="123"/>
    </row>
    <row r="1968" s="120" customFormat="1" ht="15.75" customHeight="1" spans="3:250">
      <c r="C1968" s="124"/>
      <c r="D1968" s="124"/>
      <c r="E1968" s="120"/>
      <c r="F1968" s="125"/>
      <c r="G1968" s="120"/>
      <c r="II1968" s="123"/>
      <c r="IJ1968" s="123"/>
      <c r="IK1968" s="123"/>
      <c r="IL1968" s="123"/>
      <c r="IM1968" s="123"/>
      <c r="IN1968" s="123"/>
      <c r="IO1968" s="123"/>
      <c r="IP1968" s="123"/>
    </row>
    <row r="1969" s="120" customFormat="1" ht="15.75" customHeight="1" spans="3:250">
      <c r="C1969" s="124"/>
      <c r="D1969" s="124"/>
      <c r="E1969" s="120"/>
      <c r="F1969" s="125"/>
      <c r="G1969" s="120"/>
      <c r="II1969" s="123"/>
      <c r="IJ1969" s="123"/>
      <c r="IK1969" s="123"/>
      <c r="IL1969" s="123"/>
      <c r="IM1969" s="123"/>
      <c r="IN1969" s="123"/>
      <c r="IO1969" s="123"/>
      <c r="IP1969" s="123"/>
    </row>
    <row r="1970" s="120" customFormat="1" ht="15.75" customHeight="1" spans="3:250">
      <c r="C1970" s="124"/>
      <c r="D1970" s="124"/>
      <c r="E1970" s="120"/>
      <c r="F1970" s="125"/>
      <c r="G1970" s="120"/>
      <c r="II1970" s="123"/>
      <c r="IJ1970" s="123"/>
      <c r="IK1970" s="123"/>
      <c r="IL1970" s="123"/>
      <c r="IM1970" s="123"/>
      <c r="IN1970" s="123"/>
      <c r="IO1970" s="123"/>
      <c r="IP1970" s="123"/>
    </row>
    <row r="1971" s="120" customFormat="1" ht="15.75" customHeight="1" spans="3:250">
      <c r="C1971" s="124"/>
      <c r="D1971" s="124"/>
      <c r="E1971" s="120"/>
      <c r="F1971" s="125"/>
      <c r="G1971" s="120"/>
      <c r="II1971" s="123"/>
      <c r="IJ1971" s="123"/>
      <c r="IK1971" s="123"/>
      <c r="IL1971" s="123"/>
      <c r="IM1971" s="123"/>
      <c r="IN1971" s="123"/>
      <c r="IO1971" s="123"/>
      <c r="IP1971" s="123"/>
    </row>
    <row r="1972" s="120" customFormat="1" ht="15.75" customHeight="1" spans="3:250">
      <c r="C1972" s="124"/>
      <c r="D1972" s="124"/>
      <c r="E1972" s="120"/>
      <c r="F1972" s="125"/>
      <c r="G1972" s="120"/>
      <c r="II1972" s="123"/>
      <c r="IJ1972" s="123"/>
      <c r="IK1972" s="123"/>
      <c r="IL1972" s="123"/>
      <c r="IM1972" s="123"/>
      <c r="IN1972" s="123"/>
      <c r="IO1972" s="123"/>
      <c r="IP1972" s="123"/>
    </row>
    <row r="1973" s="120" customFormat="1" ht="15.75" customHeight="1" spans="3:250">
      <c r="C1973" s="124"/>
      <c r="D1973" s="124"/>
      <c r="E1973" s="120"/>
      <c r="F1973" s="125"/>
      <c r="G1973" s="120"/>
      <c r="II1973" s="123"/>
      <c r="IJ1973" s="123"/>
      <c r="IK1973" s="123"/>
      <c r="IL1973" s="123"/>
      <c r="IM1973" s="123"/>
      <c r="IN1973" s="123"/>
      <c r="IO1973" s="123"/>
      <c r="IP1973" s="123"/>
    </row>
    <row r="1974" s="120" customFormat="1" ht="15.75" customHeight="1" spans="3:250">
      <c r="C1974" s="124"/>
      <c r="D1974" s="124"/>
      <c r="E1974" s="120"/>
      <c r="F1974" s="125"/>
      <c r="G1974" s="120"/>
      <c r="II1974" s="123"/>
      <c r="IJ1974" s="123"/>
      <c r="IK1974" s="123"/>
      <c r="IL1974" s="123"/>
      <c r="IM1974" s="123"/>
      <c r="IN1974" s="123"/>
      <c r="IO1974" s="123"/>
      <c r="IP1974" s="123"/>
    </row>
    <row r="1975" s="120" customFormat="1" ht="15.75" customHeight="1" spans="3:250">
      <c r="C1975" s="124"/>
      <c r="D1975" s="124"/>
      <c r="E1975" s="120"/>
      <c r="F1975" s="125"/>
      <c r="G1975" s="120"/>
      <c r="II1975" s="123"/>
      <c r="IJ1975" s="123"/>
      <c r="IK1975" s="123"/>
      <c r="IL1975" s="123"/>
      <c r="IM1975" s="123"/>
      <c r="IN1975" s="123"/>
      <c r="IO1975" s="123"/>
      <c r="IP1975" s="123"/>
    </row>
    <row r="1976" s="120" customFormat="1" ht="15.75" customHeight="1" spans="3:250">
      <c r="C1976" s="124"/>
      <c r="D1976" s="124"/>
      <c r="E1976" s="120"/>
      <c r="F1976" s="125"/>
      <c r="G1976" s="120"/>
      <c r="II1976" s="123"/>
      <c r="IJ1976" s="123"/>
      <c r="IK1976" s="123"/>
      <c r="IL1976" s="123"/>
      <c r="IM1976" s="123"/>
      <c r="IN1976" s="123"/>
      <c r="IO1976" s="123"/>
      <c r="IP1976" s="123"/>
    </row>
    <row r="1977" s="120" customFormat="1" ht="15.75" customHeight="1" spans="3:250">
      <c r="C1977" s="124"/>
      <c r="D1977" s="124"/>
      <c r="E1977" s="120"/>
      <c r="F1977" s="125"/>
      <c r="G1977" s="120"/>
      <c r="II1977" s="123"/>
      <c r="IJ1977" s="123"/>
      <c r="IK1977" s="123"/>
      <c r="IL1977" s="123"/>
      <c r="IM1977" s="123"/>
      <c r="IN1977" s="123"/>
      <c r="IO1977" s="123"/>
      <c r="IP1977" s="123"/>
    </row>
    <row r="1978" s="120" customFormat="1" ht="15.75" customHeight="1" spans="3:250">
      <c r="C1978" s="124"/>
      <c r="D1978" s="124"/>
      <c r="E1978" s="120"/>
      <c r="F1978" s="125"/>
      <c r="G1978" s="120"/>
      <c r="II1978" s="123"/>
      <c r="IJ1978" s="123"/>
      <c r="IK1978" s="123"/>
      <c r="IL1978" s="123"/>
      <c r="IM1978" s="123"/>
      <c r="IN1978" s="123"/>
      <c r="IO1978" s="123"/>
      <c r="IP1978" s="123"/>
    </row>
    <row r="1979" s="120" customFormat="1" ht="15.75" customHeight="1" spans="3:250">
      <c r="C1979" s="124"/>
      <c r="D1979" s="124"/>
      <c r="E1979" s="120"/>
      <c r="F1979" s="125"/>
      <c r="G1979" s="120"/>
      <c r="II1979" s="123"/>
      <c r="IJ1979" s="123"/>
      <c r="IK1979" s="123"/>
      <c r="IL1979" s="123"/>
      <c r="IM1979" s="123"/>
      <c r="IN1979" s="123"/>
      <c r="IO1979" s="123"/>
      <c r="IP1979" s="123"/>
    </row>
    <row r="1980" s="120" customFormat="1" ht="15.75" customHeight="1" spans="3:250">
      <c r="C1980" s="124"/>
      <c r="D1980" s="124"/>
      <c r="E1980" s="120"/>
      <c r="F1980" s="125"/>
      <c r="G1980" s="120"/>
      <c r="II1980" s="123"/>
      <c r="IJ1980" s="123"/>
      <c r="IK1980" s="123"/>
      <c r="IL1980" s="123"/>
      <c r="IM1980" s="123"/>
      <c r="IN1980" s="123"/>
      <c r="IO1980" s="123"/>
      <c r="IP1980" s="123"/>
    </row>
    <row r="1981" s="120" customFormat="1" ht="15.75" customHeight="1" spans="3:250">
      <c r="C1981" s="124"/>
      <c r="D1981" s="124"/>
      <c r="E1981" s="120"/>
      <c r="F1981" s="125"/>
      <c r="G1981" s="120"/>
      <c r="II1981" s="123"/>
      <c r="IJ1981" s="123"/>
      <c r="IK1981" s="123"/>
      <c r="IL1981" s="123"/>
      <c r="IM1981" s="123"/>
      <c r="IN1981" s="123"/>
      <c r="IO1981" s="123"/>
      <c r="IP1981" s="123"/>
    </row>
    <row r="1982" s="120" customFormat="1" ht="15.75" customHeight="1" spans="3:250">
      <c r="C1982" s="124"/>
      <c r="D1982" s="124"/>
      <c r="E1982" s="120"/>
      <c r="F1982" s="125"/>
      <c r="G1982" s="120"/>
      <c r="II1982" s="123"/>
      <c r="IJ1982" s="123"/>
      <c r="IK1982" s="123"/>
      <c r="IL1982" s="123"/>
      <c r="IM1982" s="123"/>
      <c r="IN1982" s="123"/>
      <c r="IO1982" s="123"/>
      <c r="IP1982" s="123"/>
    </row>
    <row r="1983" s="120" customFormat="1" ht="15.75" customHeight="1" spans="3:250">
      <c r="C1983" s="124"/>
      <c r="D1983" s="124"/>
      <c r="E1983" s="120"/>
      <c r="F1983" s="125"/>
      <c r="G1983" s="120"/>
      <c r="II1983" s="123"/>
      <c r="IJ1983" s="123"/>
      <c r="IK1983" s="123"/>
      <c r="IL1983" s="123"/>
      <c r="IM1983" s="123"/>
      <c r="IN1983" s="123"/>
      <c r="IO1983" s="123"/>
      <c r="IP1983" s="123"/>
    </row>
    <row r="1984" s="120" customFormat="1" ht="15.75" customHeight="1" spans="3:250">
      <c r="C1984" s="124"/>
      <c r="D1984" s="124"/>
      <c r="E1984" s="120"/>
      <c r="F1984" s="125"/>
      <c r="G1984" s="120"/>
      <c r="II1984" s="123"/>
      <c r="IJ1984" s="123"/>
      <c r="IK1984" s="123"/>
      <c r="IL1984" s="123"/>
      <c r="IM1984" s="123"/>
      <c r="IN1984" s="123"/>
      <c r="IO1984" s="123"/>
      <c r="IP1984" s="123"/>
    </row>
    <row r="1985" s="120" customFormat="1" ht="15.75" customHeight="1" spans="3:250">
      <c r="C1985" s="124"/>
      <c r="D1985" s="124"/>
      <c r="E1985" s="120"/>
      <c r="F1985" s="125"/>
      <c r="G1985" s="120"/>
      <c r="II1985" s="123"/>
      <c r="IJ1985" s="123"/>
      <c r="IK1985" s="123"/>
      <c r="IL1985" s="123"/>
      <c r="IM1985" s="123"/>
      <c r="IN1985" s="123"/>
      <c r="IO1985" s="123"/>
      <c r="IP1985" s="123"/>
    </row>
    <row r="1986" s="120" customFormat="1" ht="15.75" customHeight="1" spans="3:250">
      <c r="C1986" s="124"/>
      <c r="D1986" s="124"/>
      <c r="E1986" s="120"/>
      <c r="F1986" s="125"/>
      <c r="G1986" s="120"/>
      <c r="II1986" s="123"/>
      <c r="IJ1986" s="123"/>
      <c r="IK1986" s="123"/>
      <c r="IL1986" s="123"/>
      <c r="IM1986" s="123"/>
      <c r="IN1986" s="123"/>
      <c r="IO1986" s="123"/>
      <c r="IP1986" s="123"/>
    </row>
    <row r="1987" s="120" customFormat="1" ht="15.75" customHeight="1" spans="3:250">
      <c r="C1987" s="124"/>
      <c r="D1987" s="124"/>
      <c r="E1987" s="120"/>
      <c r="F1987" s="125"/>
      <c r="G1987" s="120"/>
      <c r="II1987" s="123"/>
      <c r="IJ1987" s="123"/>
      <c r="IK1987" s="123"/>
      <c r="IL1987" s="123"/>
      <c r="IM1987" s="123"/>
      <c r="IN1987" s="123"/>
      <c r="IO1987" s="123"/>
      <c r="IP1987" s="123"/>
    </row>
    <row r="1988" s="120" customFormat="1" ht="15.75" customHeight="1" spans="3:250">
      <c r="C1988" s="124"/>
      <c r="D1988" s="124"/>
      <c r="E1988" s="120"/>
      <c r="F1988" s="125"/>
      <c r="G1988" s="120"/>
      <c r="II1988" s="123"/>
      <c r="IJ1988" s="123"/>
      <c r="IK1988" s="123"/>
      <c r="IL1988" s="123"/>
      <c r="IM1988" s="123"/>
      <c r="IN1988" s="123"/>
      <c r="IO1988" s="123"/>
      <c r="IP1988" s="123"/>
    </row>
    <row r="1989" s="120" customFormat="1" ht="15.75" customHeight="1" spans="3:250">
      <c r="C1989" s="124"/>
      <c r="D1989" s="124"/>
      <c r="E1989" s="120"/>
      <c r="F1989" s="125"/>
      <c r="G1989" s="120"/>
      <c r="II1989" s="123"/>
      <c r="IJ1989" s="123"/>
      <c r="IK1989" s="123"/>
      <c r="IL1989" s="123"/>
      <c r="IM1989" s="123"/>
      <c r="IN1989" s="123"/>
      <c r="IO1989" s="123"/>
      <c r="IP1989" s="123"/>
    </row>
    <row r="1990" s="120" customFormat="1" ht="15.75" customHeight="1" spans="3:250">
      <c r="C1990" s="124"/>
      <c r="D1990" s="124"/>
      <c r="E1990" s="120"/>
      <c r="F1990" s="125"/>
      <c r="G1990" s="120"/>
      <c r="II1990" s="123"/>
      <c r="IJ1990" s="123"/>
      <c r="IK1990" s="123"/>
      <c r="IL1990" s="123"/>
      <c r="IM1990" s="123"/>
      <c r="IN1990" s="123"/>
      <c r="IO1990" s="123"/>
      <c r="IP1990" s="123"/>
    </row>
    <row r="1991" s="120" customFormat="1" ht="15.75" customHeight="1" spans="3:250">
      <c r="C1991" s="124"/>
      <c r="D1991" s="124"/>
      <c r="E1991" s="120"/>
      <c r="F1991" s="125"/>
      <c r="G1991" s="120"/>
      <c r="II1991" s="123"/>
      <c r="IJ1991" s="123"/>
      <c r="IK1991" s="123"/>
      <c r="IL1991" s="123"/>
      <c r="IM1991" s="123"/>
      <c r="IN1991" s="123"/>
      <c r="IO1991" s="123"/>
      <c r="IP1991" s="123"/>
    </row>
    <row r="1992" s="120" customFormat="1" ht="15.75" customHeight="1" spans="3:250">
      <c r="C1992" s="124"/>
      <c r="D1992" s="124"/>
      <c r="E1992" s="120"/>
      <c r="F1992" s="125"/>
      <c r="G1992" s="120"/>
      <c r="II1992" s="123"/>
      <c r="IJ1992" s="123"/>
      <c r="IK1992" s="123"/>
      <c r="IL1992" s="123"/>
      <c r="IM1992" s="123"/>
      <c r="IN1992" s="123"/>
      <c r="IO1992" s="123"/>
      <c r="IP1992" s="123"/>
    </row>
    <row r="1993" s="120" customFormat="1" ht="15.75" customHeight="1" spans="3:250">
      <c r="C1993" s="124"/>
      <c r="D1993" s="124"/>
      <c r="E1993" s="120"/>
      <c r="F1993" s="125"/>
      <c r="G1993" s="120"/>
      <c r="II1993" s="123"/>
      <c r="IJ1993" s="123"/>
      <c r="IK1993" s="123"/>
      <c r="IL1993" s="123"/>
      <c r="IM1993" s="123"/>
      <c r="IN1993" s="123"/>
      <c r="IO1993" s="123"/>
      <c r="IP1993" s="123"/>
    </row>
    <row r="1994" s="120" customFormat="1" ht="15.75" customHeight="1" spans="3:250">
      <c r="C1994" s="124"/>
      <c r="D1994" s="124"/>
      <c r="E1994" s="120"/>
      <c r="F1994" s="125"/>
      <c r="G1994" s="120"/>
      <c r="II1994" s="123"/>
      <c r="IJ1994" s="123"/>
      <c r="IK1994" s="123"/>
      <c r="IL1994" s="123"/>
      <c r="IM1994" s="123"/>
      <c r="IN1994" s="123"/>
      <c r="IO1994" s="123"/>
      <c r="IP1994" s="123"/>
    </row>
    <row r="1995" s="120" customFormat="1" ht="15.75" customHeight="1" spans="3:250">
      <c r="C1995" s="124"/>
      <c r="D1995" s="124"/>
      <c r="E1995" s="120"/>
      <c r="F1995" s="125"/>
      <c r="G1995" s="120"/>
      <c r="II1995" s="123"/>
      <c r="IJ1995" s="123"/>
      <c r="IK1995" s="123"/>
      <c r="IL1995" s="123"/>
      <c r="IM1995" s="123"/>
      <c r="IN1995" s="123"/>
      <c r="IO1995" s="123"/>
      <c r="IP1995" s="123"/>
    </row>
    <row r="1996" s="120" customFormat="1" ht="15.75" customHeight="1" spans="3:250">
      <c r="C1996" s="124"/>
      <c r="D1996" s="124"/>
      <c r="E1996" s="120"/>
      <c r="F1996" s="125"/>
      <c r="G1996" s="120"/>
      <c r="II1996" s="123"/>
      <c r="IJ1996" s="123"/>
      <c r="IK1996" s="123"/>
      <c r="IL1996" s="123"/>
      <c r="IM1996" s="123"/>
      <c r="IN1996" s="123"/>
      <c r="IO1996" s="123"/>
      <c r="IP1996" s="123"/>
    </row>
    <row r="1997" s="120" customFormat="1" ht="15.75" customHeight="1" spans="3:250">
      <c r="C1997" s="124"/>
      <c r="D1997" s="124"/>
      <c r="E1997" s="120"/>
      <c r="F1997" s="125"/>
      <c r="G1997" s="120"/>
      <c r="II1997" s="123"/>
      <c r="IJ1997" s="123"/>
      <c r="IK1997" s="123"/>
      <c r="IL1997" s="123"/>
      <c r="IM1997" s="123"/>
      <c r="IN1997" s="123"/>
      <c r="IO1997" s="123"/>
      <c r="IP1997" s="123"/>
    </row>
    <row r="1998" s="120" customFormat="1" ht="15.75" customHeight="1" spans="3:250">
      <c r="C1998" s="124"/>
      <c r="D1998" s="124"/>
      <c r="E1998" s="120"/>
      <c r="F1998" s="125"/>
      <c r="G1998" s="120"/>
      <c r="II1998" s="123"/>
      <c r="IJ1998" s="123"/>
      <c r="IK1998" s="123"/>
      <c r="IL1998" s="123"/>
      <c r="IM1998" s="123"/>
      <c r="IN1998" s="123"/>
      <c r="IO1998" s="123"/>
      <c r="IP1998" s="123"/>
    </row>
    <row r="1999" s="120" customFormat="1" ht="15.75" customHeight="1" spans="3:250">
      <c r="C1999" s="124"/>
      <c r="D1999" s="124"/>
      <c r="E1999" s="120"/>
      <c r="F1999" s="125"/>
      <c r="G1999" s="120"/>
      <c r="II1999" s="123"/>
      <c r="IJ1999" s="123"/>
      <c r="IK1999" s="123"/>
      <c r="IL1999" s="123"/>
      <c r="IM1999" s="123"/>
      <c r="IN1999" s="123"/>
      <c r="IO1999" s="123"/>
      <c r="IP1999" s="123"/>
    </row>
    <row r="2000" s="120" customFormat="1" ht="15.75" customHeight="1" spans="3:250">
      <c r="C2000" s="124"/>
      <c r="D2000" s="124"/>
      <c r="E2000" s="120"/>
      <c r="F2000" s="125"/>
      <c r="G2000" s="120"/>
      <c r="II2000" s="123"/>
      <c r="IJ2000" s="123"/>
      <c r="IK2000" s="123"/>
      <c r="IL2000" s="123"/>
      <c r="IM2000" s="123"/>
      <c r="IN2000" s="123"/>
      <c r="IO2000" s="123"/>
      <c r="IP2000" s="123"/>
    </row>
    <row r="2001" s="120" customFormat="1" ht="15.75" customHeight="1" spans="3:250">
      <c r="C2001" s="124"/>
      <c r="D2001" s="124"/>
      <c r="E2001" s="120"/>
      <c r="F2001" s="125"/>
      <c r="G2001" s="120"/>
      <c r="II2001" s="123"/>
      <c r="IJ2001" s="123"/>
      <c r="IK2001" s="123"/>
      <c r="IL2001" s="123"/>
      <c r="IM2001" s="123"/>
      <c r="IN2001" s="123"/>
      <c r="IO2001" s="123"/>
      <c r="IP2001" s="123"/>
    </row>
    <row r="2002" s="120" customFormat="1" ht="15.75" customHeight="1" spans="3:250">
      <c r="C2002" s="124"/>
      <c r="D2002" s="124"/>
      <c r="E2002" s="120"/>
      <c r="F2002" s="125"/>
      <c r="G2002" s="120"/>
      <c r="II2002" s="123"/>
      <c r="IJ2002" s="123"/>
      <c r="IK2002" s="123"/>
      <c r="IL2002" s="123"/>
      <c r="IM2002" s="123"/>
      <c r="IN2002" s="123"/>
      <c r="IO2002" s="123"/>
      <c r="IP2002" s="123"/>
    </row>
    <row r="2003" s="120" customFormat="1" ht="15.75" customHeight="1" spans="3:250">
      <c r="C2003" s="124"/>
      <c r="D2003" s="124"/>
      <c r="E2003" s="120"/>
      <c r="F2003" s="125"/>
      <c r="G2003" s="120"/>
      <c r="II2003" s="123"/>
      <c r="IJ2003" s="123"/>
      <c r="IK2003" s="123"/>
      <c r="IL2003" s="123"/>
      <c r="IM2003" s="123"/>
      <c r="IN2003" s="123"/>
      <c r="IO2003" s="123"/>
      <c r="IP2003" s="123"/>
    </row>
    <row r="2004" s="120" customFormat="1" ht="15.75" customHeight="1" spans="3:250">
      <c r="C2004" s="124"/>
      <c r="D2004" s="124"/>
      <c r="E2004" s="120"/>
      <c r="F2004" s="125"/>
      <c r="G2004" s="120"/>
      <c r="II2004" s="123"/>
      <c r="IJ2004" s="123"/>
      <c r="IK2004" s="123"/>
      <c r="IL2004" s="123"/>
      <c r="IM2004" s="123"/>
      <c r="IN2004" s="123"/>
      <c r="IO2004" s="123"/>
      <c r="IP2004" s="123"/>
    </row>
    <row r="2005" s="120" customFormat="1" ht="15.75" customHeight="1" spans="3:250">
      <c r="C2005" s="124"/>
      <c r="D2005" s="124"/>
      <c r="E2005" s="120"/>
      <c r="F2005" s="125"/>
      <c r="G2005" s="120"/>
      <c r="II2005" s="123"/>
      <c r="IJ2005" s="123"/>
      <c r="IK2005" s="123"/>
      <c r="IL2005" s="123"/>
      <c r="IM2005" s="123"/>
      <c r="IN2005" s="123"/>
      <c r="IO2005" s="123"/>
      <c r="IP2005" s="123"/>
    </row>
    <row r="2006" s="120" customFormat="1" ht="15.75" customHeight="1" spans="3:250">
      <c r="C2006" s="124"/>
      <c r="D2006" s="124"/>
      <c r="E2006" s="120"/>
      <c r="F2006" s="125"/>
      <c r="G2006" s="120"/>
      <c r="II2006" s="123"/>
      <c r="IJ2006" s="123"/>
      <c r="IK2006" s="123"/>
      <c r="IL2006" s="123"/>
      <c r="IM2006" s="123"/>
      <c r="IN2006" s="123"/>
      <c r="IO2006" s="123"/>
      <c r="IP2006" s="123"/>
    </row>
    <row r="2007" s="120" customFormat="1" ht="15.75" customHeight="1" spans="3:250">
      <c r="C2007" s="124"/>
      <c r="D2007" s="124"/>
      <c r="E2007" s="120"/>
      <c r="F2007" s="125"/>
      <c r="G2007" s="120"/>
      <c r="II2007" s="123"/>
      <c r="IJ2007" s="123"/>
      <c r="IK2007" s="123"/>
      <c r="IL2007" s="123"/>
      <c r="IM2007" s="123"/>
      <c r="IN2007" s="123"/>
      <c r="IO2007" s="123"/>
      <c r="IP2007" s="123"/>
    </row>
    <row r="2008" s="120" customFormat="1" ht="15.75" customHeight="1" spans="3:250">
      <c r="C2008" s="124"/>
      <c r="D2008" s="124"/>
      <c r="E2008" s="120"/>
      <c r="F2008" s="125"/>
      <c r="G2008" s="120"/>
      <c r="II2008" s="123"/>
      <c r="IJ2008" s="123"/>
      <c r="IK2008" s="123"/>
      <c r="IL2008" s="123"/>
      <c r="IM2008" s="123"/>
      <c r="IN2008" s="123"/>
      <c r="IO2008" s="123"/>
      <c r="IP2008" s="123"/>
    </row>
    <row r="2009" s="120" customFormat="1" ht="15.75" customHeight="1" spans="3:250">
      <c r="C2009" s="124"/>
      <c r="D2009" s="124"/>
      <c r="E2009" s="120"/>
      <c r="F2009" s="125"/>
      <c r="G2009" s="120"/>
      <c r="II2009" s="123"/>
      <c r="IJ2009" s="123"/>
      <c r="IK2009" s="123"/>
      <c r="IL2009" s="123"/>
      <c r="IM2009" s="123"/>
      <c r="IN2009" s="123"/>
      <c r="IO2009" s="123"/>
      <c r="IP2009" s="123"/>
    </row>
    <row r="2010" s="120" customFormat="1" ht="15.75" customHeight="1" spans="3:250">
      <c r="C2010" s="124"/>
      <c r="D2010" s="124"/>
      <c r="E2010" s="120"/>
      <c r="F2010" s="125"/>
      <c r="G2010" s="120"/>
      <c r="II2010" s="123"/>
      <c r="IJ2010" s="123"/>
      <c r="IK2010" s="123"/>
      <c r="IL2010" s="123"/>
      <c r="IM2010" s="123"/>
      <c r="IN2010" s="123"/>
      <c r="IO2010" s="123"/>
      <c r="IP2010" s="123"/>
    </row>
    <row r="2011" s="120" customFormat="1" ht="15.75" customHeight="1" spans="3:250">
      <c r="C2011" s="124"/>
      <c r="D2011" s="124"/>
      <c r="E2011" s="120"/>
      <c r="F2011" s="125"/>
      <c r="G2011" s="120"/>
      <c r="II2011" s="123"/>
      <c r="IJ2011" s="123"/>
      <c r="IK2011" s="123"/>
      <c r="IL2011" s="123"/>
      <c r="IM2011" s="123"/>
      <c r="IN2011" s="123"/>
      <c r="IO2011" s="123"/>
      <c r="IP2011" s="123"/>
    </row>
    <row r="2012" s="120" customFormat="1" ht="15.75" customHeight="1" spans="3:250">
      <c r="C2012" s="124"/>
      <c r="D2012" s="124"/>
      <c r="E2012" s="120"/>
      <c r="F2012" s="125"/>
      <c r="G2012" s="120"/>
      <c r="II2012" s="123"/>
      <c r="IJ2012" s="123"/>
      <c r="IK2012" s="123"/>
      <c r="IL2012" s="123"/>
      <c r="IM2012" s="123"/>
      <c r="IN2012" s="123"/>
      <c r="IO2012" s="123"/>
      <c r="IP2012" s="123"/>
    </row>
    <row r="2013" s="120" customFormat="1" ht="15.75" customHeight="1" spans="3:250">
      <c r="C2013" s="124"/>
      <c r="D2013" s="124"/>
      <c r="E2013" s="120"/>
      <c r="F2013" s="125"/>
      <c r="G2013" s="120"/>
      <c r="II2013" s="123"/>
      <c r="IJ2013" s="123"/>
      <c r="IK2013" s="123"/>
      <c r="IL2013" s="123"/>
      <c r="IM2013" s="123"/>
      <c r="IN2013" s="123"/>
      <c r="IO2013" s="123"/>
      <c r="IP2013" s="123"/>
    </row>
    <row r="2014" s="120" customFormat="1" ht="15.75" customHeight="1" spans="3:250">
      <c r="C2014" s="124"/>
      <c r="D2014" s="124"/>
      <c r="E2014" s="120"/>
      <c r="F2014" s="125"/>
      <c r="G2014" s="120"/>
      <c r="II2014" s="123"/>
      <c r="IJ2014" s="123"/>
      <c r="IK2014" s="123"/>
      <c r="IL2014" s="123"/>
      <c r="IM2014" s="123"/>
      <c r="IN2014" s="123"/>
      <c r="IO2014" s="123"/>
      <c r="IP2014" s="123"/>
    </row>
    <row r="2015" s="120" customFormat="1" ht="15.75" customHeight="1" spans="3:250">
      <c r="C2015" s="124"/>
      <c r="D2015" s="124"/>
      <c r="E2015" s="120"/>
      <c r="F2015" s="125"/>
      <c r="G2015" s="120"/>
      <c r="II2015" s="123"/>
      <c r="IJ2015" s="123"/>
      <c r="IK2015" s="123"/>
      <c r="IL2015" s="123"/>
      <c r="IM2015" s="123"/>
      <c r="IN2015" s="123"/>
      <c r="IO2015" s="123"/>
      <c r="IP2015" s="123"/>
    </row>
    <row r="2016" s="120" customFormat="1" ht="15.75" customHeight="1" spans="3:250">
      <c r="C2016" s="124"/>
      <c r="D2016" s="124"/>
      <c r="E2016" s="120"/>
      <c r="F2016" s="125"/>
      <c r="G2016" s="120"/>
      <c r="II2016" s="123"/>
      <c r="IJ2016" s="123"/>
      <c r="IK2016" s="123"/>
      <c r="IL2016" s="123"/>
      <c r="IM2016" s="123"/>
      <c r="IN2016" s="123"/>
      <c r="IO2016" s="123"/>
      <c r="IP2016" s="123"/>
    </row>
    <row r="2017" s="120" customFormat="1" ht="15.75" customHeight="1" spans="3:250">
      <c r="C2017" s="124"/>
      <c r="D2017" s="124"/>
      <c r="E2017" s="120"/>
      <c r="F2017" s="125"/>
      <c r="G2017" s="120"/>
      <c r="II2017" s="123"/>
      <c r="IJ2017" s="123"/>
      <c r="IK2017" s="123"/>
      <c r="IL2017" s="123"/>
      <c r="IM2017" s="123"/>
      <c r="IN2017" s="123"/>
      <c r="IO2017" s="123"/>
      <c r="IP2017" s="123"/>
    </row>
    <row r="2018" s="120" customFormat="1" ht="15.75" customHeight="1" spans="3:250">
      <c r="C2018" s="124"/>
      <c r="D2018" s="124"/>
      <c r="E2018" s="120"/>
      <c r="F2018" s="125"/>
      <c r="G2018" s="120"/>
      <c r="II2018" s="123"/>
      <c r="IJ2018" s="123"/>
      <c r="IK2018" s="123"/>
      <c r="IL2018" s="123"/>
      <c r="IM2018" s="123"/>
      <c r="IN2018" s="123"/>
      <c r="IO2018" s="123"/>
      <c r="IP2018" s="123"/>
    </row>
    <row r="2019" s="120" customFormat="1" ht="15.75" customHeight="1" spans="3:250">
      <c r="C2019" s="124"/>
      <c r="D2019" s="124"/>
      <c r="E2019" s="120"/>
      <c r="F2019" s="125"/>
      <c r="G2019" s="120"/>
      <c r="II2019" s="123"/>
      <c r="IJ2019" s="123"/>
      <c r="IK2019" s="123"/>
      <c r="IL2019" s="123"/>
      <c r="IM2019" s="123"/>
      <c r="IN2019" s="123"/>
      <c r="IO2019" s="123"/>
      <c r="IP2019" s="123"/>
    </row>
    <row r="2020" s="120" customFormat="1" ht="15.75" customHeight="1" spans="3:250">
      <c r="C2020" s="124"/>
      <c r="D2020" s="124"/>
      <c r="E2020" s="120"/>
      <c r="F2020" s="125"/>
      <c r="G2020" s="120"/>
      <c r="II2020" s="123"/>
      <c r="IJ2020" s="123"/>
      <c r="IK2020" s="123"/>
      <c r="IL2020" s="123"/>
      <c r="IM2020" s="123"/>
      <c r="IN2020" s="123"/>
      <c r="IO2020" s="123"/>
      <c r="IP2020" s="123"/>
    </row>
    <row r="2021" s="120" customFormat="1" ht="15.75" customHeight="1" spans="3:250">
      <c r="C2021" s="124"/>
      <c r="D2021" s="124"/>
      <c r="E2021" s="120"/>
      <c r="F2021" s="125"/>
      <c r="G2021" s="120"/>
      <c r="II2021" s="123"/>
      <c r="IJ2021" s="123"/>
      <c r="IK2021" s="123"/>
      <c r="IL2021" s="123"/>
      <c r="IM2021" s="123"/>
      <c r="IN2021" s="123"/>
      <c r="IO2021" s="123"/>
      <c r="IP2021" s="123"/>
    </row>
    <row r="2022" s="120" customFormat="1" ht="15.75" customHeight="1" spans="3:250">
      <c r="C2022" s="124"/>
      <c r="D2022" s="124"/>
      <c r="E2022" s="120"/>
      <c r="F2022" s="125"/>
      <c r="G2022" s="120"/>
      <c r="II2022" s="123"/>
      <c r="IJ2022" s="123"/>
      <c r="IK2022" s="123"/>
      <c r="IL2022" s="123"/>
      <c r="IM2022" s="123"/>
      <c r="IN2022" s="123"/>
      <c r="IO2022" s="123"/>
      <c r="IP2022" s="123"/>
    </row>
    <row r="2023" s="120" customFormat="1" ht="15.75" customHeight="1" spans="3:250">
      <c r="C2023" s="124"/>
      <c r="D2023" s="124"/>
      <c r="E2023" s="120"/>
      <c r="F2023" s="125"/>
      <c r="G2023" s="120"/>
      <c r="II2023" s="123"/>
      <c r="IJ2023" s="123"/>
      <c r="IK2023" s="123"/>
      <c r="IL2023" s="123"/>
      <c r="IM2023" s="123"/>
      <c r="IN2023" s="123"/>
      <c r="IO2023" s="123"/>
      <c r="IP2023" s="123"/>
    </row>
    <row r="2024" s="120" customFormat="1" ht="15.75" customHeight="1" spans="3:250">
      <c r="C2024" s="124"/>
      <c r="D2024" s="124"/>
      <c r="E2024" s="120"/>
      <c r="F2024" s="125"/>
      <c r="G2024" s="120"/>
      <c r="II2024" s="123"/>
      <c r="IJ2024" s="123"/>
      <c r="IK2024" s="123"/>
      <c r="IL2024" s="123"/>
      <c r="IM2024" s="123"/>
      <c r="IN2024" s="123"/>
      <c r="IO2024" s="123"/>
      <c r="IP2024" s="123"/>
    </row>
    <row r="2025" s="120" customFormat="1" ht="15.75" customHeight="1" spans="3:250">
      <c r="C2025" s="124"/>
      <c r="D2025" s="124"/>
      <c r="E2025" s="120"/>
      <c r="F2025" s="125"/>
      <c r="G2025" s="120"/>
      <c r="II2025" s="123"/>
      <c r="IJ2025" s="123"/>
      <c r="IK2025" s="123"/>
      <c r="IL2025" s="123"/>
      <c r="IM2025" s="123"/>
      <c r="IN2025" s="123"/>
      <c r="IO2025" s="123"/>
      <c r="IP2025" s="123"/>
    </row>
    <row r="2026" s="120" customFormat="1" ht="15.75" customHeight="1" spans="3:250">
      <c r="C2026" s="124"/>
      <c r="D2026" s="124"/>
      <c r="E2026" s="120"/>
      <c r="F2026" s="125"/>
      <c r="G2026" s="120"/>
      <c r="II2026" s="123"/>
      <c r="IJ2026" s="123"/>
      <c r="IK2026" s="123"/>
      <c r="IL2026" s="123"/>
      <c r="IM2026" s="123"/>
      <c r="IN2026" s="123"/>
      <c r="IO2026" s="123"/>
      <c r="IP2026" s="123"/>
    </row>
    <row r="2027" s="120" customFormat="1" ht="15.75" customHeight="1" spans="3:250">
      <c r="C2027" s="124"/>
      <c r="D2027" s="124"/>
      <c r="E2027" s="120"/>
      <c r="F2027" s="125"/>
      <c r="G2027" s="120"/>
      <c r="II2027" s="123"/>
      <c r="IJ2027" s="123"/>
      <c r="IK2027" s="123"/>
      <c r="IL2027" s="123"/>
      <c r="IM2027" s="123"/>
      <c r="IN2027" s="123"/>
      <c r="IO2027" s="123"/>
      <c r="IP2027" s="123"/>
    </row>
    <row r="2028" s="120" customFormat="1" ht="15.75" customHeight="1" spans="3:250">
      <c r="C2028" s="124"/>
      <c r="D2028" s="124"/>
      <c r="E2028" s="120"/>
      <c r="F2028" s="125"/>
      <c r="G2028" s="120"/>
      <c r="II2028" s="123"/>
      <c r="IJ2028" s="123"/>
      <c r="IK2028" s="123"/>
      <c r="IL2028" s="123"/>
      <c r="IM2028" s="123"/>
      <c r="IN2028" s="123"/>
      <c r="IO2028" s="123"/>
      <c r="IP2028" s="123"/>
    </row>
    <row r="2029" s="120" customFormat="1" ht="15.75" customHeight="1" spans="3:250">
      <c r="C2029" s="124"/>
      <c r="D2029" s="124"/>
      <c r="E2029" s="120"/>
      <c r="F2029" s="125"/>
      <c r="G2029" s="120"/>
      <c r="II2029" s="123"/>
      <c r="IJ2029" s="123"/>
      <c r="IK2029" s="123"/>
      <c r="IL2029" s="123"/>
      <c r="IM2029" s="123"/>
      <c r="IN2029" s="123"/>
      <c r="IO2029" s="123"/>
      <c r="IP2029" s="123"/>
    </row>
    <row r="2030" s="120" customFormat="1" ht="15.75" customHeight="1" spans="3:250">
      <c r="C2030" s="124"/>
      <c r="D2030" s="124"/>
      <c r="E2030" s="120"/>
      <c r="F2030" s="125"/>
      <c r="G2030" s="120"/>
      <c r="II2030" s="123"/>
      <c r="IJ2030" s="123"/>
      <c r="IK2030" s="123"/>
      <c r="IL2030" s="123"/>
      <c r="IM2030" s="123"/>
      <c r="IN2030" s="123"/>
      <c r="IO2030" s="123"/>
      <c r="IP2030" s="123"/>
    </row>
    <row r="2031" s="120" customFormat="1" ht="15.75" customHeight="1" spans="3:250">
      <c r="C2031" s="124"/>
      <c r="D2031" s="124"/>
      <c r="E2031" s="120"/>
      <c r="F2031" s="125"/>
      <c r="G2031" s="120"/>
      <c r="II2031" s="123"/>
      <c r="IJ2031" s="123"/>
      <c r="IK2031" s="123"/>
      <c r="IL2031" s="123"/>
      <c r="IM2031" s="123"/>
      <c r="IN2031" s="123"/>
      <c r="IO2031" s="123"/>
      <c r="IP2031" s="123"/>
    </row>
    <row r="2032" s="120" customFormat="1" ht="15.75" customHeight="1" spans="3:250">
      <c r="C2032" s="124"/>
      <c r="D2032" s="124"/>
      <c r="E2032" s="120"/>
      <c r="F2032" s="125"/>
      <c r="G2032" s="120"/>
      <c r="II2032" s="123"/>
      <c r="IJ2032" s="123"/>
      <c r="IK2032" s="123"/>
      <c r="IL2032" s="123"/>
      <c r="IM2032" s="123"/>
      <c r="IN2032" s="123"/>
      <c r="IO2032" s="123"/>
      <c r="IP2032" s="123"/>
    </row>
    <row r="2033" s="120" customFormat="1" ht="15.75" customHeight="1" spans="3:250">
      <c r="C2033" s="124"/>
      <c r="D2033" s="124"/>
      <c r="E2033" s="120"/>
      <c r="F2033" s="125"/>
      <c r="G2033" s="120"/>
      <c r="II2033" s="123"/>
      <c r="IJ2033" s="123"/>
      <c r="IK2033" s="123"/>
      <c r="IL2033" s="123"/>
      <c r="IM2033" s="123"/>
      <c r="IN2033" s="123"/>
      <c r="IO2033" s="123"/>
      <c r="IP2033" s="123"/>
    </row>
    <row r="2034" s="120" customFormat="1" ht="15.75" customHeight="1" spans="3:250">
      <c r="C2034" s="124"/>
      <c r="D2034" s="124"/>
      <c r="E2034" s="120"/>
      <c r="F2034" s="125"/>
      <c r="G2034" s="120"/>
      <c r="II2034" s="123"/>
      <c r="IJ2034" s="123"/>
      <c r="IK2034" s="123"/>
      <c r="IL2034" s="123"/>
      <c r="IM2034" s="123"/>
      <c r="IN2034" s="123"/>
      <c r="IO2034" s="123"/>
      <c r="IP2034" s="123"/>
    </row>
    <row r="2035" s="120" customFormat="1" ht="15.75" customHeight="1" spans="3:250">
      <c r="C2035" s="124"/>
      <c r="D2035" s="124"/>
      <c r="E2035" s="120"/>
      <c r="F2035" s="125"/>
      <c r="G2035" s="120"/>
      <c r="II2035" s="123"/>
      <c r="IJ2035" s="123"/>
      <c r="IK2035" s="123"/>
      <c r="IL2035" s="123"/>
      <c r="IM2035" s="123"/>
      <c r="IN2035" s="123"/>
      <c r="IO2035" s="123"/>
      <c r="IP2035" s="123"/>
    </row>
    <row r="2036" s="120" customFormat="1" ht="15.75" customHeight="1" spans="3:250">
      <c r="C2036" s="124"/>
      <c r="D2036" s="124"/>
      <c r="E2036" s="120"/>
      <c r="F2036" s="125"/>
      <c r="G2036" s="120"/>
      <c r="II2036" s="123"/>
      <c r="IJ2036" s="123"/>
      <c r="IK2036" s="123"/>
      <c r="IL2036" s="123"/>
      <c r="IM2036" s="123"/>
      <c r="IN2036" s="123"/>
      <c r="IO2036" s="123"/>
      <c r="IP2036" s="123"/>
    </row>
    <row r="2037" s="120" customFormat="1" ht="15.75" customHeight="1" spans="3:250">
      <c r="C2037" s="124"/>
      <c r="D2037" s="124"/>
      <c r="E2037" s="120"/>
      <c r="F2037" s="125"/>
      <c r="G2037" s="120"/>
      <c r="II2037" s="123"/>
      <c r="IJ2037" s="123"/>
      <c r="IK2037" s="123"/>
      <c r="IL2037" s="123"/>
      <c r="IM2037" s="123"/>
      <c r="IN2037" s="123"/>
      <c r="IO2037" s="123"/>
      <c r="IP2037" s="123"/>
    </row>
    <row r="2038" s="120" customFormat="1" ht="15.75" customHeight="1" spans="3:250">
      <c r="C2038" s="124"/>
      <c r="D2038" s="124"/>
      <c r="E2038" s="120"/>
      <c r="F2038" s="125"/>
      <c r="G2038" s="120"/>
      <c r="II2038" s="123"/>
      <c r="IJ2038" s="123"/>
      <c r="IK2038" s="123"/>
      <c r="IL2038" s="123"/>
      <c r="IM2038" s="123"/>
      <c r="IN2038" s="123"/>
      <c r="IO2038" s="123"/>
      <c r="IP2038" s="123"/>
    </row>
    <row r="2039" s="120" customFormat="1" ht="15.75" customHeight="1" spans="3:250">
      <c r="C2039" s="124"/>
      <c r="D2039" s="124"/>
      <c r="E2039" s="120"/>
      <c r="F2039" s="125"/>
      <c r="G2039" s="120"/>
      <c r="II2039" s="123"/>
      <c r="IJ2039" s="123"/>
      <c r="IK2039" s="123"/>
      <c r="IL2039" s="123"/>
      <c r="IM2039" s="123"/>
      <c r="IN2039" s="123"/>
      <c r="IO2039" s="123"/>
      <c r="IP2039" s="123"/>
    </row>
    <row r="2040" s="120" customFormat="1" ht="15.75" customHeight="1" spans="3:250">
      <c r="C2040" s="124"/>
      <c r="D2040" s="124"/>
      <c r="E2040" s="120"/>
      <c r="F2040" s="125"/>
      <c r="G2040" s="120"/>
      <c r="II2040" s="123"/>
      <c r="IJ2040" s="123"/>
      <c r="IK2040" s="123"/>
      <c r="IL2040" s="123"/>
      <c r="IM2040" s="123"/>
      <c r="IN2040" s="123"/>
      <c r="IO2040" s="123"/>
      <c r="IP2040" s="123"/>
    </row>
    <row r="2041" s="120" customFormat="1" ht="15.75" customHeight="1" spans="3:250">
      <c r="C2041" s="124"/>
      <c r="D2041" s="124"/>
      <c r="E2041" s="120"/>
      <c r="F2041" s="125"/>
      <c r="G2041" s="120"/>
      <c r="II2041" s="123"/>
      <c r="IJ2041" s="123"/>
      <c r="IK2041" s="123"/>
      <c r="IL2041" s="123"/>
      <c r="IM2041" s="123"/>
      <c r="IN2041" s="123"/>
      <c r="IO2041" s="123"/>
      <c r="IP2041" s="123"/>
    </row>
    <row r="2042" s="120" customFormat="1" ht="15.75" customHeight="1" spans="3:250">
      <c r="C2042" s="124"/>
      <c r="D2042" s="124"/>
      <c r="E2042" s="120"/>
      <c r="F2042" s="125"/>
      <c r="G2042" s="120"/>
      <c r="II2042" s="123"/>
      <c r="IJ2042" s="123"/>
      <c r="IK2042" s="123"/>
      <c r="IL2042" s="123"/>
      <c r="IM2042" s="123"/>
      <c r="IN2042" s="123"/>
      <c r="IO2042" s="123"/>
      <c r="IP2042" s="123"/>
    </row>
    <row r="2043" s="120" customFormat="1" ht="15.75" customHeight="1" spans="3:250">
      <c r="C2043" s="124"/>
      <c r="D2043" s="124"/>
      <c r="E2043" s="120"/>
      <c r="F2043" s="125"/>
      <c r="G2043" s="120"/>
      <c r="II2043" s="123"/>
      <c r="IJ2043" s="123"/>
      <c r="IK2043" s="123"/>
      <c r="IL2043" s="123"/>
      <c r="IM2043" s="123"/>
      <c r="IN2043" s="123"/>
      <c r="IO2043" s="123"/>
      <c r="IP2043" s="123"/>
    </row>
    <row r="2044" s="120" customFormat="1" ht="15.75" customHeight="1" spans="3:250">
      <c r="C2044" s="124"/>
      <c r="D2044" s="124"/>
      <c r="E2044" s="120"/>
      <c r="F2044" s="125"/>
      <c r="G2044" s="120"/>
      <c r="II2044" s="123"/>
      <c r="IJ2044" s="123"/>
      <c r="IK2044" s="123"/>
      <c r="IL2044" s="123"/>
      <c r="IM2044" s="123"/>
      <c r="IN2044" s="123"/>
      <c r="IO2044" s="123"/>
      <c r="IP2044" s="123"/>
    </row>
    <row r="2045" s="120" customFormat="1" ht="15.75" customHeight="1" spans="3:250">
      <c r="C2045" s="124"/>
      <c r="D2045" s="124"/>
      <c r="E2045" s="120"/>
      <c r="F2045" s="125"/>
      <c r="G2045" s="120"/>
      <c r="II2045" s="123"/>
      <c r="IJ2045" s="123"/>
      <c r="IK2045" s="123"/>
      <c r="IL2045" s="123"/>
      <c r="IM2045" s="123"/>
      <c r="IN2045" s="123"/>
      <c r="IO2045" s="123"/>
      <c r="IP2045" s="123"/>
    </row>
    <row r="2046" s="120" customFormat="1" ht="15.75" customHeight="1" spans="3:250">
      <c r="C2046" s="124"/>
      <c r="D2046" s="124"/>
      <c r="E2046" s="120"/>
      <c r="F2046" s="125"/>
      <c r="G2046" s="120"/>
      <c r="II2046" s="123"/>
      <c r="IJ2046" s="123"/>
      <c r="IK2046" s="123"/>
      <c r="IL2046" s="123"/>
      <c r="IM2046" s="123"/>
      <c r="IN2046" s="123"/>
      <c r="IO2046" s="123"/>
      <c r="IP2046" s="123"/>
    </row>
    <row r="2047" s="120" customFormat="1" ht="15.75" customHeight="1" spans="3:250">
      <c r="C2047" s="124"/>
      <c r="D2047" s="124"/>
      <c r="E2047" s="120"/>
      <c r="F2047" s="125"/>
      <c r="G2047" s="120"/>
      <c r="II2047" s="123"/>
      <c r="IJ2047" s="123"/>
      <c r="IK2047" s="123"/>
      <c r="IL2047" s="123"/>
      <c r="IM2047" s="123"/>
      <c r="IN2047" s="123"/>
      <c r="IO2047" s="123"/>
      <c r="IP2047" s="123"/>
    </row>
    <row r="2048" s="120" customFormat="1" ht="15.75" customHeight="1" spans="3:250">
      <c r="C2048" s="124"/>
      <c r="D2048" s="124"/>
      <c r="E2048" s="120"/>
      <c r="F2048" s="125"/>
      <c r="G2048" s="120"/>
      <c r="II2048" s="123"/>
      <c r="IJ2048" s="123"/>
      <c r="IK2048" s="123"/>
      <c r="IL2048" s="123"/>
      <c r="IM2048" s="123"/>
      <c r="IN2048" s="123"/>
      <c r="IO2048" s="123"/>
      <c r="IP2048" s="123"/>
    </row>
    <row r="2049" s="120" customFormat="1" ht="15.75" customHeight="1" spans="3:250">
      <c r="C2049" s="124"/>
      <c r="D2049" s="124"/>
      <c r="E2049" s="120"/>
      <c r="F2049" s="125"/>
      <c r="G2049" s="120"/>
      <c r="II2049" s="123"/>
      <c r="IJ2049" s="123"/>
      <c r="IK2049" s="123"/>
      <c r="IL2049" s="123"/>
      <c r="IM2049" s="123"/>
      <c r="IN2049" s="123"/>
      <c r="IO2049" s="123"/>
      <c r="IP2049" s="123"/>
    </row>
    <row r="2050" s="120" customFormat="1" ht="15.75" customHeight="1" spans="3:250">
      <c r="C2050" s="124"/>
      <c r="D2050" s="124"/>
      <c r="E2050" s="120"/>
      <c r="F2050" s="125"/>
      <c r="G2050" s="120"/>
      <c r="II2050" s="123"/>
      <c r="IJ2050" s="123"/>
      <c r="IK2050" s="123"/>
      <c r="IL2050" s="123"/>
      <c r="IM2050" s="123"/>
      <c r="IN2050" s="123"/>
      <c r="IO2050" s="123"/>
      <c r="IP2050" s="123"/>
    </row>
    <row r="2051" s="120" customFormat="1" ht="15.75" customHeight="1" spans="3:250">
      <c r="C2051" s="124"/>
      <c r="D2051" s="124"/>
      <c r="E2051" s="120"/>
      <c r="F2051" s="125"/>
      <c r="G2051" s="120"/>
      <c r="II2051" s="123"/>
      <c r="IJ2051" s="123"/>
      <c r="IK2051" s="123"/>
      <c r="IL2051" s="123"/>
      <c r="IM2051" s="123"/>
      <c r="IN2051" s="123"/>
      <c r="IO2051" s="123"/>
      <c r="IP2051" s="123"/>
    </row>
    <row r="2052" s="120" customFormat="1" ht="15.75" customHeight="1" spans="3:250">
      <c r="C2052" s="124"/>
      <c r="D2052" s="124"/>
      <c r="E2052" s="120"/>
      <c r="F2052" s="125"/>
      <c r="G2052" s="120"/>
      <c r="II2052" s="123"/>
      <c r="IJ2052" s="123"/>
      <c r="IK2052" s="123"/>
      <c r="IL2052" s="123"/>
      <c r="IM2052" s="123"/>
      <c r="IN2052" s="123"/>
      <c r="IO2052" s="123"/>
      <c r="IP2052" s="123"/>
    </row>
    <row r="2053" s="120" customFormat="1" ht="15.75" customHeight="1" spans="3:250">
      <c r="C2053" s="124"/>
      <c r="D2053" s="124"/>
      <c r="E2053" s="120"/>
      <c r="F2053" s="125"/>
      <c r="G2053" s="120"/>
      <c r="II2053" s="123"/>
      <c r="IJ2053" s="123"/>
      <c r="IK2053" s="123"/>
      <c r="IL2053" s="123"/>
      <c r="IM2053" s="123"/>
      <c r="IN2053" s="123"/>
      <c r="IO2053" s="123"/>
      <c r="IP2053" s="123"/>
    </row>
    <row r="2054" s="120" customFormat="1" ht="15.75" customHeight="1" spans="3:250">
      <c r="C2054" s="124"/>
      <c r="D2054" s="124"/>
      <c r="E2054" s="120"/>
      <c r="F2054" s="125"/>
      <c r="G2054" s="120"/>
      <c r="II2054" s="123"/>
      <c r="IJ2054" s="123"/>
      <c r="IK2054" s="123"/>
      <c r="IL2054" s="123"/>
      <c r="IM2054" s="123"/>
      <c r="IN2054" s="123"/>
      <c r="IO2054" s="123"/>
      <c r="IP2054" s="123"/>
    </row>
    <row r="2055" s="120" customFormat="1" ht="15.75" customHeight="1" spans="3:250">
      <c r="C2055" s="124"/>
      <c r="D2055" s="124"/>
      <c r="E2055" s="120"/>
      <c r="F2055" s="125"/>
      <c r="G2055" s="120"/>
      <c r="II2055" s="123"/>
      <c r="IJ2055" s="123"/>
      <c r="IK2055" s="123"/>
      <c r="IL2055" s="123"/>
      <c r="IM2055" s="123"/>
      <c r="IN2055" s="123"/>
      <c r="IO2055" s="123"/>
      <c r="IP2055" s="123"/>
    </row>
    <row r="2056" s="120" customFormat="1" ht="15.75" customHeight="1" spans="3:250">
      <c r="C2056" s="124"/>
      <c r="D2056" s="124"/>
      <c r="E2056" s="120"/>
      <c r="F2056" s="125"/>
      <c r="G2056" s="120"/>
      <c r="II2056" s="123"/>
      <c r="IJ2056" s="123"/>
      <c r="IK2056" s="123"/>
      <c r="IL2056" s="123"/>
      <c r="IM2056" s="123"/>
      <c r="IN2056" s="123"/>
      <c r="IO2056" s="123"/>
      <c r="IP2056" s="123"/>
    </row>
    <row r="2057" s="120" customFormat="1" ht="15.75" customHeight="1" spans="3:250">
      <c r="C2057" s="124"/>
      <c r="D2057" s="124"/>
      <c r="E2057" s="120"/>
      <c r="F2057" s="125"/>
      <c r="G2057" s="120"/>
      <c r="II2057" s="123"/>
      <c r="IJ2057" s="123"/>
      <c r="IK2057" s="123"/>
      <c r="IL2057" s="123"/>
      <c r="IM2057" s="123"/>
      <c r="IN2057" s="123"/>
      <c r="IO2057" s="123"/>
      <c r="IP2057" s="123"/>
    </row>
    <row r="2058" s="120" customFormat="1" ht="15.75" customHeight="1" spans="3:250">
      <c r="C2058" s="124"/>
      <c r="D2058" s="124"/>
      <c r="E2058" s="120"/>
      <c r="F2058" s="125"/>
      <c r="G2058" s="120"/>
      <c r="II2058" s="123"/>
      <c r="IJ2058" s="123"/>
      <c r="IK2058" s="123"/>
      <c r="IL2058" s="123"/>
      <c r="IM2058" s="123"/>
      <c r="IN2058" s="123"/>
      <c r="IO2058" s="123"/>
      <c r="IP2058" s="123"/>
    </row>
    <row r="2059" s="120" customFormat="1" ht="15.75" customHeight="1" spans="3:250">
      <c r="C2059" s="124"/>
      <c r="D2059" s="124"/>
      <c r="E2059" s="120"/>
      <c r="F2059" s="125"/>
      <c r="G2059" s="120"/>
      <c r="II2059" s="123"/>
      <c r="IJ2059" s="123"/>
      <c r="IK2059" s="123"/>
      <c r="IL2059" s="123"/>
      <c r="IM2059" s="123"/>
      <c r="IN2059" s="123"/>
      <c r="IO2059" s="123"/>
      <c r="IP2059" s="123"/>
    </row>
    <row r="2060" s="120" customFormat="1" ht="15.75" customHeight="1" spans="3:250">
      <c r="C2060" s="124"/>
      <c r="D2060" s="124"/>
      <c r="E2060" s="120"/>
      <c r="F2060" s="125"/>
      <c r="G2060" s="120"/>
      <c r="II2060" s="123"/>
      <c r="IJ2060" s="123"/>
      <c r="IK2060" s="123"/>
      <c r="IL2060" s="123"/>
      <c r="IM2060" s="123"/>
      <c r="IN2060" s="123"/>
      <c r="IO2060" s="123"/>
      <c r="IP2060" s="123"/>
    </row>
    <row r="2061" s="120" customFormat="1" ht="15.75" customHeight="1" spans="3:250">
      <c r="C2061" s="124"/>
      <c r="D2061" s="124"/>
      <c r="E2061" s="120"/>
      <c r="F2061" s="125"/>
      <c r="G2061" s="120"/>
      <c r="II2061" s="123"/>
      <c r="IJ2061" s="123"/>
      <c r="IK2061" s="123"/>
      <c r="IL2061" s="123"/>
      <c r="IM2061" s="123"/>
      <c r="IN2061" s="123"/>
      <c r="IO2061" s="123"/>
      <c r="IP2061" s="123"/>
    </row>
    <row r="2062" s="120" customFormat="1" ht="15.75" customHeight="1" spans="3:250">
      <c r="C2062" s="124"/>
      <c r="D2062" s="124"/>
      <c r="E2062" s="120"/>
      <c r="F2062" s="125"/>
      <c r="G2062" s="120"/>
      <c r="II2062" s="123"/>
      <c r="IJ2062" s="123"/>
      <c r="IK2062" s="123"/>
      <c r="IL2062" s="123"/>
      <c r="IM2062" s="123"/>
      <c r="IN2062" s="123"/>
      <c r="IO2062" s="123"/>
      <c r="IP2062" s="123"/>
    </row>
    <row r="2063" s="120" customFormat="1" ht="15.75" customHeight="1" spans="3:250">
      <c r="C2063" s="124"/>
      <c r="D2063" s="124"/>
      <c r="E2063" s="120"/>
      <c r="F2063" s="125"/>
      <c r="G2063" s="120"/>
      <c r="II2063" s="123"/>
      <c r="IJ2063" s="123"/>
      <c r="IK2063" s="123"/>
      <c r="IL2063" s="123"/>
      <c r="IM2063" s="123"/>
      <c r="IN2063" s="123"/>
      <c r="IO2063" s="123"/>
      <c r="IP2063" s="123"/>
    </row>
    <row r="2064" s="120" customFormat="1" ht="15.75" customHeight="1" spans="3:250">
      <c r="C2064" s="124"/>
      <c r="D2064" s="124"/>
      <c r="E2064" s="120"/>
      <c r="F2064" s="125"/>
      <c r="G2064" s="120"/>
      <c r="II2064" s="123"/>
      <c r="IJ2064" s="123"/>
      <c r="IK2064" s="123"/>
      <c r="IL2064" s="123"/>
      <c r="IM2064" s="123"/>
      <c r="IN2064" s="123"/>
      <c r="IO2064" s="123"/>
      <c r="IP2064" s="123"/>
    </row>
    <row r="2065" s="120" customFormat="1" ht="15.75" customHeight="1" spans="3:250">
      <c r="C2065" s="124"/>
      <c r="D2065" s="124"/>
      <c r="E2065" s="120"/>
      <c r="F2065" s="125"/>
      <c r="G2065" s="120"/>
      <c r="II2065" s="123"/>
      <c r="IJ2065" s="123"/>
      <c r="IK2065" s="123"/>
      <c r="IL2065" s="123"/>
      <c r="IM2065" s="123"/>
      <c r="IN2065" s="123"/>
      <c r="IO2065" s="123"/>
      <c r="IP2065" s="123"/>
    </row>
    <row r="2066" s="120" customFormat="1" ht="15.75" customHeight="1" spans="3:250">
      <c r="C2066" s="124"/>
      <c r="D2066" s="124"/>
      <c r="E2066" s="120"/>
      <c r="F2066" s="125"/>
      <c r="G2066" s="120"/>
      <c r="II2066" s="123"/>
      <c r="IJ2066" s="123"/>
      <c r="IK2066" s="123"/>
      <c r="IL2066" s="123"/>
      <c r="IM2066" s="123"/>
      <c r="IN2066" s="123"/>
      <c r="IO2066" s="123"/>
      <c r="IP2066" s="123"/>
    </row>
    <row r="2067" s="120" customFormat="1" ht="15.75" customHeight="1" spans="3:250">
      <c r="C2067" s="124"/>
      <c r="D2067" s="124"/>
      <c r="E2067" s="120"/>
      <c r="F2067" s="125"/>
      <c r="G2067" s="120"/>
      <c r="II2067" s="123"/>
      <c r="IJ2067" s="123"/>
      <c r="IK2067" s="123"/>
      <c r="IL2067" s="123"/>
      <c r="IM2067" s="123"/>
      <c r="IN2067" s="123"/>
      <c r="IO2067" s="123"/>
      <c r="IP2067" s="123"/>
    </row>
    <row r="2068" s="120" customFormat="1" ht="15.75" customHeight="1" spans="3:250">
      <c r="C2068" s="124"/>
      <c r="D2068" s="124"/>
      <c r="E2068" s="120"/>
      <c r="F2068" s="125"/>
      <c r="G2068" s="120"/>
      <c r="II2068" s="123"/>
      <c r="IJ2068" s="123"/>
      <c r="IK2068" s="123"/>
      <c r="IL2068" s="123"/>
      <c r="IM2068" s="123"/>
      <c r="IN2068" s="123"/>
      <c r="IO2068" s="123"/>
      <c r="IP2068" s="123"/>
    </row>
    <row r="2069" s="120" customFormat="1" ht="15.75" customHeight="1" spans="3:250">
      <c r="C2069" s="124"/>
      <c r="D2069" s="124"/>
      <c r="E2069" s="120"/>
      <c r="F2069" s="125"/>
      <c r="G2069" s="120"/>
      <c r="II2069" s="123"/>
      <c r="IJ2069" s="123"/>
      <c r="IK2069" s="123"/>
      <c r="IL2069" s="123"/>
      <c r="IM2069" s="123"/>
      <c r="IN2069" s="123"/>
      <c r="IO2069" s="123"/>
      <c r="IP2069" s="123"/>
    </row>
    <row r="2070" s="120" customFormat="1" ht="15.75" customHeight="1" spans="3:250">
      <c r="C2070" s="124"/>
      <c r="D2070" s="124"/>
      <c r="E2070" s="120"/>
      <c r="F2070" s="125"/>
      <c r="G2070" s="120"/>
      <c r="II2070" s="123"/>
      <c r="IJ2070" s="123"/>
      <c r="IK2070" s="123"/>
      <c r="IL2070" s="123"/>
      <c r="IM2070" s="123"/>
      <c r="IN2070" s="123"/>
      <c r="IO2070" s="123"/>
      <c r="IP2070" s="123"/>
    </row>
    <row r="2071" s="120" customFormat="1" ht="15.75" customHeight="1" spans="3:250">
      <c r="C2071" s="124"/>
      <c r="D2071" s="124"/>
      <c r="E2071" s="120"/>
      <c r="F2071" s="125"/>
      <c r="G2071" s="120"/>
      <c r="II2071" s="123"/>
      <c r="IJ2071" s="123"/>
      <c r="IK2071" s="123"/>
      <c r="IL2071" s="123"/>
      <c r="IM2071" s="123"/>
      <c r="IN2071" s="123"/>
      <c r="IO2071" s="123"/>
      <c r="IP2071" s="123"/>
    </row>
    <row r="2072" s="120" customFormat="1" ht="15.75" customHeight="1" spans="3:250">
      <c r="C2072" s="124"/>
      <c r="D2072" s="124"/>
      <c r="E2072" s="120"/>
      <c r="F2072" s="125"/>
      <c r="G2072" s="120"/>
      <c r="II2072" s="123"/>
      <c r="IJ2072" s="123"/>
      <c r="IK2072" s="123"/>
      <c r="IL2072" s="123"/>
      <c r="IM2072" s="123"/>
      <c r="IN2072" s="123"/>
      <c r="IO2072" s="123"/>
      <c r="IP2072" s="123"/>
    </row>
    <row r="2073" s="120" customFormat="1" ht="15.75" customHeight="1" spans="3:250">
      <c r="C2073" s="124"/>
      <c r="D2073" s="124"/>
      <c r="E2073" s="120"/>
      <c r="F2073" s="125"/>
      <c r="G2073" s="120"/>
      <c r="II2073" s="123"/>
      <c r="IJ2073" s="123"/>
      <c r="IK2073" s="123"/>
      <c r="IL2073" s="123"/>
      <c r="IM2073" s="123"/>
      <c r="IN2073" s="123"/>
      <c r="IO2073" s="123"/>
      <c r="IP2073" s="123"/>
    </row>
    <row r="2074" s="120" customFormat="1" ht="15.75" customHeight="1" spans="3:250">
      <c r="C2074" s="124"/>
      <c r="D2074" s="124"/>
      <c r="E2074" s="120"/>
      <c r="F2074" s="125"/>
      <c r="G2074" s="120"/>
      <c r="II2074" s="123"/>
      <c r="IJ2074" s="123"/>
      <c r="IK2074" s="123"/>
      <c r="IL2074" s="123"/>
      <c r="IM2074" s="123"/>
      <c r="IN2074" s="123"/>
      <c r="IO2074" s="123"/>
      <c r="IP2074" s="123"/>
    </row>
    <row r="2075" s="120" customFormat="1" ht="15.75" customHeight="1" spans="3:250">
      <c r="C2075" s="124"/>
      <c r="D2075" s="124"/>
      <c r="E2075" s="120"/>
      <c r="F2075" s="125"/>
      <c r="G2075" s="120"/>
      <c r="II2075" s="123"/>
      <c r="IJ2075" s="123"/>
      <c r="IK2075" s="123"/>
      <c r="IL2075" s="123"/>
      <c r="IM2075" s="123"/>
      <c r="IN2075" s="123"/>
      <c r="IO2075" s="123"/>
      <c r="IP2075" s="123"/>
    </row>
    <row r="2076" s="120" customFormat="1" ht="15.75" customHeight="1" spans="3:250">
      <c r="C2076" s="124"/>
      <c r="D2076" s="124"/>
      <c r="E2076" s="120"/>
      <c r="F2076" s="125"/>
      <c r="G2076" s="120"/>
      <c r="II2076" s="123"/>
      <c r="IJ2076" s="123"/>
      <c r="IK2076" s="123"/>
      <c r="IL2076" s="123"/>
      <c r="IM2076" s="123"/>
      <c r="IN2076" s="123"/>
      <c r="IO2076" s="123"/>
      <c r="IP2076" s="123"/>
    </row>
    <row r="2077" s="120" customFormat="1" ht="15.75" customHeight="1" spans="3:250">
      <c r="C2077" s="124"/>
      <c r="D2077" s="124"/>
      <c r="E2077" s="120"/>
      <c r="F2077" s="125"/>
      <c r="G2077" s="120"/>
      <c r="II2077" s="123"/>
      <c r="IJ2077" s="123"/>
      <c r="IK2077" s="123"/>
      <c r="IL2077" s="123"/>
      <c r="IM2077" s="123"/>
      <c r="IN2077" s="123"/>
      <c r="IO2077" s="123"/>
      <c r="IP2077" s="123"/>
    </row>
    <row r="2078" s="120" customFormat="1" ht="15.75" customHeight="1" spans="3:250">
      <c r="C2078" s="124"/>
      <c r="D2078" s="124"/>
      <c r="E2078" s="120"/>
      <c r="F2078" s="125"/>
      <c r="G2078" s="120"/>
      <c r="II2078" s="123"/>
      <c r="IJ2078" s="123"/>
      <c r="IK2078" s="123"/>
      <c r="IL2078" s="123"/>
      <c r="IM2078" s="123"/>
      <c r="IN2078" s="123"/>
      <c r="IO2078" s="123"/>
      <c r="IP2078" s="123"/>
    </row>
    <row r="2079" s="120" customFormat="1" ht="15.75" customHeight="1" spans="3:250">
      <c r="C2079" s="124"/>
      <c r="D2079" s="124"/>
      <c r="E2079" s="120"/>
      <c r="F2079" s="125"/>
      <c r="G2079" s="120"/>
      <c r="II2079" s="123"/>
      <c r="IJ2079" s="123"/>
      <c r="IK2079" s="123"/>
      <c r="IL2079" s="123"/>
      <c r="IM2079" s="123"/>
      <c r="IN2079" s="123"/>
      <c r="IO2079" s="123"/>
      <c r="IP2079" s="123"/>
    </row>
    <row r="2080" s="120" customFormat="1" ht="15.75" customHeight="1" spans="3:250">
      <c r="C2080" s="124"/>
      <c r="D2080" s="124"/>
      <c r="E2080" s="120"/>
      <c r="F2080" s="125"/>
      <c r="G2080" s="120"/>
      <c r="II2080" s="123"/>
      <c r="IJ2080" s="123"/>
      <c r="IK2080" s="123"/>
      <c r="IL2080" s="123"/>
      <c r="IM2080" s="123"/>
      <c r="IN2080" s="123"/>
      <c r="IO2080" s="123"/>
      <c r="IP2080" s="123"/>
    </row>
    <row r="2081" s="120" customFormat="1" ht="15.75" customHeight="1" spans="3:250">
      <c r="C2081" s="124"/>
      <c r="D2081" s="124"/>
      <c r="E2081" s="120"/>
      <c r="F2081" s="125"/>
      <c r="G2081" s="120"/>
      <c r="II2081" s="123"/>
      <c r="IJ2081" s="123"/>
      <c r="IK2081" s="123"/>
      <c r="IL2081" s="123"/>
      <c r="IM2081" s="123"/>
      <c r="IN2081" s="123"/>
      <c r="IO2081" s="123"/>
      <c r="IP2081" s="123"/>
    </row>
    <row r="2082" s="120" customFormat="1" ht="15.75" customHeight="1" spans="3:250">
      <c r="C2082" s="124"/>
      <c r="D2082" s="124"/>
      <c r="E2082" s="120"/>
      <c r="F2082" s="125"/>
      <c r="G2082" s="120"/>
      <c r="II2082" s="123"/>
      <c r="IJ2082" s="123"/>
      <c r="IK2082" s="123"/>
      <c r="IL2082" s="123"/>
      <c r="IM2082" s="123"/>
      <c r="IN2082" s="123"/>
      <c r="IO2082" s="123"/>
      <c r="IP2082" s="123"/>
    </row>
    <row r="2083" s="120" customFormat="1" ht="15.75" customHeight="1" spans="3:250">
      <c r="C2083" s="124"/>
      <c r="D2083" s="124"/>
      <c r="E2083" s="120"/>
      <c r="F2083" s="125"/>
      <c r="G2083" s="120"/>
      <c r="II2083" s="123"/>
      <c r="IJ2083" s="123"/>
      <c r="IK2083" s="123"/>
      <c r="IL2083" s="123"/>
      <c r="IM2083" s="123"/>
      <c r="IN2083" s="123"/>
      <c r="IO2083" s="123"/>
      <c r="IP2083" s="123"/>
    </row>
    <row r="2084" s="120" customFormat="1" ht="15.75" customHeight="1" spans="3:250">
      <c r="C2084" s="124"/>
      <c r="D2084" s="124"/>
      <c r="E2084" s="120"/>
      <c r="F2084" s="125"/>
      <c r="G2084" s="120"/>
      <c r="II2084" s="123"/>
      <c r="IJ2084" s="123"/>
      <c r="IK2084" s="123"/>
      <c r="IL2084" s="123"/>
      <c r="IM2084" s="123"/>
      <c r="IN2084" s="123"/>
      <c r="IO2084" s="123"/>
      <c r="IP2084" s="123"/>
    </row>
    <row r="2085" s="120" customFormat="1" ht="15.75" customHeight="1" spans="3:250">
      <c r="C2085" s="124"/>
      <c r="D2085" s="124"/>
      <c r="E2085" s="120"/>
      <c r="F2085" s="125"/>
      <c r="G2085" s="120"/>
      <c r="II2085" s="123"/>
      <c r="IJ2085" s="123"/>
      <c r="IK2085" s="123"/>
      <c r="IL2085" s="123"/>
      <c r="IM2085" s="123"/>
      <c r="IN2085" s="123"/>
      <c r="IO2085" s="123"/>
      <c r="IP2085" s="123"/>
    </row>
    <row r="2086" s="120" customFormat="1" ht="15.75" customHeight="1" spans="3:250">
      <c r="C2086" s="124"/>
      <c r="D2086" s="124"/>
      <c r="E2086" s="120"/>
      <c r="F2086" s="125"/>
      <c r="G2086" s="120"/>
      <c r="II2086" s="123"/>
      <c r="IJ2086" s="123"/>
      <c r="IK2086" s="123"/>
      <c r="IL2086" s="123"/>
      <c r="IM2086" s="123"/>
      <c r="IN2086" s="123"/>
      <c r="IO2086" s="123"/>
      <c r="IP2086" s="123"/>
    </row>
    <row r="2087" s="120" customFormat="1" ht="15.75" customHeight="1" spans="3:250">
      <c r="C2087" s="124"/>
      <c r="D2087" s="124"/>
      <c r="E2087" s="120"/>
      <c r="F2087" s="125"/>
      <c r="G2087" s="120"/>
      <c r="II2087" s="123"/>
      <c r="IJ2087" s="123"/>
      <c r="IK2087" s="123"/>
      <c r="IL2087" s="123"/>
      <c r="IM2087" s="123"/>
      <c r="IN2087" s="123"/>
      <c r="IO2087" s="123"/>
      <c r="IP2087" s="123"/>
    </row>
    <row r="2088" s="120" customFormat="1" ht="15.75" customHeight="1" spans="3:250">
      <c r="C2088" s="124"/>
      <c r="D2088" s="124"/>
      <c r="E2088" s="120"/>
      <c r="F2088" s="125"/>
      <c r="G2088" s="120"/>
      <c r="II2088" s="123"/>
      <c r="IJ2088" s="123"/>
      <c r="IK2088" s="123"/>
      <c r="IL2088" s="123"/>
      <c r="IM2088" s="123"/>
      <c r="IN2088" s="123"/>
      <c r="IO2088" s="123"/>
      <c r="IP2088" s="123"/>
    </row>
    <row r="2089" s="120" customFormat="1" ht="15.75" customHeight="1" spans="3:250">
      <c r="C2089" s="124"/>
      <c r="D2089" s="124"/>
      <c r="E2089" s="120"/>
      <c r="F2089" s="125"/>
      <c r="G2089" s="120"/>
      <c r="II2089" s="123"/>
      <c r="IJ2089" s="123"/>
      <c r="IK2089" s="123"/>
      <c r="IL2089" s="123"/>
      <c r="IM2089" s="123"/>
      <c r="IN2089" s="123"/>
      <c r="IO2089" s="123"/>
      <c r="IP2089" s="123"/>
    </row>
    <row r="2090" s="120" customFormat="1" ht="15.75" customHeight="1" spans="3:250">
      <c r="C2090" s="124"/>
      <c r="D2090" s="124"/>
      <c r="E2090" s="120"/>
      <c r="F2090" s="125"/>
      <c r="G2090" s="120"/>
      <c r="II2090" s="123"/>
      <c r="IJ2090" s="123"/>
      <c r="IK2090" s="123"/>
      <c r="IL2090" s="123"/>
      <c r="IM2090" s="123"/>
      <c r="IN2090" s="123"/>
      <c r="IO2090" s="123"/>
      <c r="IP2090" s="123"/>
    </row>
    <row r="2091" s="120" customFormat="1" ht="15.75" customHeight="1" spans="3:250">
      <c r="C2091" s="124"/>
      <c r="D2091" s="124"/>
      <c r="E2091" s="120"/>
      <c r="F2091" s="125"/>
      <c r="G2091" s="120"/>
      <c r="II2091" s="123"/>
      <c r="IJ2091" s="123"/>
      <c r="IK2091" s="123"/>
      <c r="IL2091" s="123"/>
      <c r="IM2091" s="123"/>
      <c r="IN2091" s="123"/>
      <c r="IO2091" s="123"/>
      <c r="IP2091" s="123"/>
    </row>
    <row r="2092" s="120" customFormat="1" ht="15.75" customHeight="1" spans="3:250">
      <c r="C2092" s="124"/>
      <c r="D2092" s="124"/>
      <c r="E2092" s="120"/>
      <c r="F2092" s="125"/>
      <c r="G2092" s="120"/>
      <c r="II2092" s="123"/>
      <c r="IJ2092" s="123"/>
      <c r="IK2092" s="123"/>
      <c r="IL2092" s="123"/>
      <c r="IM2092" s="123"/>
      <c r="IN2092" s="123"/>
      <c r="IO2092" s="123"/>
      <c r="IP2092" s="123"/>
    </row>
    <row r="2093" s="120" customFormat="1" ht="15.75" customHeight="1" spans="3:250">
      <c r="C2093" s="124"/>
      <c r="D2093" s="124"/>
      <c r="E2093" s="120"/>
      <c r="F2093" s="125"/>
      <c r="G2093" s="120"/>
      <c r="II2093" s="123"/>
      <c r="IJ2093" s="123"/>
      <c r="IK2093" s="123"/>
      <c r="IL2093" s="123"/>
      <c r="IM2093" s="123"/>
      <c r="IN2093" s="123"/>
      <c r="IO2093" s="123"/>
      <c r="IP2093" s="123"/>
    </row>
    <row r="2094" s="120" customFormat="1" ht="15.75" customHeight="1" spans="3:250">
      <c r="C2094" s="124"/>
      <c r="D2094" s="124"/>
      <c r="E2094" s="120"/>
      <c r="F2094" s="125"/>
      <c r="G2094" s="120"/>
      <c r="II2094" s="123"/>
      <c r="IJ2094" s="123"/>
      <c r="IK2094" s="123"/>
      <c r="IL2094" s="123"/>
      <c r="IM2094" s="123"/>
      <c r="IN2094" s="123"/>
      <c r="IO2094" s="123"/>
      <c r="IP2094" s="123"/>
    </row>
    <row r="2095" s="120" customFormat="1" ht="15.75" customHeight="1" spans="3:250">
      <c r="C2095" s="124"/>
      <c r="D2095" s="124"/>
      <c r="E2095" s="120"/>
      <c r="F2095" s="125"/>
      <c r="G2095" s="120"/>
      <c r="II2095" s="123"/>
      <c r="IJ2095" s="123"/>
      <c r="IK2095" s="123"/>
      <c r="IL2095" s="123"/>
      <c r="IM2095" s="123"/>
      <c r="IN2095" s="123"/>
      <c r="IO2095" s="123"/>
      <c r="IP2095" s="123"/>
    </row>
    <row r="2096" s="120" customFormat="1" ht="15.75" customHeight="1" spans="3:250">
      <c r="C2096" s="124"/>
      <c r="D2096" s="124"/>
      <c r="E2096" s="120"/>
      <c r="F2096" s="125"/>
      <c r="G2096" s="120"/>
      <c r="II2096" s="123"/>
      <c r="IJ2096" s="123"/>
      <c r="IK2096" s="123"/>
      <c r="IL2096" s="123"/>
      <c r="IM2096" s="123"/>
      <c r="IN2096" s="123"/>
      <c r="IO2096" s="123"/>
      <c r="IP2096" s="123"/>
    </row>
    <row r="2097" s="120" customFormat="1" ht="15.75" customHeight="1" spans="3:250">
      <c r="C2097" s="124"/>
      <c r="D2097" s="124"/>
      <c r="E2097" s="120"/>
      <c r="F2097" s="125"/>
      <c r="G2097" s="120"/>
      <c r="II2097" s="123"/>
      <c r="IJ2097" s="123"/>
      <c r="IK2097" s="123"/>
      <c r="IL2097" s="123"/>
      <c r="IM2097" s="123"/>
      <c r="IN2097" s="123"/>
      <c r="IO2097" s="123"/>
      <c r="IP2097" s="123"/>
    </row>
    <row r="2098" s="120" customFormat="1" ht="15.75" customHeight="1" spans="3:250">
      <c r="C2098" s="124"/>
      <c r="D2098" s="124"/>
      <c r="E2098" s="120"/>
      <c r="F2098" s="125"/>
      <c r="G2098" s="120"/>
      <c r="II2098" s="123"/>
      <c r="IJ2098" s="123"/>
      <c r="IK2098" s="123"/>
      <c r="IL2098" s="123"/>
      <c r="IM2098" s="123"/>
      <c r="IN2098" s="123"/>
      <c r="IO2098" s="123"/>
      <c r="IP2098" s="123"/>
    </row>
    <row r="2099" s="120" customFormat="1" ht="15.75" customHeight="1" spans="3:250">
      <c r="C2099" s="124"/>
      <c r="D2099" s="124"/>
      <c r="E2099" s="120"/>
      <c r="F2099" s="125"/>
      <c r="G2099" s="120"/>
      <c r="II2099" s="123"/>
      <c r="IJ2099" s="123"/>
      <c r="IK2099" s="123"/>
      <c r="IL2099" s="123"/>
      <c r="IM2099" s="123"/>
      <c r="IN2099" s="123"/>
      <c r="IO2099" s="123"/>
      <c r="IP2099" s="123"/>
    </row>
    <row r="2100" s="120" customFormat="1" ht="15.75" customHeight="1" spans="3:250">
      <c r="C2100" s="124"/>
      <c r="D2100" s="124"/>
      <c r="E2100" s="120"/>
      <c r="F2100" s="125"/>
      <c r="G2100" s="120"/>
      <c r="II2100" s="123"/>
      <c r="IJ2100" s="123"/>
      <c r="IK2100" s="123"/>
      <c r="IL2100" s="123"/>
      <c r="IM2100" s="123"/>
      <c r="IN2100" s="123"/>
      <c r="IO2100" s="123"/>
      <c r="IP2100" s="123"/>
    </row>
    <row r="2101" s="120" customFormat="1" ht="15.75" customHeight="1" spans="3:250">
      <c r="C2101" s="124"/>
      <c r="D2101" s="124"/>
      <c r="E2101" s="120"/>
      <c r="F2101" s="125"/>
      <c r="G2101" s="120"/>
      <c r="II2101" s="123"/>
      <c r="IJ2101" s="123"/>
      <c r="IK2101" s="123"/>
      <c r="IL2101" s="123"/>
      <c r="IM2101" s="123"/>
      <c r="IN2101" s="123"/>
      <c r="IO2101" s="123"/>
      <c r="IP2101" s="123"/>
    </row>
    <row r="2102" s="120" customFormat="1" ht="15.75" customHeight="1" spans="3:250">
      <c r="C2102" s="124"/>
      <c r="D2102" s="124"/>
      <c r="E2102" s="120"/>
      <c r="F2102" s="125"/>
      <c r="G2102" s="120"/>
      <c r="II2102" s="123"/>
      <c r="IJ2102" s="123"/>
      <c r="IK2102" s="123"/>
      <c r="IL2102" s="123"/>
      <c r="IM2102" s="123"/>
      <c r="IN2102" s="123"/>
      <c r="IO2102" s="123"/>
      <c r="IP2102" s="123"/>
    </row>
    <row r="2103" s="120" customFormat="1" ht="15.75" customHeight="1" spans="3:250">
      <c r="C2103" s="124"/>
      <c r="D2103" s="124"/>
      <c r="E2103" s="120"/>
      <c r="F2103" s="125"/>
      <c r="G2103" s="120"/>
      <c r="II2103" s="123"/>
      <c r="IJ2103" s="123"/>
      <c r="IK2103" s="123"/>
      <c r="IL2103" s="123"/>
      <c r="IM2103" s="123"/>
      <c r="IN2103" s="123"/>
      <c r="IO2103" s="123"/>
      <c r="IP2103" s="123"/>
    </row>
    <row r="2104" s="120" customFormat="1" ht="15.75" customHeight="1" spans="3:250">
      <c r="C2104" s="124"/>
      <c r="D2104" s="124"/>
      <c r="E2104" s="120"/>
      <c r="F2104" s="125"/>
      <c r="G2104" s="120"/>
      <c r="II2104" s="123"/>
      <c r="IJ2104" s="123"/>
      <c r="IK2104" s="123"/>
      <c r="IL2104" s="123"/>
      <c r="IM2104" s="123"/>
      <c r="IN2104" s="123"/>
      <c r="IO2104" s="123"/>
      <c r="IP2104" s="123"/>
    </row>
    <row r="2105" s="120" customFormat="1" ht="15.75" customHeight="1" spans="3:250">
      <c r="C2105" s="124"/>
      <c r="D2105" s="124"/>
      <c r="E2105" s="120"/>
      <c r="F2105" s="125"/>
      <c r="G2105" s="120"/>
      <c r="II2105" s="123"/>
      <c r="IJ2105" s="123"/>
      <c r="IK2105" s="123"/>
      <c r="IL2105" s="123"/>
      <c r="IM2105" s="123"/>
      <c r="IN2105" s="123"/>
      <c r="IO2105" s="123"/>
      <c r="IP2105" s="123"/>
    </row>
    <row r="2106" s="120" customFormat="1" ht="15.75" customHeight="1" spans="3:250">
      <c r="C2106" s="124"/>
      <c r="D2106" s="124"/>
      <c r="E2106" s="120"/>
      <c r="F2106" s="125"/>
      <c r="G2106" s="120"/>
      <c r="II2106" s="123"/>
      <c r="IJ2106" s="123"/>
      <c r="IK2106" s="123"/>
      <c r="IL2106" s="123"/>
      <c r="IM2106" s="123"/>
      <c r="IN2106" s="123"/>
      <c r="IO2106" s="123"/>
      <c r="IP2106" s="123"/>
    </row>
    <row r="2107" s="120" customFormat="1" ht="15.75" customHeight="1" spans="3:250">
      <c r="C2107" s="124"/>
      <c r="D2107" s="124"/>
      <c r="E2107" s="120"/>
      <c r="F2107" s="125"/>
      <c r="G2107" s="120"/>
      <c r="II2107" s="123"/>
      <c r="IJ2107" s="123"/>
      <c r="IK2107" s="123"/>
      <c r="IL2107" s="123"/>
      <c r="IM2107" s="123"/>
      <c r="IN2107" s="123"/>
      <c r="IO2107" s="123"/>
      <c r="IP2107" s="123"/>
    </row>
    <row r="2108" s="120" customFormat="1" ht="15.75" customHeight="1" spans="3:250">
      <c r="C2108" s="124"/>
      <c r="D2108" s="124"/>
      <c r="E2108" s="120"/>
      <c r="F2108" s="125"/>
      <c r="G2108" s="120"/>
      <c r="II2108" s="123"/>
      <c r="IJ2108" s="123"/>
      <c r="IK2108" s="123"/>
      <c r="IL2108" s="123"/>
      <c r="IM2108" s="123"/>
      <c r="IN2108" s="123"/>
      <c r="IO2108" s="123"/>
      <c r="IP2108" s="123"/>
    </row>
    <row r="2109" s="120" customFormat="1" ht="15.75" customHeight="1" spans="3:250">
      <c r="C2109" s="124"/>
      <c r="D2109" s="124"/>
      <c r="E2109" s="120"/>
      <c r="F2109" s="125"/>
      <c r="G2109" s="120"/>
      <c r="II2109" s="123"/>
      <c r="IJ2109" s="123"/>
      <c r="IK2109" s="123"/>
      <c r="IL2109" s="123"/>
      <c r="IM2109" s="123"/>
      <c r="IN2109" s="123"/>
      <c r="IO2109" s="123"/>
      <c r="IP2109" s="123"/>
    </row>
    <row r="2110" s="120" customFormat="1" ht="15.75" customHeight="1" spans="3:250">
      <c r="C2110" s="124"/>
      <c r="D2110" s="124"/>
      <c r="E2110" s="120"/>
      <c r="F2110" s="125"/>
      <c r="G2110" s="120"/>
      <c r="II2110" s="123"/>
      <c r="IJ2110" s="123"/>
      <c r="IK2110" s="123"/>
      <c r="IL2110" s="123"/>
      <c r="IM2110" s="123"/>
      <c r="IN2110" s="123"/>
      <c r="IO2110" s="123"/>
      <c r="IP2110" s="123"/>
    </row>
    <row r="2111" s="120" customFormat="1" ht="15.75" customHeight="1" spans="3:250">
      <c r="C2111" s="124"/>
      <c r="D2111" s="124"/>
      <c r="E2111" s="120"/>
      <c r="F2111" s="125"/>
      <c r="G2111" s="120"/>
      <c r="II2111" s="123"/>
      <c r="IJ2111" s="123"/>
      <c r="IK2111" s="123"/>
      <c r="IL2111" s="123"/>
      <c r="IM2111" s="123"/>
      <c r="IN2111" s="123"/>
      <c r="IO2111" s="123"/>
      <c r="IP2111" s="123"/>
    </row>
    <row r="2112" s="120" customFormat="1" ht="15.75" customHeight="1" spans="3:250">
      <c r="C2112" s="124"/>
      <c r="D2112" s="124"/>
      <c r="E2112" s="120"/>
      <c r="F2112" s="125"/>
      <c r="G2112" s="120"/>
      <c r="II2112" s="123"/>
      <c r="IJ2112" s="123"/>
      <c r="IK2112" s="123"/>
      <c r="IL2112" s="123"/>
      <c r="IM2112" s="123"/>
      <c r="IN2112" s="123"/>
      <c r="IO2112" s="123"/>
      <c r="IP2112" s="123"/>
    </row>
    <row r="2113" s="120" customFormat="1" ht="15.75" customHeight="1" spans="3:250">
      <c r="C2113" s="124"/>
      <c r="D2113" s="124"/>
      <c r="E2113" s="120"/>
      <c r="F2113" s="125"/>
      <c r="G2113" s="120"/>
      <c r="II2113" s="123"/>
      <c r="IJ2113" s="123"/>
      <c r="IK2113" s="123"/>
      <c r="IL2113" s="123"/>
      <c r="IM2113" s="123"/>
      <c r="IN2113" s="123"/>
      <c r="IO2113" s="123"/>
      <c r="IP2113" s="123"/>
    </row>
    <row r="2114" s="120" customFormat="1" ht="15.75" customHeight="1" spans="3:250">
      <c r="C2114" s="124"/>
      <c r="D2114" s="124"/>
      <c r="E2114" s="120"/>
      <c r="F2114" s="125"/>
      <c r="G2114" s="120"/>
      <c r="II2114" s="123"/>
      <c r="IJ2114" s="123"/>
      <c r="IK2114" s="123"/>
      <c r="IL2114" s="123"/>
      <c r="IM2114" s="123"/>
      <c r="IN2114" s="123"/>
      <c r="IO2114" s="123"/>
      <c r="IP2114" s="123"/>
    </row>
    <row r="2115" s="120" customFormat="1" ht="15.75" customHeight="1" spans="3:250">
      <c r="C2115" s="124"/>
      <c r="D2115" s="124"/>
      <c r="E2115" s="120"/>
      <c r="F2115" s="125"/>
      <c r="G2115" s="120"/>
      <c r="II2115" s="123"/>
      <c r="IJ2115" s="123"/>
      <c r="IK2115" s="123"/>
      <c r="IL2115" s="123"/>
      <c r="IM2115" s="123"/>
      <c r="IN2115" s="123"/>
      <c r="IO2115" s="123"/>
      <c r="IP2115" s="123"/>
    </row>
    <row r="2116" s="120" customFormat="1" ht="15.75" customHeight="1" spans="3:250">
      <c r="C2116" s="124"/>
      <c r="D2116" s="124"/>
      <c r="E2116" s="120"/>
      <c r="F2116" s="125"/>
      <c r="G2116" s="120"/>
      <c r="II2116" s="123"/>
      <c r="IJ2116" s="123"/>
      <c r="IK2116" s="123"/>
      <c r="IL2116" s="123"/>
      <c r="IM2116" s="123"/>
      <c r="IN2116" s="123"/>
      <c r="IO2116" s="123"/>
      <c r="IP2116" s="123"/>
    </row>
    <row r="2117" s="120" customFormat="1" ht="15.75" customHeight="1" spans="3:250">
      <c r="C2117" s="124"/>
      <c r="D2117" s="124"/>
      <c r="E2117" s="120"/>
      <c r="F2117" s="125"/>
      <c r="G2117" s="120"/>
      <c r="II2117" s="123"/>
      <c r="IJ2117" s="123"/>
      <c r="IK2117" s="123"/>
      <c r="IL2117" s="123"/>
      <c r="IM2117" s="123"/>
      <c r="IN2117" s="123"/>
      <c r="IO2117" s="123"/>
      <c r="IP2117" s="123"/>
    </row>
    <row r="2118" s="120" customFormat="1" ht="15.75" customHeight="1" spans="3:250">
      <c r="C2118" s="124"/>
      <c r="D2118" s="124"/>
      <c r="E2118" s="120"/>
      <c r="F2118" s="125"/>
      <c r="G2118" s="120"/>
      <c r="II2118" s="123"/>
      <c r="IJ2118" s="123"/>
      <c r="IK2118" s="123"/>
      <c r="IL2118" s="123"/>
      <c r="IM2118" s="123"/>
      <c r="IN2118" s="123"/>
      <c r="IO2118" s="123"/>
      <c r="IP2118" s="123"/>
    </row>
    <row r="2119" s="120" customFormat="1" ht="15.75" customHeight="1" spans="3:250">
      <c r="C2119" s="124"/>
      <c r="D2119" s="124"/>
      <c r="E2119" s="120"/>
      <c r="F2119" s="125"/>
      <c r="G2119" s="120"/>
      <c r="II2119" s="123"/>
      <c r="IJ2119" s="123"/>
      <c r="IK2119" s="123"/>
      <c r="IL2119" s="123"/>
      <c r="IM2119" s="123"/>
      <c r="IN2119" s="123"/>
      <c r="IO2119" s="123"/>
      <c r="IP2119" s="123"/>
    </row>
    <row r="2120" s="120" customFormat="1" ht="15.75" customHeight="1" spans="3:250">
      <c r="C2120" s="124"/>
      <c r="D2120" s="124"/>
      <c r="E2120" s="120"/>
      <c r="F2120" s="125"/>
      <c r="G2120" s="120"/>
      <c r="II2120" s="123"/>
      <c r="IJ2120" s="123"/>
      <c r="IK2120" s="123"/>
      <c r="IL2120" s="123"/>
      <c r="IM2120" s="123"/>
      <c r="IN2120" s="123"/>
      <c r="IO2120" s="123"/>
      <c r="IP2120" s="123"/>
    </row>
    <row r="2121" s="120" customFormat="1" ht="15.75" customHeight="1" spans="3:250">
      <c r="C2121" s="124"/>
      <c r="D2121" s="124"/>
      <c r="E2121" s="120"/>
      <c r="F2121" s="125"/>
      <c r="G2121" s="120"/>
      <c r="II2121" s="123"/>
      <c r="IJ2121" s="123"/>
      <c r="IK2121" s="123"/>
      <c r="IL2121" s="123"/>
      <c r="IM2121" s="123"/>
      <c r="IN2121" s="123"/>
      <c r="IO2121" s="123"/>
      <c r="IP2121" s="123"/>
    </row>
    <row r="2122" s="120" customFormat="1" ht="15.75" customHeight="1" spans="3:250">
      <c r="C2122" s="124"/>
      <c r="D2122" s="124"/>
      <c r="E2122" s="120"/>
      <c r="F2122" s="125"/>
      <c r="G2122" s="120"/>
      <c r="II2122" s="123"/>
      <c r="IJ2122" s="123"/>
      <c r="IK2122" s="123"/>
      <c r="IL2122" s="123"/>
      <c r="IM2122" s="123"/>
      <c r="IN2122" s="123"/>
      <c r="IO2122" s="123"/>
      <c r="IP2122" s="123"/>
    </row>
    <row r="2123" s="120" customFormat="1" ht="15.75" customHeight="1" spans="3:250">
      <c r="C2123" s="124"/>
      <c r="D2123" s="124"/>
      <c r="E2123" s="120"/>
      <c r="F2123" s="125"/>
      <c r="G2123" s="120"/>
      <c r="II2123" s="123"/>
      <c r="IJ2123" s="123"/>
      <c r="IK2123" s="123"/>
      <c r="IL2123" s="123"/>
      <c r="IM2123" s="123"/>
      <c r="IN2123" s="123"/>
      <c r="IO2123" s="123"/>
      <c r="IP2123" s="123"/>
    </row>
    <row r="2124" s="120" customFormat="1" ht="15.75" customHeight="1" spans="3:250">
      <c r="C2124" s="124"/>
      <c r="D2124" s="124"/>
      <c r="E2124" s="120"/>
      <c r="F2124" s="125"/>
      <c r="G2124" s="120"/>
      <c r="II2124" s="123"/>
      <c r="IJ2124" s="123"/>
      <c r="IK2124" s="123"/>
      <c r="IL2124" s="123"/>
      <c r="IM2124" s="123"/>
      <c r="IN2124" s="123"/>
      <c r="IO2124" s="123"/>
      <c r="IP2124" s="123"/>
    </row>
    <row r="2125" s="120" customFormat="1" ht="15.75" customHeight="1" spans="3:250">
      <c r="C2125" s="124"/>
      <c r="D2125" s="124"/>
      <c r="E2125" s="120"/>
      <c r="F2125" s="125"/>
      <c r="G2125" s="120"/>
      <c r="II2125" s="123"/>
      <c r="IJ2125" s="123"/>
      <c r="IK2125" s="123"/>
      <c r="IL2125" s="123"/>
      <c r="IM2125" s="123"/>
      <c r="IN2125" s="123"/>
      <c r="IO2125" s="123"/>
      <c r="IP2125" s="123"/>
    </row>
    <row r="2126" s="120" customFormat="1" ht="15.75" customHeight="1" spans="3:250">
      <c r="C2126" s="124"/>
      <c r="D2126" s="124"/>
      <c r="E2126" s="120"/>
      <c r="F2126" s="125"/>
      <c r="G2126" s="120"/>
      <c r="II2126" s="123"/>
      <c r="IJ2126" s="123"/>
      <c r="IK2126" s="123"/>
      <c r="IL2126" s="123"/>
      <c r="IM2126" s="123"/>
      <c r="IN2126" s="123"/>
      <c r="IO2126" s="123"/>
      <c r="IP2126" s="123"/>
    </row>
    <row r="2127" s="120" customFormat="1" ht="15.75" customHeight="1" spans="3:250">
      <c r="C2127" s="124"/>
      <c r="D2127" s="124"/>
      <c r="E2127" s="120"/>
      <c r="F2127" s="125"/>
      <c r="G2127" s="120"/>
      <c r="II2127" s="123"/>
      <c r="IJ2127" s="123"/>
      <c r="IK2127" s="123"/>
      <c r="IL2127" s="123"/>
      <c r="IM2127" s="123"/>
      <c r="IN2127" s="123"/>
      <c r="IO2127" s="123"/>
      <c r="IP2127" s="123"/>
    </row>
    <row r="2128" s="120" customFormat="1" ht="15.75" customHeight="1" spans="3:250">
      <c r="C2128" s="124"/>
      <c r="D2128" s="124"/>
      <c r="E2128" s="120"/>
      <c r="F2128" s="125"/>
      <c r="G2128" s="120"/>
      <c r="II2128" s="123"/>
      <c r="IJ2128" s="123"/>
      <c r="IK2128" s="123"/>
      <c r="IL2128" s="123"/>
      <c r="IM2128" s="123"/>
      <c r="IN2128" s="123"/>
      <c r="IO2128" s="123"/>
      <c r="IP2128" s="123"/>
    </row>
    <row r="2129" s="120" customFormat="1" ht="15.75" customHeight="1" spans="3:250">
      <c r="C2129" s="124"/>
      <c r="D2129" s="124"/>
      <c r="E2129" s="120"/>
      <c r="F2129" s="125"/>
      <c r="G2129" s="120"/>
      <c r="II2129" s="123"/>
      <c r="IJ2129" s="123"/>
      <c r="IK2129" s="123"/>
      <c r="IL2129" s="123"/>
      <c r="IM2129" s="123"/>
      <c r="IN2129" s="123"/>
      <c r="IO2129" s="123"/>
      <c r="IP2129" s="123"/>
    </row>
    <row r="2130" s="120" customFormat="1" ht="15.75" customHeight="1" spans="3:250">
      <c r="C2130" s="124"/>
      <c r="D2130" s="124"/>
      <c r="E2130" s="120"/>
      <c r="F2130" s="125"/>
      <c r="G2130" s="120"/>
      <c r="II2130" s="123"/>
      <c r="IJ2130" s="123"/>
      <c r="IK2130" s="123"/>
      <c r="IL2130" s="123"/>
      <c r="IM2130" s="123"/>
      <c r="IN2130" s="123"/>
      <c r="IO2130" s="123"/>
      <c r="IP2130" s="123"/>
    </row>
    <row r="2131" s="120" customFormat="1" ht="15.75" customHeight="1" spans="3:250">
      <c r="C2131" s="124"/>
      <c r="D2131" s="124"/>
      <c r="E2131" s="120"/>
      <c r="F2131" s="125"/>
      <c r="G2131" s="120"/>
      <c r="II2131" s="123"/>
      <c r="IJ2131" s="123"/>
      <c r="IK2131" s="123"/>
      <c r="IL2131" s="123"/>
      <c r="IM2131" s="123"/>
      <c r="IN2131" s="123"/>
      <c r="IO2131" s="123"/>
      <c r="IP2131" s="123"/>
    </row>
    <row r="2132" s="120" customFormat="1" ht="15.75" customHeight="1" spans="3:250">
      <c r="C2132" s="124"/>
      <c r="D2132" s="124"/>
      <c r="E2132" s="120"/>
      <c r="F2132" s="125"/>
      <c r="G2132" s="120"/>
      <c r="II2132" s="123"/>
      <c r="IJ2132" s="123"/>
      <c r="IK2132" s="123"/>
      <c r="IL2132" s="123"/>
      <c r="IM2132" s="123"/>
      <c r="IN2132" s="123"/>
      <c r="IO2132" s="123"/>
      <c r="IP2132" s="123"/>
    </row>
    <row r="2133" s="120" customFormat="1" ht="15.75" customHeight="1" spans="3:250">
      <c r="C2133" s="124"/>
      <c r="D2133" s="124"/>
      <c r="E2133" s="120"/>
      <c r="F2133" s="125"/>
      <c r="G2133" s="120"/>
      <c r="II2133" s="123"/>
      <c r="IJ2133" s="123"/>
      <c r="IK2133" s="123"/>
      <c r="IL2133" s="123"/>
      <c r="IM2133" s="123"/>
      <c r="IN2133" s="123"/>
      <c r="IO2133" s="123"/>
      <c r="IP2133" s="123"/>
    </row>
    <row r="2134" s="120" customFormat="1" ht="15.75" customHeight="1" spans="3:250">
      <c r="C2134" s="124"/>
      <c r="D2134" s="124"/>
      <c r="E2134" s="120"/>
      <c r="F2134" s="125"/>
      <c r="G2134" s="120"/>
      <c r="II2134" s="123"/>
      <c r="IJ2134" s="123"/>
      <c r="IK2134" s="123"/>
      <c r="IL2134" s="123"/>
      <c r="IM2134" s="123"/>
      <c r="IN2134" s="123"/>
      <c r="IO2134" s="123"/>
      <c r="IP2134" s="123"/>
    </row>
    <row r="2135" s="120" customFormat="1" ht="15.75" customHeight="1" spans="3:250">
      <c r="C2135" s="124"/>
      <c r="D2135" s="124"/>
      <c r="E2135" s="120"/>
      <c r="F2135" s="125"/>
      <c r="G2135" s="120"/>
      <c r="II2135" s="123"/>
      <c r="IJ2135" s="123"/>
      <c r="IK2135" s="123"/>
      <c r="IL2135" s="123"/>
      <c r="IM2135" s="123"/>
      <c r="IN2135" s="123"/>
      <c r="IO2135" s="123"/>
      <c r="IP2135" s="123"/>
    </row>
    <row r="2136" s="120" customFormat="1" ht="15.75" customHeight="1" spans="3:250">
      <c r="C2136" s="124"/>
      <c r="D2136" s="124"/>
      <c r="E2136" s="120"/>
      <c r="F2136" s="125"/>
      <c r="G2136" s="120"/>
      <c r="II2136" s="123"/>
      <c r="IJ2136" s="123"/>
      <c r="IK2136" s="123"/>
      <c r="IL2136" s="123"/>
      <c r="IM2136" s="123"/>
      <c r="IN2136" s="123"/>
      <c r="IO2136" s="123"/>
      <c r="IP2136" s="123"/>
    </row>
    <row r="2137" s="120" customFormat="1" ht="15.75" customHeight="1" spans="3:250">
      <c r="C2137" s="124"/>
      <c r="D2137" s="124"/>
      <c r="E2137" s="120"/>
      <c r="F2137" s="125"/>
      <c r="G2137" s="120"/>
      <c r="II2137" s="123"/>
      <c r="IJ2137" s="123"/>
      <c r="IK2137" s="123"/>
      <c r="IL2137" s="123"/>
      <c r="IM2137" s="123"/>
      <c r="IN2137" s="123"/>
      <c r="IO2137" s="123"/>
      <c r="IP2137" s="123"/>
    </row>
    <row r="2138" s="120" customFormat="1" ht="15.75" customHeight="1" spans="3:250">
      <c r="C2138" s="124"/>
      <c r="D2138" s="124"/>
      <c r="E2138" s="120"/>
      <c r="F2138" s="125"/>
      <c r="G2138" s="120"/>
      <c r="II2138" s="123"/>
      <c r="IJ2138" s="123"/>
      <c r="IK2138" s="123"/>
      <c r="IL2138" s="123"/>
      <c r="IM2138" s="123"/>
      <c r="IN2138" s="123"/>
      <c r="IO2138" s="123"/>
      <c r="IP2138" s="123"/>
    </row>
    <row r="2139" s="120" customFormat="1" ht="15.75" customHeight="1" spans="3:250">
      <c r="C2139" s="124"/>
      <c r="D2139" s="124"/>
      <c r="E2139" s="120"/>
      <c r="F2139" s="125"/>
      <c r="G2139" s="120"/>
      <c r="II2139" s="123"/>
      <c r="IJ2139" s="123"/>
      <c r="IK2139" s="123"/>
      <c r="IL2139" s="123"/>
      <c r="IM2139" s="123"/>
      <c r="IN2139" s="123"/>
      <c r="IO2139" s="123"/>
      <c r="IP2139" s="123"/>
    </row>
    <row r="2140" s="120" customFormat="1" ht="15.75" customHeight="1" spans="3:250">
      <c r="C2140" s="124"/>
      <c r="D2140" s="124"/>
      <c r="E2140" s="120"/>
      <c r="F2140" s="125"/>
      <c r="G2140" s="120"/>
      <c r="II2140" s="123"/>
      <c r="IJ2140" s="123"/>
      <c r="IK2140" s="123"/>
      <c r="IL2140" s="123"/>
      <c r="IM2140" s="123"/>
      <c r="IN2140" s="123"/>
      <c r="IO2140" s="123"/>
      <c r="IP2140" s="123"/>
    </row>
    <row r="2141" s="120" customFormat="1" ht="15.75" customHeight="1" spans="3:250">
      <c r="C2141" s="124"/>
      <c r="D2141" s="124"/>
      <c r="E2141" s="120"/>
      <c r="F2141" s="125"/>
      <c r="G2141" s="120"/>
      <c r="II2141" s="123"/>
      <c r="IJ2141" s="123"/>
      <c r="IK2141" s="123"/>
      <c r="IL2141" s="123"/>
      <c r="IM2141" s="123"/>
      <c r="IN2141" s="123"/>
      <c r="IO2141" s="123"/>
      <c r="IP2141" s="123"/>
    </row>
    <row r="2142" s="120" customFormat="1" ht="15.75" customHeight="1" spans="3:250">
      <c r="C2142" s="124"/>
      <c r="D2142" s="124"/>
      <c r="E2142" s="120"/>
      <c r="F2142" s="125"/>
      <c r="G2142" s="120"/>
      <c r="II2142" s="123"/>
      <c r="IJ2142" s="123"/>
      <c r="IK2142" s="123"/>
      <c r="IL2142" s="123"/>
      <c r="IM2142" s="123"/>
      <c r="IN2142" s="123"/>
      <c r="IO2142" s="123"/>
      <c r="IP2142" s="123"/>
    </row>
    <row r="2143" s="120" customFormat="1" ht="15.75" customHeight="1" spans="3:250">
      <c r="C2143" s="124"/>
      <c r="D2143" s="124"/>
      <c r="E2143" s="120"/>
      <c r="F2143" s="125"/>
      <c r="G2143" s="120"/>
      <c r="II2143" s="123"/>
      <c r="IJ2143" s="123"/>
      <c r="IK2143" s="123"/>
      <c r="IL2143" s="123"/>
      <c r="IM2143" s="123"/>
      <c r="IN2143" s="123"/>
      <c r="IO2143" s="123"/>
      <c r="IP2143" s="123"/>
    </row>
    <row r="2144" s="120" customFormat="1" ht="15.75" customHeight="1" spans="3:250">
      <c r="C2144" s="124"/>
      <c r="D2144" s="124"/>
      <c r="E2144" s="120"/>
      <c r="F2144" s="125"/>
      <c r="G2144" s="120"/>
      <c r="II2144" s="123"/>
      <c r="IJ2144" s="123"/>
      <c r="IK2144" s="123"/>
      <c r="IL2144" s="123"/>
      <c r="IM2144" s="123"/>
      <c r="IN2144" s="123"/>
      <c r="IO2144" s="123"/>
      <c r="IP2144" s="123"/>
    </row>
    <row r="2145" s="120" customFormat="1" ht="15.75" customHeight="1" spans="3:250">
      <c r="C2145" s="124"/>
      <c r="D2145" s="124"/>
      <c r="E2145" s="120"/>
      <c r="F2145" s="125"/>
      <c r="G2145" s="120"/>
      <c r="II2145" s="123"/>
      <c r="IJ2145" s="123"/>
      <c r="IK2145" s="123"/>
      <c r="IL2145" s="123"/>
      <c r="IM2145" s="123"/>
      <c r="IN2145" s="123"/>
      <c r="IO2145" s="123"/>
      <c r="IP2145" s="123"/>
    </row>
    <row r="2146" s="120" customFormat="1" ht="15.75" customHeight="1" spans="3:250">
      <c r="C2146" s="124"/>
      <c r="D2146" s="124"/>
      <c r="E2146" s="120"/>
      <c r="F2146" s="125"/>
      <c r="G2146" s="120"/>
      <c r="II2146" s="123"/>
      <c r="IJ2146" s="123"/>
      <c r="IK2146" s="123"/>
      <c r="IL2146" s="123"/>
      <c r="IM2146" s="123"/>
      <c r="IN2146" s="123"/>
      <c r="IO2146" s="123"/>
      <c r="IP2146" s="123"/>
    </row>
    <row r="2147" s="120" customFormat="1" ht="15.75" customHeight="1" spans="3:250">
      <c r="C2147" s="124"/>
      <c r="D2147" s="124"/>
      <c r="E2147" s="120"/>
      <c r="F2147" s="125"/>
      <c r="G2147" s="120"/>
      <c r="II2147" s="123"/>
      <c r="IJ2147" s="123"/>
      <c r="IK2147" s="123"/>
      <c r="IL2147" s="123"/>
      <c r="IM2147" s="123"/>
      <c r="IN2147" s="123"/>
      <c r="IO2147" s="123"/>
      <c r="IP2147" s="123"/>
    </row>
    <row r="2148" s="120" customFormat="1" ht="15.75" customHeight="1" spans="3:250">
      <c r="C2148" s="124"/>
      <c r="D2148" s="124"/>
      <c r="E2148" s="120"/>
      <c r="F2148" s="125"/>
      <c r="G2148" s="120"/>
      <c r="II2148" s="123"/>
      <c r="IJ2148" s="123"/>
      <c r="IK2148" s="123"/>
      <c r="IL2148" s="123"/>
      <c r="IM2148" s="123"/>
      <c r="IN2148" s="123"/>
      <c r="IO2148" s="123"/>
      <c r="IP2148" s="123"/>
    </row>
    <row r="2149" s="120" customFormat="1" ht="15.75" customHeight="1" spans="3:250">
      <c r="C2149" s="124"/>
      <c r="D2149" s="124"/>
      <c r="E2149" s="120"/>
      <c r="F2149" s="125"/>
      <c r="G2149" s="120"/>
      <c r="II2149" s="123"/>
      <c r="IJ2149" s="123"/>
      <c r="IK2149" s="123"/>
      <c r="IL2149" s="123"/>
      <c r="IM2149" s="123"/>
      <c r="IN2149" s="123"/>
      <c r="IO2149" s="123"/>
      <c r="IP2149" s="123"/>
    </row>
    <row r="2150" s="120" customFormat="1" ht="15.75" customHeight="1" spans="3:250">
      <c r="C2150" s="124"/>
      <c r="D2150" s="124"/>
      <c r="E2150" s="120"/>
      <c r="F2150" s="125"/>
      <c r="G2150" s="120"/>
      <c r="II2150" s="123"/>
      <c r="IJ2150" s="123"/>
      <c r="IK2150" s="123"/>
      <c r="IL2150" s="123"/>
      <c r="IM2150" s="123"/>
      <c r="IN2150" s="123"/>
      <c r="IO2150" s="123"/>
      <c r="IP2150" s="123"/>
    </row>
    <row r="2151" s="120" customFormat="1" ht="15.75" customHeight="1" spans="3:250">
      <c r="C2151" s="124"/>
      <c r="D2151" s="124"/>
      <c r="E2151" s="120"/>
      <c r="F2151" s="125"/>
      <c r="G2151" s="120"/>
      <c r="II2151" s="123"/>
      <c r="IJ2151" s="123"/>
      <c r="IK2151" s="123"/>
      <c r="IL2151" s="123"/>
      <c r="IM2151" s="123"/>
      <c r="IN2151" s="123"/>
      <c r="IO2151" s="123"/>
      <c r="IP2151" s="123"/>
    </row>
    <row r="2152" s="120" customFormat="1" ht="15.75" customHeight="1" spans="3:250">
      <c r="C2152" s="124"/>
      <c r="D2152" s="124"/>
      <c r="E2152" s="120"/>
      <c r="F2152" s="125"/>
      <c r="G2152" s="120"/>
      <c r="II2152" s="123"/>
      <c r="IJ2152" s="123"/>
      <c r="IK2152" s="123"/>
      <c r="IL2152" s="123"/>
      <c r="IM2152" s="123"/>
      <c r="IN2152" s="123"/>
      <c r="IO2152" s="123"/>
      <c r="IP2152" s="123"/>
    </row>
    <row r="2153" s="120" customFormat="1" ht="15.75" customHeight="1" spans="3:250">
      <c r="C2153" s="124"/>
      <c r="D2153" s="124"/>
      <c r="E2153" s="120"/>
      <c r="F2153" s="125"/>
      <c r="G2153" s="120"/>
      <c r="II2153" s="123"/>
      <c r="IJ2153" s="123"/>
      <c r="IK2153" s="123"/>
      <c r="IL2153" s="123"/>
      <c r="IM2153" s="123"/>
      <c r="IN2153" s="123"/>
      <c r="IO2153" s="123"/>
      <c r="IP2153" s="123"/>
    </row>
    <row r="2154" s="120" customFormat="1" ht="15.75" customHeight="1" spans="3:250">
      <c r="C2154" s="124"/>
      <c r="D2154" s="124"/>
      <c r="E2154" s="120"/>
      <c r="F2154" s="125"/>
      <c r="G2154" s="120"/>
      <c r="II2154" s="123"/>
      <c r="IJ2154" s="123"/>
      <c r="IK2154" s="123"/>
      <c r="IL2154" s="123"/>
      <c r="IM2154" s="123"/>
      <c r="IN2154" s="123"/>
      <c r="IO2154" s="123"/>
      <c r="IP2154" s="123"/>
    </row>
    <row r="2155" s="120" customFormat="1" ht="15.75" customHeight="1" spans="3:250">
      <c r="C2155" s="124"/>
      <c r="D2155" s="124"/>
      <c r="E2155" s="120"/>
      <c r="F2155" s="125"/>
      <c r="G2155" s="120"/>
      <c r="II2155" s="123"/>
      <c r="IJ2155" s="123"/>
      <c r="IK2155" s="123"/>
      <c r="IL2155" s="123"/>
      <c r="IM2155" s="123"/>
      <c r="IN2155" s="123"/>
      <c r="IO2155" s="123"/>
      <c r="IP2155" s="123"/>
    </row>
    <row r="2156" s="120" customFormat="1" ht="15.75" customHeight="1" spans="3:250">
      <c r="C2156" s="124"/>
      <c r="D2156" s="124"/>
      <c r="E2156" s="120"/>
      <c r="F2156" s="125"/>
      <c r="G2156" s="120"/>
      <c r="II2156" s="123"/>
      <c r="IJ2156" s="123"/>
      <c r="IK2156" s="123"/>
      <c r="IL2156" s="123"/>
      <c r="IM2156" s="123"/>
      <c r="IN2156" s="123"/>
      <c r="IO2156" s="123"/>
      <c r="IP2156" s="123"/>
    </row>
    <row r="2157" s="120" customFormat="1" ht="15.75" customHeight="1" spans="3:250">
      <c r="C2157" s="124"/>
      <c r="D2157" s="124"/>
      <c r="E2157" s="120"/>
      <c r="F2157" s="125"/>
      <c r="G2157" s="120"/>
      <c r="II2157" s="123"/>
      <c r="IJ2157" s="123"/>
      <c r="IK2157" s="123"/>
      <c r="IL2157" s="123"/>
      <c r="IM2157" s="123"/>
      <c r="IN2157" s="123"/>
      <c r="IO2157" s="123"/>
      <c r="IP2157" s="123"/>
    </row>
    <row r="2158" s="120" customFormat="1" ht="15.75" customHeight="1" spans="3:250">
      <c r="C2158" s="124"/>
      <c r="D2158" s="124"/>
      <c r="E2158" s="120"/>
      <c r="F2158" s="125"/>
      <c r="G2158" s="120"/>
      <c r="II2158" s="123"/>
      <c r="IJ2158" s="123"/>
      <c r="IK2158" s="123"/>
      <c r="IL2158" s="123"/>
      <c r="IM2158" s="123"/>
      <c r="IN2158" s="123"/>
      <c r="IO2158" s="123"/>
      <c r="IP2158" s="123"/>
    </row>
    <row r="2159" s="120" customFormat="1" ht="15.75" customHeight="1" spans="3:250">
      <c r="C2159" s="124"/>
      <c r="D2159" s="124"/>
      <c r="E2159" s="120"/>
      <c r="F2159" s="125"/>
      <c r="G2159" s="120"/>
      <c r="II2159" s="123"/>
      <c r="IJ2159" s="123"/>
      <c r="IK2159" s="123"/>
      <c r="IL2159" s="123"/>
      <c r="IM2159" s="123"/>
      <c r="IN2159" s="123"/>
      <c r="IO2159" s="123"/>
      <c r="IP2159" s="123"/>
    </row>
    <row r="2160" s="120" customFormat="1" ht="15.75" customHeight="1" spans="3:250">
      <c r="C2160" s="124"/>
      <c r="D2160" s="124"/>
      <c r="E2160" s="120"/>
      <c r="F2160" s="125"/>
      <c r="G2160" s="120"/>
      <c r="II2160" s="123"/>
      <c r="IJ2160" s="123"/>
      <c r="IK2160" s="123"/>
      <c r="IL2160" s="123"/>
      <c r="IM2160" s="123"/>
      <c r="IN2160" s="123"/>
      <c r="IO2160" s="123"/>
      <c r="IP2160" s="123"/>
    </row>
    <row r="2161" s="120" customFormat="1" ht="15.75" customHeight="1" spans="3:250">
      <c r="C2161" s="124"/>
      <c r="D2161" s="124"/>
      <c r="E2161" s="120"/>
      <c r="F2161" s="125"/>
      <c r="G2161" s="120"/>
      <c r="II2161" s="123"/>
      <c r="IJ2161" s="123"/>
      <c r="IK2161" s="123"/>
      <c r="IL2161" s="123"/>
      <c r="IM2161" s="123"/>
      <c r="IN2161" s="123"/>
      <c r="IO2161" s="123"/>
      <c r="IP2161" s="123"/>
    </row>
    <row r="2162" s="120" customFormat="1" ht="15.75" customHeight="1" spans="3:250">
      <c r="C2162" s="124"/>
      <c r="D2162" s="124"/>
      <c r="E2162" s="120"/>
      <c r="F2162" s="125"/>
      <c r="G2162" s="120"/>
      <c r="II2162" s="123"/>
      <c r="IJ2162" s="123"/>
      <c r="IK2162" s="123"/>
      <c r="IL2162" s="123"/>
      <c r="IM2162" s="123"/>
      <c r="IN2162" s="123"/>
      <c r="IO2162" s="123"/>
      <c r="IP2162" s="123"/>
    </row>
    <row r="2163" s="120" customFormat="1" ht="15.75" customHeight="1" spans="3:250">
      <c r="C2163" s="124"/>
      <c r="D2163" s="124"/>
      <c r="E2163" s="120"/>
      <c r="F2163" s="125"/>
      <c r="G2163" s="120"/>
      <c r="II2163" s="123"/>
      <c r="IJ2163" s="123"/>
      <c r="IK2163" s="123"/>
      <c r="IL2163" s="123"/>
      <c r="IM2163" s="123"/>
      <c r="IN2163" s="123"/>
      <c r="IO2163" s="123"/>
      <c r="IP2163" s="123"/>
    </row>
    <row r="2164" s="120" customFormat="1" ht="15.75" customHeight="1" spans="3:250">
      <c r="C2164" s="124"/>
      <c r="D2164" s="124"/>
      <c r="E2164" s="120"/>
      <c r="F2164" s="125"/>
      <c r="G2164" s="120"/>
      <c r="II2164" s="123"/>
      <c r="IJ2164" s="123"/>
      <c r="IK2164" s="123"/>
      <c r="IL2164" s="123"/>
      <c r="IM2164" s="123"/>
      <c r="IN2164" s="123"/>
      <c r="IO2164" s="123"/>
      <c r="IP2164" s="123"/>
    </row>
    <row r="2165" s="120" customFormat="1" ht="15.75" customHeight="1" spans="3:250">
      <c r="C2165" s="124"/>
      <c r="D2165" s="124"/>
      <c r="E2165" s="120"/>
      <c r="F2165" s="125"/>
      <c r="G2165" s="120"/>
      <c r="II2165" s="123"/>
      <c r="IJ2165" s="123"/>
      <c r="IK2165" s="123"/>
      <c r="IL2165" s="123"/>
      <c r="IM2165" s="123"/>
      <c r="IN2165" s="123"/>
      <c r="IO2165" s="123"/>
      <c r="IP2165" s="123"/>
    </row>
    <row r="2166" s="120" customFormat="1" ht="15.75" customHeight="1" spans="3:250">
      <c r="C2166" s="124"/>
      <c r="D2166" s="124"/>
      <c r="E2166" s="120"/>
      <c r="F2166" s="125"/>
      <c r="G2166" s="120"/>
      <c r="II2166" s="123"/>
      <c r="IJ2166" s="123"/>
      <c r="IK2166" s="123"/>
      <c r="IL2166" s="123"/>
      <c r="IM2166" s="123"/>
      <c r="IN2166" s="123"/>
      <c r="IO2166" s="123"/>
      <c r="IP2166" s="123"/>
    </row>
    <row r="2167" s="120" customFormat="1" ht="15.75" customHeight="1" spans="3:250">
      <c r="C2167" s="124"/>
      <c r="D2167" s="124"/>
      <c r="E2167" s="120"/>
      <c r="F2167" s="125"/>
      <c r="G2167" s="120"/>
      <c r="II2167" s="123"/>
      <c r="IJ2167" s="123"/>
      <c r="IK2167" s="123"/>
      <c r="IL2167" s="123"/>
      <c r="IM2167" s="123"/>
      <c r="IN2167" s="123"/>
      <c r="IO2167" s="123"/>
      <c r="IP2167" s="123"/>
    </row>
    <row r="2168" s="120" customFormat="1" ht="15.75" customHeight="1" spans="3:250">
      <c r="C2168" s="124"/>
      <c r="D2168" s="124"/>
      <c r="E2168" s="120"/>
      <c r="F2168" s="125"/>
      <c r="G2168" s="120"/>
      <c r="II2168" s="123"/>
      <c r="IJ2168" s="123"/>
      <c r="IK2168" s="123"/>
      <c r="IL2168" s="123"/>
      <c r="IM2168" s="123"/>
      <c r="IN2168" s="123"/>
      <c r="IO2168" s="123"/>
      <c r="IP2168" s="123"/>
    </row>
    <row r="2169" s="120" customFormat="1" ht="15.75" customHeight="1" spans="3:250">
      <c r="C2169" s="124"/>
      <c r="D2169" s="124"/>
      <c r="E2169" s="120"/>
      <c r="F2169" s="125"/>
      <c r="G2169" s="120"/>
      <c r="II2169" s="123"/>
      <c r="IJ2169" s="123"/>
      <c r="IK2169" s="123"/>
      <c r="IL2169" s="123"/>
      <c r="IM2169" s="123"/>
      <c r="IN2169" s="123"/>
      <c r="IO2169" s="123"/>
      <c r="IP2169" s="123"/>
    </row>
    <row r="2170" s="120" customFormat="1" ht="15.75" customHeight="1" spans="3:250">
      <c r="C2170" s="124"/>
      <c r="D2170" s="124"/>
      <c r="E2170" s="120"/>
      <c r="F2170" s="125"/>
      <c r="G2170" s="120"/>
      <c r="II2170" s="123"/>
      <c r="IJ2170" s="123"/>
      <c r="IK2170" s="123"/>
      <c r="IL2170" s="123"/>
      <c r="IM2170" s="123"/>
      <c r="IN2170" s="123"/>
      <c r="IO2170" s="123"/>
      <c r="IP2170" s="123"/>
    </row>
    <row r="2171" s="120" customFormat="1" ht="15.75" customHeight="1" spans="3:250">
      <c r="C2171" s="124"/>
      <c r="D2171" s="124"/>
      <c r="E2171" s="120"/>
      <c r="F2171" s="125"/>
      <c r="G2171" s="120"/>
      <c r="II2171" s="123"/>
      <c r="IJ2171" s="123"/>
      <c r="IK2171" s="123"/>
      <c r="IL2171" s="123"/>
      <c r="IM2171" s="123"/>
      <c r="IN2171" s="123"/>
      <c r="IO2171" s="123"/>
      <c r="IP2171" s="123"/>
    </row>
    <row r="2172" s="120" customFormat="1" ht="15.75" customHeight="1" spans="3:250">
      <c r="C2172" s="124"/>
      <c r="D2172" s="124"/>
      <c r="E2172" s="120"/>
      <c r="F2172" s="125"/>
      <c r="G2172" s="120"/>
      <c r="II2172" s="123"/>
      <c r="IJ2172" s="123"/>
      <c r="IK2172" s="123"/>
      <c r="IL2172" s="123"/>
      <c r="IM2172" s="123"/>
      <c r="IN2172" s="123"/>
      <c r="IO2172" s="123"/>
      <c r="IP2172" s="123"/>
    </row>
    <row r="2173" s="120" customFormat="1" ht="15.75" customHeight="1" spans="3:250">
      <c r="C2173" s="124"/>
      <c r="D2173" s="124"/>
      <c r="E2173" s="120"/>
      <c r="F2173" s="125"/>
      <c r="G2173" s="120"/>
      <c r="II2173" s="123"/>
      <c r="IJ2173" s="123"/>
      <c r="IK2173" s="123"/>
      <c r="IL2173" s="123"/>
      <c r="IM2173" s="123"/>
      <c r="IN2173" s="123"/>
      <c r="IO2173" s="123"/>
      <c r="IP2173" s="123"/>
    </row>
    <row r="2174" s="120" customFormat="1" ht="15.75" customHeight="1" spans="3:250">
      <c r="C2174" s="124"/>
      <c r="D2174" s="124"/>
      <c r="E2174" s="120"/>
      <c r="F2174" s="125"/>
      <c r="G2174" s="120"/>
      <c r="II2174" s="123"/>
      <c r="IJ2174" s="123"/>
      <c r="IK2174" s="123"/>
      <c r="IL2174" s="123"/>
      <c r="IM2174" s="123"/>
      <c r="IN2174" s="123"/>
      <c r="IO2174" s="123"/>
      <c r="IP2174" s="123"/>
    </row>
    <row r="2175" s="120" customFormat="1" ht="15.75" customHeight="1" spans="3:250">
      <c r="C2175" s="124"/>
      <c r="D2175" s="124"/>
      <c r="E2175" s="120"/>
      <c r="F2175" s="125"/>
      <c r="G2175" s="120"/>
      <c r="II2175" s="123"/>
      <c r="IJ2175" s="123"/>
      <c r="IK2175" s="123"/>
      <c r="IL2175" s="123"/>
      <c r="IM2175" s="123"/>
      <c r="IN2175" s="123"/>
      <c r="IO2175" s="123"/>
      <c r="IP2175" s="123"/>
    </row>
    <row r="2176" s="120" customFormat="1" ht="15.75" customHeight="1" spans="3:250">
      <c r="C2176" s="124"/>
      <c r="D2176" s="124"/>
      <c r="E2176" s="120"/>
      <c r="F2176" s="125"/>
      <c r="G2176" s="120"/>
      <c r="II2176" s="123"/>
      <c r="IJ2176" s="123"/>
      <c r="IK2176" s="123"/>
      <c r="IL2176" s="123"/>
      <c r="IM2176" s="123"/>
      <c r="IN2176" s="123"/>
      <c r="IO2176" s="123"/>
      <c r="IP2176" s="123"/>
    </row>
    <row r="2177" s="120" customFormat="1" ht="15.75" customHeight="1" spans="3:250">
      <c r="C2177" s="124"/>
      <c r="D2177" s="124"/>
      <c r="E2177" s="120"/>
      <c r="F2177" s="125"/>
      <c r="G2177" s="120"/>
      <c r="II2177" s="123"/>
      <c r="IJ2177" s="123"/>
      <c r="IK2177" s="123"/>
      <c r="IL2177" s="123"/>
      <c r="IM2177" s="123"/>
      <c r="IN2177" s="123"/>
      <c r="IO2177" s="123"/>
      <c r="IP2177" s="123"/>
    </row>
    <row r="2178" s="120" customFormat="1" ht="15.75" customHeight="1" spans="3:250">
      <c r="C2178" s="124"/>
      <c r="D2178" s="124"/>
      <c r="E2178" s="120"/>
      <c r="F2178" s="125"/>
      <c r="G2178" s="120"/>
      <c r="II2178" s="123"/>
      <c r="IJ2178" s="123"/>
      <c r="IK2178" s="123"/>
      <c r="IL2178" s="123"/>
      <c r="IM2178" s="123"/>
      <c r="IN2178" s="123"/>
      <c r="IO2178" s="123"/>
      <c r="IP2178" s="123"/>
    </row>
    <row r="2179" s="120" customFormat="1" ht="15.75" customHeight="1" spans="3:250">
      <c r="C2179" s="124"/>
      <c r="D2179" s="124"/>
      <c r="E2179" s="120"/>
      <c r="F2179" s="125"/>
      <c r="G2179" s="120"/>
      <c r="II2179" s="123"/>
      <c r="IJ2179" s="123"/>
      <c r="IK2179" s="123"/>
      <c r="IL2179" s="123"/>
      <c r="IM2179" s="123"/>
      <c r="IN2179" s="123"/>
      <c r="IO2179" s="123"/>
      <c r="IP2179" s="123"/>
    </row>
    <row r="2180" s="120" customFormat="1" ht="15.75" customHeight="1" spans="3:250">
      <c r="C2180" s="124"/>
      <c r="D2180" s="124"/>
      <c r="E2180" s="120"/>
      <c r="F2180" s="125"/>
      <c r="G2180" s="120"/>
      <c r="II2180" s="123"/>
      <c r="IJ2180" s="123"/>
      <c r="IK2180" s="123"/>
      <c r="IL2180" s="123"/>
      <c r="IM2180" s="123"/>
      <c r="IN2180" s="123"/>
      <c r="IO2180" s="123"/>
      <c r="IP2180" s="123"/>
    </row>
    <row r="2181" s="120" customFormat="1" ht="15.75" customHeight="1" spans="3:250">
      <c r="C2181" s="124"/>
      <c r="D2181" s="124"/>
      <c r="E2181" s="120"/>
      <c r="F2181" s="125"/>
      <c r="G2181" s="120"/>
      <c r="II2181" s="123"/>
      <c r="IJ2181" s="123"/>
      <c r="IK2181" s="123"/>
      <c r="IL2181" s="123"/>
      <c r="IM2181" s="123"/>
      <c r="IN2181" s="123"/>
      <c r="IO2181" s="123"/>
      <c r="IP2181" s="123"/>
    </row>
    <row r="2182" s="120" customFormat="1" ht="15.75" customHeight="1" spans="3:250">
      <c r="C2182" s="124"/>
      <c r="D2182" s="124"/>
      <c r="E2182" s="120"/>
      <c r="F2182" s="125"/>
      <c r="G2182" s="120"/>
      <c r="II2182" s="123"/>
      <c r="IJ2182" s="123"/>
      <c r="IK2182" s="123"/>
      <c r="IL2182" s="123"/>
      <c r="IM2182" s="123"/>
      <c r="IN2182" s="123"/>
      <c r="IO2182" s="123"/>
      <c r="IP2182" s="123"/>
    </row>
    <row r="2183" s="120" customFormat="1" ht="15.75" customHeight="1" spans="3:250">
      <c r="C2183" s="124"/>
      <c r="D2183" s="124"/>
      <c r="E2183" s="120"/>
      <c r="F2183" s="125"/>
      <c r="G2183" s="120"/>
      <c r="II2183" s="123"/>
      <c r="IJ2183" s="123"/>
      <c r="IK2183" s="123"/>
      <c r="IL2183" s="123"/>
      <c r="IM2183" s="123"/>
      <c r="IN2183" s="123"/>
      <c r="IO2183" s="123"/>
      <c r="IP2183" s="123"/>
    </row>
    <row r="2184" s="120" customFormat="1" ht="15.75" customHeight="1" spans="3:250">
      <c r="C2184" s="124"/>
      <c r="D2184" s="124"/>
      <c r="E2184" s="120"/>
      <c r="F2184" s="125"/>
      <c r="G2184" s="120"/>
      <c r="II2184" s="123"/>
      <c r="IJ2184" s="123"/>
      <c r="IK2184" s="123"/>
      <c r="IL2184" s="123"/>
      <c r="IM2184" s="123"/>
      <c r="IN2184" s="123"/>
      <c r="IO2184" s="123"/>
      <c r="IP2184" s="123"/>
    </row>
    <row r="2185" s="120" customFormat="1" ht="15.75" customHeight="1" spans="3:250">
      <c r="C2185" s="124"/>
      <c r="D2185" s="124"/>
      <c r="E2185" s="120"/>
      <c r="F2185" s="125"/>
      <c r="G2185" s="120"/>
      <c r="II2185" s="123"/>
      <c r="IJ2185" s="123"/>
      <c r="IK2185" s="123"/>
      <c r="IL2185" s="123"/>
      <c r="IM2185" s="123"/>
      <c r="IN2185" s="123"/>
      <c r="IO2185" s="123"/>
      <c r="IP2185" s="123"/>
    </row>
    <row r="2186" s="120" customFormat="1" ht="15.75" customHeight="1" spans="3:250">
      <c r="C2186" s="124"/>
      <c r="D2186" s="124"/>
      <c r="E2186" s="120"/>
      <c r="F2186" s="125"/>
      <c r="G2186" s="120"/>
      <c r="II2186" s="123"/>
      <c r="IJ2186" s="123"/>
      <c r="IK2186" s="123"/>
      <c r="IL2186" s="123"/>
      <c r="IM2186" s="123"/>
      <c r="IN2186" s="123"/>
      <c r="IO2186" s="123"/>
      <c r="IP2186" s="123"/>
    </row>
    <row r="2187" s="120" customFormat="1" ht="15.75" customHeight="1" spans="3:250">
      <c r="C2187" s="124"/>
      <c r="D2187" s="124"/>
      <c r="E2187" s="120"/>
      <c r="F2187" s="125"/>
      <c r="G2187" s="120"/>
      <c r="II2187" s="123"/>
      <c r="IJ2187" s="123"/>
      <c r="IK2187" s="123"/>
      <c r="IL2187" s="123"/>
      <c r="IM2187" s="123"/>
      <c r="IN2187" s="123"/>
      <c r="IO2187" s="123"/>
      <c r="IP2187" s="123"/>
    </row>
    <row r="2188" s="120" customFormat="1" ht="15.75" customHeight="1" spans="3:250">
      <c r="C2188" s="124"/>
      <c r="D2188" s="124"/>
      <c r="E2188" s="120"/>
      <c r="F2188" s="125"/>
      <c r="G2188" s="120"/>
      <c r="II2188" s="123"/>
      <c r="IJ2188" s="123"/>
      <c r="IK2188" s="123"/>
      <c r="IL2188" s="123"/>
      <c r="IM2188" s="123"/>
      <c r="IN2188" s="123"/>
      <c r="IO2188" s="123"/>
      <c r="IP2188" s="123"/>
    </row>
    <row r="2189" s="120" customFormat="1" ht="15.75" customHeight="1" spans="3:250">
      <c r="C2189" s="124"/>
      <c r="D2189" s="124"/>
      <c r="E2189" s="120"/>
      <c r="F2189" s="125"/>
      <c r="G2189" s="120"/>
      <c r="II2189" s="123"/>
      <c r="IJ2189" s="123"/>
      <c r="IK2189" s="123"/>
      <c r="IL2189" s="123"/>
      <c r="IM2189" s="123"/>
      <c r="IN2189" s="123"/>
      <c r="IO2189" s="123"/>
      <c r="IP2189" s="123"/>
    </row>
    <row r="2190" s="120" customFormat="1" ht="15.75" customHeight="1" spans="3:250">
      <c r="C2190" s="124"/>
      <c r="D2190" s="124"/>
      <c r="E2190" s="120"/>
      <c r="F2190" s="125"/>
      <c r="G2190" s="120"/>
      <c r="II2190" s="123"/>
      <c r="IJ2190" s="123"/>
      <c r="IK2190" s="123"/>
      <c r="IL2190" s="123"/>
      <c r="IM2190" s="123"/>
      <c r="IN2190" s="123"/>
      <c r="IO2190" s="123"/>
      <c r="IP2190" s="123"/>
    </row>
    <row r="2191" s="120" customFormat="1" ht="15.75" customHeight="1" spans="3:250">
      <c r="C2191" s="124"/>
      <c r="D2191" s="124"/>
      <c r="E2191" s="120"/>
      <c r="F2191" s="125"/>
      <c r="G2191" s="120"/>
      <c r="II2191" s="123"/>
      <c r="IJ2191" s="123"/>
      <c r="IK2191" s="123"/>
      <c r="IL2191" s="123"/>
      <c r="IM2191" s="123"/>
      <c r="IN2191" s="123"/>
      <c r="IO2191" s="123"/>
      <c r="IP2191" s="123"/>
    </row>
    <row r="2192" s="120" customFormat="1" ht="15.75" customHeight="1" spans="3:250">
      <c r="C2192" s="124"/>
      <c r="D2192" s="124"/>
      <c r="E2192" s="120"/>
      <c r="F2192" s="125"/>
      <c r="G2192" s="120"/>
      <c r="II2192" s="123"/>
      <c r="IJ2192" s="123"/>
      <c r="IK2192" s="123"/>
      <c r="IL2192" s="123"/>
      <c r="IM2192" s="123"/>
      <c r="IN2192" s="123"/>
      <c r="IO2192" s="123"/>
      <c r="IP2192" s="123"/>
    </row>
    <row r="2193" s="120" customFormat="1" ht="15.75" customHeight="1" spans="3:250">
      <c r="C2193" s="124"/>
      <c r="D2193" s="124"/>
      <c r="E2193" s="120"/>
      <c r="F2193" s="125"/>
      <c r="G2193" s="120"/>
      <c r="II2193" s="123"/>
      <c r="IJ2193" s="123"/>
      <c r="IK2193" s="123"/>
      <c r="IL2193" s="123"/>
      <c r="IM2193" s="123"/>
      <c r="IN2193" s="123"/>
      <c r="IO2193" s="123"/>
      <c r="IP2193" s="123"/>
    </row>
    <row r="2194" s="120" customFormat="1" ht="15.75" customHeight="1" spans="3:250">
      <c r="C2194" s="124"/>
      <c r="D2194" s="124"/>
      <c r="E2194" s="120"/>
      <c r="F2194" s="125"/>
      <c r="G2194" s="120"/>
      <c r="II2194" s="123"/>
      <c r="IJ2194" s="123"/>
      <c r="IK2194" s="123"/>
      <c r="IL2194" s="123"/>
      <c r="IM2194" s="123"/>
      <c r="IN2194" s="123"/>
      <c r="IO2194" s="123"/>
      <c r="IP2194" s="123"/>
    </row>
    <row r="2195" s="120" customFormat="1" ht="15.75" customHeight="1" spans="3:250">
      <c r="C2195" s="124"/>
      <c r="D2195" s="124"/>
      <c r="E2195" s="120"/>
      <c r="F2195" s="125"/>
      <c r="G2195" s="120"/>
      <c r="II2195" s="123"/>
      <c r="IJ2195" s="123"/>
      <c r="IK2195" s="123"/>
      <c r="IL2195" s="123"/>
      <c r="IM2195" s="123"/>
      <c r="IN2195" s="123"/>
      <c r="IO2195" s="123"/>
      <c r="IP2195" s="123"/>
    </row>
    <row r="2196" s="120" customFormat="1" ht="15.75" customHeight="1" spans="3:250">
      <c r="C2196" s="124"/>
      <c r="D2196" s="124"/>
      <c r="E2196" s="120"/>
      <c r="F2196" s="125"/>
      <c r="G2196" s="120"/>
      <c r="II2196" s="123"/>
      <c r="IJ2196" s="123"/>
      <c r="IK2196" s="123"/>
      <c r="IL2196" s="123"/>
      <c r="IM2196" s="123"/>
      <c r="IN2196" s="123"/>
      <c r="IO2196" s="123"/>
      <c r="IP2196" s="123"/>
    </row>
    <row r="2197" s="120" customFormat="1" ht="15.75" customHeight="1" spans="3:250">
      <c r="C2197" s="124"/>
      <c r="D2197" s="124"/>
      <c r="E2197" s="120"/>
      <c r="F2197" s="125"/>
      <c r="G2197" s="120"/>
      <c r="II2197" s="123"/>
      <c r="IJ2197" s="123"/>
      <c r="IK2197" s="123"/>
      <c r="IL2197" s="123"/>
      <c r="IM2197" s="123"/>
      <c r="IN2197" s="123"/>
      <c r="IO2197" s="123"/>
      <c r="IP2197" s="123"/>
    </row>
    <row r="2198" s="120" customFormat="1" ht="15.75" customHeight="1" spans="3:250">
      <c r="C2198" s="124"/>
      <c r="D2198" s="124"/>
      <c r="E2198" s="120"/>
      <c r="F2198" s="125"/>
      <c r="G2198" s="120"/>
      <c r="II2198" s="123"/>
      <c r="IJ2198" s="123"/>
      <c r="IK2198" s="123"/>
      <c r="IL2198" s="123"/>
      <c r="IM2198" s="123"/>
      <c r="IN2198" s="123"/>
      <c r="IO2198" s="123"/>
      <c r="IP2198" s="123"/>
    </row>
    <row r="2199" s="120" customFormat="1" ht="15.75" customHeight="1" spans="3:250">
      <c r="C2199" s="124"/>
      <c r="D2199" s="124"/>
      <c r="E2199" s="120"/>
      <c r="F2199" s="125"/>
      <c r="G2199" s="120"/>
      <c r="II2199" s="123"/>
      <c r="IJ2199" s="123"/>
      <c r="IK2199" s="123"/>
      <c r="IL2199" s="123"/>
      <c r="IM2199" s="123"/>
      <c r="IN2199" s="123"/>
      <c r="IO2199" s="123"/>
      <c r="IP2199" s="123"/>
    </row>
    <row r="2200" s="120" customFormat="1" ht="15.75" customHeight="1" spans="3:250">
      <c r="C2200" s="124"/>
      <c r="D2200" s="124"/>
      <c r="E2200" s="120"/>
      <c r="F2200" s="125"/>
      <c r="G2200" s="120"/>
      <c r="II2200" s="123"/>
      <c r="IJ2200" s="123"/>
      <c r="IK2200" s="123"/>
      <c r="IL2200" s="123"/>
      <c r="IM2200" s="123"/>
      <c r="IN2200" s="123"/>
      <c r="IO2200" s="123"/>
      <c r="IP2200" s="123"/>
    </row>
    <row r="2201" s="120" customFormat="1" ht="15.75" customHeight="1" spans="3:250">
      <c r="C2201" s="124"/>
      <c r="D2201" s="124"/>
      <c r="E2201" s="120"/>
      <c r="F2201" s="125"/>
      <c r="G2201" s="120"/>
      <c r="II2201" s="123"/>
      <c r="IJ2201" s="123"/>
      <c r="IK2201" s="123"/>
      <c r="IL2201" s="123"/>
      <c r="IM2201" s="123"/>
      <c r="IN2201" s="123"/>
      <c r="IO2201" s="123"/>
      <c r="IP2201" s="123"/>
    </row>
    <row r="2202" s="120" customFormat="1" ht="15.75" customHeight="1" spans="3:250">
      <c r="C2202" s="124"/>
      <c r="D2202" s="124"/>
      <c r="E2202" s="120"/>
      <c r="F2202" s="125"/>
      <c r="G2202" s="120"/>
      <c r="II2202" s="123"/>
      <c r="IJ2202" s="123"/>
      <c r="IK2202" s="123"/>
      <c r="IL2202" s="123"/>
      <c r="IM2202" s="123"/>
      <c r="IN2202" s="123"/>
      <c r="IO2202" s="123"/>
      <c r="IP2202" s="123"/>
    </row>
    <row r="2203" s="120" customFormat="1" ht="15.75" customHeight="1" spans="3:250">
      <c r="C2203" s="124"/>
      <c r="D2203" s="124"/>
      <c r="E2203" s="120"/>
      <c r="F2203" s="125"/>
      <c r="G2203" s="120"/>
      <c r="II2203" s="123"/>
      <c r="IJ2203" s="123"/>
      <c r="IK2203" s="123"/>
      <c r="IL2203" s="123"/>
      <c r="IM2203" s="123"/>
      <c r="IN2203" s="123"/>
      <c r="IO2203" s="123"/>
      <c r="IP2203" s="123"/>
    </row>
    <row r="2204" s="120" customFormat="1" ht="15.75" customHeight="1" spans="3:250">
      <c r="C2204" s="124"/>
      <c r="D2204" s="124"/>
      <c r="E2204" s="120"/>
      <c r="F2204" s="125"/>
      <c r="G2204" s="120"/>
      <c r="II2204" s="123"/>
      <c r="IJ2204" s="123"/>
      <c r="IK2204" s="123"/>
      <c r="IL2204" s="123"/>
      <c r="IM2204" s="123"/>
      <c r="IN2204" s="123"/>
      <c r="IO2204" s="123"/>
      <c r="IP2204" s="123"/>
    </row>
    <row r="2205" s="120" customFormat="1" ht="15.75" customHeight="1" spans="3:250">
      <c r="C2205" s="124"/>
      <c r="D2205" s="124"/>
      <c r="E2205" s="120"/>
      <c r="F2205" s="125"/>
      <c r="G2205" s="120"/>
      <c r="II2205" s="123"/>
      <c r="IJ2205" s="123"/>
      <c r="IK2205" s="123"/>
      <c r="IL2205" s="123"/>
      <c r="IM2205" s="123"/>
      <c r="IN2205" s="123"/>
      <c r="IO2205" s="123"/>
      <c r="IP2205" s="123"/>
    </row>
    <row r="2206" s="120" customFormat="1" ht="15.75" customHeight="1" spans="3:250">
      <c r="C2206" s="124"/>
      <c r="D2206" s="124"/>
      <c r="E2206" s="120"/>
      <c r="F2206" s="125"/>
      <c r="G2206" s="120"/>
      <c r="II2206" s="123"/>
      <c r="IJ2206" s="123"/>
      <c r="IK2206" s="123"/>
      <c r="IL2206" s="123"/>
      <c r="IM2206" s="123"/>
      <c r="IN2206" s="123"/>
      <c r="IO2206" s="123"/>
      <c r="IP2206" s="123"/>
    </row>
    <row r="2207" s="120" customFormat="1" ht="15.75" customHeight="1" spans="3:250">
      <c r="C2207" s="124"/>
      <c r="D2207" s="124"/>
      <c r="E2207" s="120"/>
      <c r="F2207" s="125"/>
      <c r="G2207" s="120"/>
      <c r="II2207" s="123"/>
      <c r="IJ2207" s="123"/>
      <c r="IK2207" s="123"/>
      <c r="IL2207" s="123"/>
      <c r="IM2207" s="123"/>
      <c r="IN2207" s="123"/>
      <c r="IO2207" s="123"/>
      <c r="IP2207" s="123"/>
    </row>
    <row r="2208" s="120" customFormat="1" ht="15.75" customHeight="1" spans="3:250">
      <c r="C2208" s="124"/>
      <c r="D2208" s="124"/>
      <c r="E2208" s="120"/>
      <c r="F2208" s="125"/>
      <c r="G2208" s="120"/>
      <c r="II2208" s="123"/>
      <c r="IJ2208" s="123"/>
      <c r="IK2208" s="123"/>
      <c r="IL2208" s="123"/>
      <c r="IM2208" s="123"/>
      <c r="IN2208" s="123"/>
      <c r="IO2208" s="123"/>
      <c r="IP2208" s="123"/>
    </row>
    <row r="2209" s="120" customFormat="1" ht="15.75" customHeight="1" spans="3:250">
      <c r="C2209" s="124"/>
      <c r="D2209" s="124"/>
      <c r="E2209" s="120"/>
      <c r="F2209" s="125"/>
      <c r="G2209" s="120"/>
      <c r="II2209" s="123"/>
      <c r="IJ2209" s="123"/>
      <c r="IK2209" s="123"/>
      <c r="IL2209" s="123"/>
      <c r="IM2209" s="123"/>
      <c r="IN2209" s="123"/>
      <c r="IO2209" s="123"/>
      <c r="IP2209" s="123"/>
    </row>
    <row r="2210" s="120" customFormat="1" ht="15.75" customHeight="1" spans="3:250">
      <c r="C2210" s="124"/>
      <c r="D2210" s="124"/>
      <c r="E2210" s="120"/>
      <c r="F2210" s="125"/>
      <c r="G2210" s="120"/>
      <c r="II2210" s="123"/>
      <c r="IJ2210" s="123"/>
      <c r="IK2210" s="123"/>
      <c r="IL2210" s="123"/>
      <c r="IM2210" s="123"/>
      <c r="IN2210" s="123"/>
      <c r="IO2210" s="123"/>
      <c r="IP2210" s="123"/>
    </row>
    <row r="2211" s="120" customFormat="1" ht="15.75" customHeight="1" spans="3:250">
      <c r="C2211" s="124"/>
      <c r="D2211" s="124"/>
      <c r="E2211" s="120"/>
      <c r="F2211" s="125"/>
      <c r="G2211" s="120"/>
      <c r="II2211" s="123"/>
      <c r="IJ2211" s="123"/>
      <c r="IK2211" s="123"/>
      <c r="IL2211" s="123"/>
      <c r="IM2211" s="123"/>
      <c r="IN2211" s="123"/>
      <c r="IO2211" s="123"/>
      <c r="IP2211" s="123"/>
    </row>
    <row r="2212" s="120" customFormat="1" ht="15.75" customHeight="1" spans="3:250">
      <c r="C2212" s="124"/>
      <c r="D2212" s="124"/>
      <c r="E2212" s="120"/>
      <c r="F2212" s="125"/>
      <c r="G2212" s="120"/>
      <c r="II2212" s="123"/>
      <c r="IJ2212" s="123"/>
      <c r="IK2212" s="123"/>
      <c r="IL2212" s="123"/>
      <c r="IM2212" s="123"/>
      <c r="IN2212" s="123"/>
      <c r="IO2212" s="123"/>
      <c r="IP2212" s="123"/>
    </row>
    <row r="2213" s="120" customFormat="1" ht="15.75" customHeight="1" spans="3:250">
      <c r="C2213" s="124"/>
      <c r="D2213" s="124"/>
      <c r="E2213" s="120"/>
      <c r="F2213" s="125"/>
      <c r="G2213" s="120"/>
      <c r="II2213" s="123"/>
      <c r="IJ2213" s="123"/>
      <c r="IK2213" s="123"/>
      <c r="IL2213" s="123"/>
      <c r="IM2213" s="123"/>
      <c r="IN2213" s="123"/>
      <c r="IO2213" s="123"/>
      <c r="IP2213" s="123"/>
    </row>
    <row r="2214" s="120" customFormat="1" ht="15.75" customHeight="1" spans="3:250">
      <c r="C2214" s="124"/>
      <c r="D2214" s="124"/>
      <c r="E2214" s="120"/>
      <c r="F2214" s="125"/>
      <c r="G2214" s="120"/>
      <c r="II2214" s="123"/>
      <c r="IJ2214" s="123"/>
      <c r="IK2214" s="123"/>
      <c r="IL2214" s="123"/>
      <c r="IM2214" s="123"/>
      <c r="IN2214" s="123"/>
      <c r="IO2214" s="123"/>
      <c r="IP2214" s="123"/>
    </row>
    <row r="2215" s="120" customFormat="1" ht="15.75" customHeight="1" spans="3:250">
      <c r="C2215" s="124"/>
      <c r="D2215" s="124"/>
      <c r="E2215" s="120"/>
      <c r="F2215" s="125"/>
      <c r="G2215" s="120"/>
      <c r="II2215" s="123"/>
      <c r="IJ2215" s="123"/>
      <c r="IK2215" s="123"/>
      <c r="IL2215" s="123"/>
      <c r="IM2215" s="123"/>
      <c r="IN2215" s="123"/>
      <c r="IO2215" s="123"/>
      <c r="IP2215" s="123"/>
    </row>
    <row r="2216" s="120" customFormat="1" ht="15.75" customHeight="1" spans="3:250">
      <c r="C2216" s="124"/>
      <c r="D2216" s="124"/>
      <c r="E2216" s="120"/>
      <c r="F2216" s="125"/>
      <c r="G2216" s="120"/>
      <c r="II2216" s="123"/>
      <c r="IJ2216" s="123"/>
      <c r="IK2216" s="123"/>
      <c r="IL2216" s="123"/>
      <c r="IM2216" s="123"/>
      <c r="IN2216" s="123"/>
      <c r="IO2216" s="123"/>
      <c r="IP2216" s="123"/>
    </row>
    <row r="2217" s="120" customFormat="1" ht="15.75" customHeight="1" spans="3:250">
      <c r="C2217" s="124"/>
      <c r="D2217" s="124"/>
      <c r="E2217" s="120"/>
      <c r="F2217" s="125"/>
      <c r="G2217" s="120"/>
      <c r="II2217" s="123"/>
      <c r="IJ2217" s="123"/>
      <c r="IK2217" s="123"/>
      <c r="IL2217" s="123"/>
      <c r="IM2217" s="123"/>
      <c r="IN2217" s="123"/>
      <c r="IO2217" s="123"/>
      <c r="IP2217" s="123"/>
    </row>
    <row r="2218" s="120" customFormat="1" ht="15.75" customHeight="1" spans="3:250">
      <c r="C2218" s="124"/>
      <c r="D2218" s="124"/>
      <c r="E2218" s="120"/>
      <c r="F2218" s="125"/>
      <c r="G2218" s="120"/>
      <c r="II2218" s="123"/>
      <c r="IJ2218" s="123"/>
      <c r="IK2218" s="123"/>
      <c r="IL2218" s="123"/>
      <c r="IM2218" s="123"/>
      <c r="IN2218" s="123"/>
      <c r="IO2218" s="123"/>
      <c r="IP2218" s="123"/>
    </row>
    <row r="2219" s="120" customFormat="1" ht="15.75" customHeight="1" spans="3:250">
      <c r="C2219" s="124"/>
      <c r="D2219" s="124"/>
      <c r="E2219" s="120"/>
      <c r="F2219" s="125"/>
      <c r="G2219" s="120"/>
      <c r="II2219" s="123"/>
      <c r="IJ2219" s="123"/>
      <c r="IK2219" s="123"/>
      <c r="IL2219" s="123"/>
      <c r="IM2219" s="123"/>
      <c r="IN2219" s="123"/>
      <c r="IO2219" s="123"/>
      <c r="IP2219" s="123"/>
    </row>
    <row r="2220" s="120" customFormat="1" ht="15.75" customHeight="1" spans="3:250">
      <c r="C2220" s="124"/>
      <c r="D2220" s="124"/>
      <c r="E2220" s="120"/>
      <c r="F2220" s="125"/>
      <c r="G2220" s="120"/>
      <c r="II2220" s="123"/>
      <c r="IJ2220" s="123"/>
      <c r="IK2220" s="123"/>
      <c r="IL2220" s="123"/>
      <c r="IM2220" s="123"/>
      <c r="IN2220" s="123"/>
      <c r="IO2220" s="123"/>
      <c r="IP2220" s="123"/>
    </row>
    <row r="2221" s="120" customFormat="1" ht="15.75" customHeight="1" spans="3:250">
      <c r="C2221" s="124"/>
      <c r="D2221" s="124"/>
      <c r="E2221" s="120"/>
      <c r="F2221" s="125"/>
      <c r="G2221" s="120"/>
      <c r="II2221" s="123"/>
      <c r="IJ2221" s="123"/>
      <c r="IK2221" s="123"/>
      <c r="IL2221" s="123"/>
      <c r="IM2221" s="123"/>
      <c r="IN2221" s="123"/>
      <c r="IO2221" s="123"/>
      <c r="IP2221" s="123"/>
    </row>
    <row r="2222" s="120" customFormat="1" ht="15.75" customHeight="1" spans="3:250">
      <c r="C2222" s="124"/>
      <c r="D2222" s="124"/>
      <c r="E2222" s="120"/>
      <c r="F2222" s="125"/>
      <c r="G2222" s="120"/>
      <c r="II2222" s="123"/>
      <c r="IJ2222" s="123"/>
      <c r="IK2222" s="123"/>
      <c r="IL2222" s="123"/>
      <c r="IM2222" s="123"/>
      <c r="IN2222" s="123"/>
      <c r="IO2222" s="123"/>
      <c r="IP2222" s="123"/>
    </row>
    <row r="2223" s="120" customFormat="1" ht="15.75" customHeight="1" spans="3:250">
      <c r="C2223" s="124"/>
      <c r="D2223" s="124"/>
      <c r="E2223" s="120"/>
      <c r="F2223" s="125"/>
      <c r="G2223" s="120"/>
      <c r="II2223" s="123"/>
      <c r="IJ2223" s="123"/>
      <c r="IK2223" s="123"/>
      <c r="IL2223" s="123"/>
      <c r="IM2223" s="123"/>
      <c r="IN2223" s="123"/>
      <c r="IO2223" s="123"/>
      <c r="IP2223" s="123"/>
    </row>
    <row r="2224" s="120" customFormat="1" ht="15.75" customHeight="1" spans="3:250">
      <c r="C2224" s="124"/>
      <c r="D2224" s="124"/>
      <c r="E2224" s="120"/>
      <c r="F2224" s="125"/>
      <c r="G2224" s="120"/>
      <c r="II2224" s="123"/>
      <c r="IJ2224" s="123"/>
      <c r="IK2224" s="123"/>
      <c r="IL2224" s="123"/>
      <c r="IM2224" s="123"/>
      <c r="IN2224" s="123"/>
      <c r="IO2224" s="123"/>
      <c r="IP2224" s="123"/>
    </row>
    <row r="2225" s="120" customFormat="1" ht="15.75" customHeight="1" spans="3:250">
      <c r="C2225" s="124"/>
      <c r="D2225" s="124"/>
      <c r="E2225" s="120"/>
      <c r="F2225" s="125"/>
      <c r="G2225" s="120"/>
      <c r="II2225" s="123"/>
      <c r="IJ2225" s="123"/>
      <c r="IK2225" s="123"/>
      <c r="IL2225" s="123"/>
      <c r="IM2225" s="123"/>
      <c r="IN2225" s="123"/>
      <c r="IO2225" s="123"/>
      <c r="IP2225" s="123"/>
    </row>
    <row r="2226" s="120" customFormat="1" ht="15.75" customHeight="1" spans="3:250">
      <c r="C2226" s="124"/>
      <c r="D2226" s="124"/>
      <c r="E2226" s="120"/>
      <c r="F2226" s="125"/>
      <c r="G2226" s="120"/>
      <c r="II2226" s="123"/>
      <c r="IJ2226" s="123"/>
      <c r="IK2226" s="123"/>
      <c r="IL2226" s="123"/>
      <c r="IM2226" s="123"/>
      <c r="IN2226" s="123"/>
      <c r="IO2226" s="123"/>
      <c r="IP2226" s="123"/>
    </row>
    <row r="2227" s="120" customFormat="1" ht="15.75" customHeight="1" spans="3:250">
      <c r="C2227" s="124"/>
      <c r="D2227" s="124"/>
      <c r="E2227" s="120"/>
      <c r="F2227" s="125"/>
      <c r="G2227" s="120"/>
      <c r="II2227" s="123"/>
      <c r="IJ2227" s="123"/>
      <c r="IK2227" s="123"/>
      <c r="IL2227" s="123"/>
      <c r="IM2227" s="123"/>
      <c r="IN2227" s="123"/>
      <c r="IO2227" s="123"/>
      <c r="IP2227" s="123"/>
    </row>
    <row r="2228" s="120" customFormat="1" ht="15.75" customHeight="1" spans="3:250">
      <c r="C2228" s="124"/>
      <c r="D2228" s="124"/>
      <c r="E2228" s="120"/>
      <c r="F2228" s="125"/>
      <c r="G2228" s="120"/>
      <c r="II2228" s="123"/>
      <c r="IJ2228" s="123"/>
      <c r="IK2228" s="123"/>
      <c r="IL2228" s="123"/>
      <c r="IM2228" s="123"/>
      <c r="IN2228" s="123"/>
      <c r="IO2228" s="123"/>
      <c r="IP2228" s="123"/>
    </row>
    <row r="2229" s="120" customFormat="1" ht="15.75" customHeight="1" spans="3:250">
      <c r="C2229" s="124"/>
      <c r="D2229" s="124"/>
      <c r="E2229" s="120"/>
      <c r="F2229" s="125"/>
      <c r="G2229" s="120"/>
      <c r="II2229" s="123"/>
      <c r="IJ2229" s="123"/>
      <c r="IK2229" s="123"/>
      <c r="IL2229" s="123"/>
      <c r="IM2229" s="123"/>
      <c r="IN2229" s="123"/>
      <c r="IO2229" s="123"/>
      <c r="IP2229" s="123"/>
    </row>
    <row r="2230" s="120" customFormat="1" ht="15.75" customHeight="1" spans="3:250">
      <c r="C2230" s="124"/>
      <c r="D2230" s="124"/>
      <c r="E2230" s="120"/>
      <c r="F2230" s="125"/>
      <c r="G2230" s="120"/>
      <c r="II2230" s="123"/>
      <c r="IJ2230" s="123"/>
      <c r="IK2230" s="123"/>
      <c r="IL2230" s="123"/>
      <c r="IM2230" s="123"/>
      <c r="IN2230" s="123"/>
      <c r="IO2230" s="123"/>
      <c r="IP2230" s="123"/>
    </row>
    <row r="2231" s="120" customFormat="1" ht="15.75" customHeight="1" spans="3:250">
      <c r="C2231" s="124"/>
      <c r="D2231" s="124"/>
      <c r="E2231" s="120"/>
      <c r="F2231" s="125"/>
      <c r="G2231" s="120"/>
      <c r="II2231" s="123"/>
      <c r="IJ2231" s="123"/>
      <c r="IK2231" s="123"/>
      <c r="IL2231" s="123"/>
      <c r="IM2231" s="123"/>
      <c r="IN2231" s="123"/>
      <c r="IO2231" s="123"/>
      <c r="IP2231" s="123"/>
    </row>
    <row r="2232" s="120" customFormat="1" ht="15.75" customHeight="1" spans="3:250">
      <c r="C2232" s="124"/>
      <c r="D2232" s="124"/>
      <c r="E2232" s="120"/>
      <c r="F2232" s="125"/>
      <c r="G2232" s="120"/>
      <c r="II2232" s="123"/>
      <c r="IJ2232" s="123"/>
      <c r="IK2232" s="123"/>
      <c r="IL2232" s="123"/>
      <c r="IM2232" s="123"/>
      <c r="IN2232" s="123"/>
      <c r="IO2232" s="123"/>
      <c r="IP2232" s="123"/>
    </row>
    <row r="2233" s="120" customFormat="1" ht="15.75" customHeight="1" spans="3:250">
      <c r="C2233" s="124"/>
      <c r="D2233" s="124"/>
      <c r="E2233" s="120"/>
      <c r="F2233" s="125"/>
      <c r="G2233" s="120"/>
      <c r="II2233" s="123"/>
      <c r="IJ2233" s="123"/>
      <c r="IK2233" s="123"/>
      <c r="IL2233" s="123"/>
      <c r="IM2233" s="123"/>
      <c r="IN2233" s="123"/>
      <c r="IO2233" s="123"/>
      <c r="IP2233" s="123"/>
    </row>
    <row r="2234" s="120" customFormat="1" ht="15.75" customHeight="1" spans="3:250">
      <c r="C2234" s="124"/>
      <c r="D2234" s="124"/>
      <c r="E2234" s="120"/>
      <c r="F2234" s="125"/>
      <c r="G2234" s="120"/>
      <c r="II2234" s="123"/>
      <c r="IJ2234" s="123"/>
      <c r="IK2234" s="123"/>
      <c r="IL2234" s="123"/>
      <c r="IM2234" s="123"/>
      <c r="IN2234" s="123"/>
      <c r="IO2234" s="123"/>
      <c r="IP2234" s="123"/>
    </row>
    <row r="2235" s="120" customFormat="1" ht="15.75" customHeight="1" spans="3:250">
      <c r="C2235" s="124"/>
      <c r="D2235" s="124"/>
      <c r="E2235" s="120"/>
      <c r="F2235" s="125"/>
      <c r="G2235" s="120"/>
      <c r="II2235" s="123"/>
      <c r="IJ2235" s="123"/>
      <c r="IK2235" s="123"/>
      <c r="IL2235" s="123"/>
      <c r="IM2235" s="123"/>
      <c r="IN2235" s="123"/>
      <c r="IO2235" s="123"/>
      <c r="IP2235" s="123"/>
    </row>
    <row r="2236" s="120" customFormat="1" ht="15.75" customHeight="1" spans="3:250">
      <c r="C2236" s="124"/>
      <c r="D2236" s="124"/>
      <c r="E2236" s="120"/>
      <c r="F2236" s="125"/>
      <c r="G2236" s="120"/>
      <c r="II2236" s="123"/>
      <c r="IJ2236" s="123"/>
      <c r="IK2236" s="123"/>
      <c r="IL2236" s="123"/>
      <c r="IM2236" s="123"/>
      <c r="IN2236" s="123"/>
      <c r="IO2236" s="123"/>
      <c r="IP2236" s="123"/>
    </row>
    <row r="2237" s="120" customFormat="1" ht="15.75" customHeight="1" spans="3:250">
      <c r="C2237" s="124"/>
      <c r="D2237" s="124"/>
      <c r="E2237" s="120"/>
      <c r="F2237" s="125"/>
      <c r="G2237" s="120"/>
      <c r="II2237" s="123"/>
      <c r="IJ2237" s="123"/>
      <c r="IK2237" s="123"/>
      <c r="IL2237" s="123"/>
      <c r="IM2237" s="123"/>
      <c r="IN2237" s="123"/>
      <c r="IO2237" s="123"/>
      <c r="IP2237" s="123"/>
    </row>
    <row r="2238" s="120" customFormat="1" ht="15.75" customHeight="1" spans="3:250">
      <c r="C2238" s="124"/>
      <c r="D2238" s="124"/>
      <c r="E2238" s="120"/>
      <c r="F2238" s="125"/>
      <c r="G2238" s="120"/>
      <c r="II2238" s="123"/>
      <c r="IJ2238" s="123"/>
      <c r="IK2238" s="123"/>
      <c r="IL2238" s="123"/>
      <c r="IM2238" s="123"/>
      <c r="IN2238" s="123"/>
      <c r="IO2238" s="123"/>
      <c r="IP2238" s="123"/>
    </row>
    <row r="2239" s="120" customFormat="1" ht="15.75" customHeight="1" spans="3:250">
      <c r="C2239" s="124"/>
      <c r="D2239" s="124"/>
      <c r="E2239" s="120"/>
      <c r="F2239" s="125"/>
      <c r="G2239" s="120"/>
      <c r="II2239" s="123"/>
      <c r="IJ2239" s="123"/>
      <c r="IK2239" s="123"/>
      <c r="IL2239" s="123"/>
      <c r="IM2239" s="123"/>
      <c r="IN2239" s="123"/>
      <c r="IO2239" s="123"/>
      <c r="IP2239" s="123"/>
    </row>
    <row r="2240" s="120" customFormat="1" ht="15.75" customHeight="1" spans="3:250">
      <c r="C2240" s="124"/>
      <c r="D2240" s="124"/>
      <c r="E2240" s="120"/>
      <c r="F2240" s="125"/>
      <c r="G2240" s="120"/>
      <c r="II2240" s="123"/>
      <c r="IJ2240" s="123"/>
      <c r="IK2240" s="123"/>
      <c r="IL2240" s="123"/>
      <c r="IM2240" s="123"/>
      <c r="IN2240" s="123"/>
      <c r="IO2240" s="123"/>
      <c r="IP2240" s="123"/>
    </row>
    <row r="2241" s="120" customFormat="1" ht="15.75" customHeight="1" spans="3:250">
      <c r="C2241" s="124"/>
      <c r="D2241" s="124"/>
      <c r="E2241" s="120"/>
      <c r="F2241" s="125"/>
      <c r="G2241" s="120"/>
      <c r="II2241" s="123"/>
      <c r="IJ2241" s="123"/>
      <c r="IK2241" s="123"/>
      <c r="IL2241" s="123"/>
      <c r="IM2241" s="123"/>
      <c r="IN2241" s="123"/>
      <c r="IO2241" s="123"/>
      <c r="IP2241" s="123"/>
    </row>
    <row r="2242" s="120" customFormat="1" ht="15.75" customHeight="1" spans="3:250">
      <c r="C2242" s="124"/>
      <c r="D2242" s="124"/>
      <c r="E2242" s="120"/>
      <c r="F2242" s="125"/>
      <c r="G2242" s="120"/>
      <c r="II2242" s="123"/>
      <c r="IJ2242" s="123"/>
      <c r="IK2242" s="123"/>
      <c r="IL2242" s="123"/>
      <c r="IM2242" s="123"/>
      <c r="IN2242" s="123"/>
      <c r="IO2242" s="123"/>
      <c r="IP2242" s="123"/>
    </row>
    <row r="2243" s="120" customFormat="1" ht="15.75" customHeight="1" spans="3:250">
      <c r="C2243" s="124"/>
      <c r="D2243" s="124"/>
      <c r="E2243" s="120"/>
      <c r="F2243" s="125"/>
      <c r="G2243" s="120"/>
      <c r="II2243" s="123"/>
      <c r="IJ2243" s="123"/>
      <c r="IK2243" s="123"/>
      <c r="IL2243" s="123"/>
      <c r="IM2243" s="123"/>
      <c r="IN2243" s="123"/>
      <c r="IO2243" s="123"/>
      <c r="IP2243" s="123"/>
    </row>
    <row r="2244" s="120" customFormat="1" ht="15.75" customHeight="1" spans="3:250">
      <c r="C2244" s="124"/>
      <c r="D2244" s="124"/>
      <c r="E2244" s="120"/>
      <c r="F2244" s="125"/>
      <c r="G2244" s="120"/>
      <c r="II2244" s="123"/>
      <c r="IJ2244" s="123"/>
      <c r="IK2244" s="123"/>
      <c r="IL2244" s="123"/>
      <c r="IM2244" s="123"/>
      <c r="IN2244" s="123"/>
      <c r="IO2244" s="123"/>
      <c r="IP2244" s="123"/>
    </row>
    <row r="2245" s="120" customFormat="1" ht="15.75" customHeight="1" spans="3:250">
      <c r="C2245" s="124"/>
      <c r="D2245" s="124"/>
      <c r="E2245" s="120"/>
      <c r="F2245" s="125"/>
      <c r="G2245" s="120"/>
      <c r="II2245" s="123"/>
      <c r="IJ2245" s="123"/>
      <c r="IK2245" s="123"/>
      <c r="IL2245" s="123"/>
      <c r="IM2245" s="123"/>
      <c r="IN2245" s="123"/>
      <c r="IO2245" s="123"/>
      <c r="IP2245" s="123"/>
    </row>
    <row r="2246" s="120" customFormat="1" ht="15.75" customHeight="1" spans="3:250">
      <c r="C2246" s="124"/>
      <c r="D2246" s="124"/>
      <c r="E2246" s="120"/>
      <c r="F2246" s="125"/>
      <c r="G2246" s="120"/>
      <c r="II2246" s="123"/>
      <c r="IJ2246" s="123"/>
      <c r="IK2246" s="123"/>
      <c r="IL2246" s="123"/>
      <c r="IM2246" s="123"/>
      <c r="IN2246" s="123"/>
      <c r="IO2246" s="123"/>
      <c r="IP2246" s="123"/>
    </row>
    <row r="2247" s="120" customFormat="1" ht="15.75" customHeight="1" spans="3:250">
      <c r="C2247" s="124"/>
      <c r="D2247" s="124"/>
      <c r="E2247" s="120"/>
      <c r="F2247" s="125"/>
      <c r="G2247" s="120"/>
      <c r="II2247" s="123"/>
      <c r="IJ2247" s="123"/>
      <c r="IK2247" s="123"/>
      <c r="IL2247" s="123"/>
      <c r="IM2247" s="123"/>
      <c r="IN2247" s="123"/>
      <c r="IO2247" s="123"/>
      <c r="IP2247" s="123"/>
    </row>
    <row r="2248" s="120" customFormat="1" ht="15.75" customHeight="1" spans="3:250">
      <c r="C2248" s="124"/>
      <c r="D2248" s="124"/>
      <c r="E2248" s="120"/>
      <c r="F2248" s="125"/>
      <c r="G2248" s="120"/>
      <c r="II2248" s="123"/>
      <c r="IJ2248" s="123"/>
      <c r="IK2248" s="123"/>
      <c r="IL2248" s="123"/>
      <c r="IM2248" s="123"/>
      <c r="IN2248" s="123"/>
      <c r="IO2248" s="123"/>
      <c r="IP2248" s="123"/>
    </row>
    <row r="2249" s="120" customFormat="1" ht="15.75" customHeight="1" spans="3:250">
      <c r="C2249" s="124"/>
      <c r="D2249" s="124"/>
      <c r="E2249" s="120"/>
      <c r="F2249" s="125"/>
      <c r="G2249" s="120"/>
      <c r="II2249" s="123"/>
      <c r="IJ2249" s="123"/>
      <c r="IK2249" s="123"/>
      <c r="IL2249" s="123"/>
      <c r="IM2249" s="123"/>
      <c r="IN2249" s="123"/>
      <c r="IO2249" s="123"/>
      <c r="IP2249" s="123"/>
    </row>
    <row r="2250" s="120" customFormat="1" ht="15.75" customHeight="1" spans="3:250">
      <c r="C2250" s="124"/>
      <c r="D2250" s="124"/>
      <c r="E2250" s="120"/>
      <c r="F2250" s="125"/>
      <c r="G2250" s="120"/>
      <c r="II2250" s="123"/>
      <c r="IJ2250" s="123"/>
      <c r="IK2250" s="123"/>
      <c r="IL2250" s="123"/>
      <c r="IM2250" s="123"/>
      <c r="IN2250" s="123"/>
      <c r="IO2250" s="123"/>
      <c r="IP2250" s="123"/>
    </row>
    <row r="2251" s="120" customFormat="1" ht="15.75" customHeight="1" spans="3:250">
      <c r="C2251" s="124"/>
      <c r="D2251" s="124"/>
      <c r="E2251" s="120"/>
      <c r="F2251" s="125"/>
      <c r="G2251" s="120"/>
      <c r="II2251" s="123"/>
      <c r="IJ2251" s="123"/>
      <c r="IK2251" s="123"/>
      <c r="IL2251" s="123"/>
      <c r="IM2251" s="123"/>
      <c r="IN2251" s="123"/>
      <c r="IO2251" s="123"/>
      <c r="IP2251" s="123"/>
    </row>
    <row r="2252" s="120" customFormat="1" ht="15.75" customHeight="1" spans="3:250">
      <c r="C2252" s="124"/>
      <c r="D2252" s="124"/>
      <c r="E2252" s="120"/>
      <c r="F2252" s="125"/>
      <c r="G2252" s="120"/>
      <c r="II2252" s="123"/>
      <c r="IJ2252" s="123"/>
      <c r="IK2252" s="123"/>
      <c r="IL2252" s="123"/>
      <c r="IM2252" s="123"/>
      <c r="IN2252" s="123"/>
      <c r="IO2252" s="123"/>
      <c r="IP2252" s="123"/>
    </row>
    <row r="2253" s="120" customFormat="1" ht="15.75" customHeight="1" spans="3:250">
      <c r="C2253" s="124"/>
      <c r="D2253" s="124"/>
      <c r="E2253" s="120"/>
      <c r="F2253" s="125"/>
      <c r="G2253" s="120"/>
      <c r="II2253" s="123"/>
      <c r="IJ2253" s="123"/>
      <c r="IK2253" s="123"/>
      <c r="IL2253" s="123"/>
      <c r="IM2253" s="123"/>
      <c r="IN2253" s="123"/>
      <c r="IO2253" s="123"/>
      <c r="IP2253" s="123"/>
    </row>
    <row r="2254" s="120" customFormat="1" ht="15.75" customHeight="1" spans="3:250">
      <c r="C2254" s="124"/>
      <c r="D2254" s="124"/>
      <c r="E2254" s="120"/>
      <c r="F2254" s="125"/>
      <c r="G2254" s="120"/>
      <c r="II2254" s="123"/>
      <c r="IJ2254" s="123"/>
      <c r="IK2254" s="123"/>
      <c r="IL2254" s="123"/>
      <c r="IM2254" s="123"/>
      <c r="IN2254" s="123"/>
      <c r="IO2254" s="123"/>
      <c r="IP2254" s="123"/>
    </row>
    <row r="2255" s="120" customFormat="1" ht="15.75" customHeight="1" spans="3:250">
      <c r="C2255" s="124"/>
      <c r="D2255" s="124"/>
      <c r="E2255" s="120"/>
      <c r="F2255" s="125"/>
      <c r="G2255" s="120"/>
      <c r="II2255" s="123"/>
      <c r="IJ2255" s="123"/>
      <c r="IK2255" s="123"/>
      <c r="IL2255" s="123"/>
      <c r="IM2255" s="123"/>
      <c r="IN2255" s="123"/>
      <c r="IO2255" s="123"/>
      <c r="IP2255" s="123"/>
    </row>
    <row r="2256" s="120" customFormat="1" ht="15.75" customHeight="1" spans="3:250">
      <c r="C2256" s="124"/>
      <c r="D2256" s="124"/>
      <c r="E2256" s="120"/>
      <c r="F2256" s="125"/>
      <c r="G2256" s="120"/>
      <c r="II2256" s="123"/>
      <c r="IJ2256" s="123"/>
      <c r="IK2256" s="123"/>
      <c r="IL2256" s="123"/>
      <c r="IM2256" s="123"/>
      <c r="IN2256" s="123"/>
      <c r="IO2256" s="123"/>
      <c r="IP2256" s="123"/>
    </row>
    <row r="2257" s="120" customFormat="1" ht="15.75" customHeight="1" spans="3:250">
      <c r="C2257" s="124"/>
      <c r="D2257" s="124"/>
      <c r="E2257" s="120"/>
      <c r="F2257" s="125"/>
      <c r="G2257" s="120"/>
      <c r="II2257" s="123"/>
      <c r="IJ2257" s="123"/>
      <c r="IK2257" s="123"/>
      <c r="IL2257" s="123"/>
      <c r="IM2257" s="123"/>
      <c r="IN2257" s="123"/>
      <c r="IO2257" s="123"/>
      <c r="IP2257" s="123"/>
    </row>
    <row r="2258" s="120" customFormat="1" ht="15.75" customHeight="1" spans="3:250">
      <c r="C2258" s="124"/>
      <c r="D2258" s="124"/>
      <c r="E2258" s="120"/>
      <c r="F2258" s="125"/>
      <c r="G2258" s="120"/>
      <c r="II2258" s="123"/>
      <c r="IJ2258" s="123"/>
      <c r="IK2258" s="123"/>
      <c r="IL2258" s="123"/>
      <c r="IM2258" s="123"/>
      <c r="IN2258" s="123"/>
      <c r="IO2258" s="123"/>
      <c r="IP2258" s="123"/>
    </row>
    <row r="2259" s="120" customFormat="1" ht="15.75" customHeight="1" spans="3:250">
      <c r="C2259" s="124"/>
      <c r="D2259" s="124"/>
      <c r="E2259" s="120"/>
      <c r="F2259" s="125"/>
      <c r="G2259" s="120"/>
      <c r="II2259" s="123"/>
      <c r="IJ2259" s="123"/>
      <c r="IK2259" s="123"/>
      <c r="IL2259" s="123"/>
      <c r="IM2259" s="123"/>
      <c r="IN2259" s="123"/>
      <c r="IO2259" s="123"/>
      <c r="IP2259" s="123"/>
    </row>
    <row r="2260" s="120" customFormat="1" ht="15.75" customHeight="1" spans="3:250">
      <c r="C2260" s="124"/>
      <c r="D2260" s="124"/>
      <c r="E2260" s="120"/>
      <c r="F2260" s="125"/>
      <c r="G2260" s="120"/>
      <c r="II2260" s="123"/>
      <c r="IJ2260" s="123"/>
      <c r="IK2260" s="123"/>
      <c r="IL2260" s="123"/>
      <c r="IM2260" s="123"/>
      <c r="IN2260" s="123"/>
      <c r="IO2260" s="123"/>
      <c r="IP2260" s="123"/>
    </row>
    <row r="2261" s="120" customFormat="1" ht="15.75" customHeight="1" spans="3:250">
      <c r="C2261" s="124"/>
      <c r="D2261" s="124"/>
      <c r="E2261" s="120"/>
      <c r="F2261" s="125"/>
      <c r="G2261" s="120"/>
      <c r="II2261" s="123"/>
      <c r="IJ2261" s="123"/>
      <c r="IK2261" s="123"/>
      <c r="IL2261" s="123"/>
      <c r="IM2261" s="123"/>
      <c r="IN2261" s="123"/>
      <c r="IO2261" s="123"/>
      <c r="IP2261" s="123"/>
    </row>
    <row r="2262" s="120" customFormat="1" ht="15.75" customHeight="1" spans="3:250">
      <c r="C2262" s="124"/>
      <c r="D2262" s="124"/>
      <c r="E2262" s="120"/>
      <c r="F2262" s="125"/>
      <c r="G2262" s="120"/>
      <c r="II2262" s="123"/>
      <c r="IJ2262" s="123"/>
      <c r="IK2262" s="123"/>
      <c r="IL2262" s="123"/>
      <c r="IM2262" s="123"/>
      <c r="IN2262" s="123"/>
      <c r="IO2262" s="123"/>
      <c r="IP2262" s="123"/>
    </row>
    <row r="2263" s="120" customFormat="1" ht="15.75" customHeight="1" spans="3:250">
      <c r="C2263" s="124"/>
      <c r="D2263" s="124"/>
      <c r="E2263" s="120"/>
      <c r="F2263" s="125"/>
      <c r="G2263" s="120"/>
      <c r="II2263" s="123"/>
      <c r="IJ2263" s="123"/>
      <c r="IK2263" s="123"/>
      <c r="IL2263" s="123"/>
      <c r="IM2263" s="123"/>
      <c r="IN2263" s="123"/>
      <c r="IO2263" s="123"/>
      <c r="IP2263" s="123"/>
    </row>
    <row r="2264" s="120" customFormat="1" ht="15.75" customHeight="1" spans="3:250">
      <c r="C2264" s="124"/>
      <c r="D2264" s="124"/>
      <c r="E2264" s="120"/>
      <c r="F2264" s="125"/>
      <c r="G2264" s="120"/>
      <c r="II2264" s="123"/>
      <c r="IJ2264" s="123"/>
      <c r="IK2264" s="123"/>
      <c r="IL2264" s="123"/>
      <c r="IM2264" s="123"/>
      <c r="IN2264" s="123"/>
      <c r="IO2264" s="123"/>
      <c r="IP2264" s="123"/>
    </row>
    <row r="2265" s="120" customFormat="1" ht="15.75" customHeight="1" spans="3:250">
      <c r="C2265" s="124"/>
      <c r="D2265" s="124"/>
      <c r="E2265" s="120"/>
      <c r="F2265" s="125"/>
      <c r="G2265" s="120"/>
      <c r="II2265" s="123"/>
      <c r="IJ2265" s="123"/>
      <c r="IK2265" s="123"/>
      <c r="IL2265" s="123"/>
      <c r="IM2265" s="123"/>
      <c r="IN2265" s="123"/>
      <c r="IO2265" s="123"/>
      <c r="IP2265" s="123"/>
    </row>
    <row r="2266" s="120" customFormat="1" ht="15.75" customHeight="1" spans="3:250">
      <c r="C2266" s="124"/>
      <c r="D2266" s="124"/>
      <c r="E2266" s="120"/>
      <c r="F2266" s="125"/>
      <c r="G2266" s="120"/>
      <c r="II2266" s="123"/>
      <c r="IJ2266" s="123"/>
      <c r="IK2266" s="123"/>
      <c r="IL2266" s="123"/>
      <c r="IM2266" s="123"/>
      <c r="IN2266" s="123"/>
      <c r="IO2266" s="123"/>
      <c r="IP2266" s="123"/>
    </row>
    <row r="2267" s="120" customFormat="1" ht="15.75" customHeight="1" spans="3:250">
      <c r="C2267" s="124"/>
      <c r="D2267" s="124"/>
      <c r="E2267" s="120"/>
      <c r="F2267" s="125"/>
      <c r="G2267" s="120"/>
      <c r="II2267" s="123"/>
      <c r="IJ2267" s="123"/>
      <c r="IK2267" s="123"/>
      <c r="IL2267" s="123"/>
      <c r="IM2267" s="123"/>
      <c r="IN2267" s="123"/>
      <c r="IO2267" s="123"/>
      <c r="IP2267" s="123"/>
    </row>
    <row r="2268" s="120" customFormat="1" ht="15.75" customHeight="1" spans="3:250">
      <c r="C2268" s="124"/>
      <c r="D2268" s="124"/>
      <c r="E2268" s="120"/>
      <c r="F2268" s="125"/>
      <c r="G2268" s="120"/>
      <c r="II2268" s="123"/>
      <c r="IJ2268" s="123"/>
      <c r="IK2268" s="123"/>
      <c r="IL2268" s="123"/>
      <c r="IM2268" s="123"/>
      <c r="IN2268" s="123"/>
      <c r="IO2268" s="123"/>
      <c r="IP2268" s="123"/>
    </row>
    <row r="2269" s="120" customFormat="1" ht="15.75" customHeight="1" spans="3:250">
      <c r="C2269" s="124"/>
      <c r="D2269" s="124"/>
      <c r="E2269" s="120"/>
      <c r="F2269" s="125"/>
      <c r="G2269" s="120"/>
      <c r="II2269" s="123"/>
      <c r="IJ2269" s="123"/>
      <c r="IK2269" s="123"/>
      <c r="IL2269" s="123"/>
      <c r="IM2269" s="123"/>
      <c r="IN2269" s="123"/>
      <c r="IO2269" s="123"/>
      <c r="IP2269" s="123"/>
    </row>
    <row r="2270" s="120" customFormat="1" ht="15.75" customHeight="1" spans="3:250">
      <c r="C2270" s="124"/>
      <c r="D2270" s="124"/>
      <c r="E2270" s="120"/>
      <c r="F2270" s="125"/>
      <c r="G2270" s="120"/>
      <c r="II2270" s="123"/>
      <c r="IJ2270" s="123"/>
      <c r="IK2270" s="123"/>
      <c r="IL2270" s="123"/>
      <c r="IM2270" s="123"/>
      <c r="IN2270" s="123"/>
      <c r="IO2270" s="123"/>
      <c r="IP2270" s="123"/>
    </row>
    <row r="2271" s="120" customFormat="1" ht="15.75" customHeight="1" spans="3:250">
      <c r="C2271" s="124"/>
      <c r="D2271" s="124"/>
      <c r="E2271" s="120"/>
      <c r="F2271" s="125"/>
      <c r="G2271" s="120"/>
      <c r="II2271" s="123"/>
      <c r="IJ2271" s="123"/>
      <c r="IK2271" s="123"/>
      <c r="IL2271" s="123"/>
      <c r="IM2271" s="123"/>
      <c r="IN2271" s="123"/>
      <c r="IO2271" s="123"/>
      <c r="IP2271" s="123"/>
    </row>
    <row r="2272" s="120" customFormat="1" ht="15.75" customHeight="1" spans="3:250">
      <c r="C2272" s="124"/>
      <c r="D2272" s="124"/>
      <c r="E2272" s="120"/>
      <c r="F2272" s="125"/>
      <c r="G2272" s="120"/>
      <c r="II2272" s="123"/>
      <c r="IJ2272" s="123"/>
      <c r="IK2272" s="123"/>
      <c r="IL2272" s="123"/>
      <c r="IM2272" s="123"/>
      <c r="IN2272" s="123"/>
      <c r="IO2272" s="123"/>
      <c r="IP2272" s="123"/>
    </row>
    <row r="2273" s="120" customFormat="1" ht="15.75" customHeight="1" spans="3:250">
      <c r="C2273" s="124"/>
      <c r="D2273" s="124"/>
      <c r="E2273" s="120"/>
      <c r="F2273" s="125"/>
      <c r="G2273" s="120"/>
      <c r="II2273" s="123"/>
      <c r="IJ2273" s="123"/>
      <c r="IK2273" s="123"/>
      <c r="IL2273" s="123"/>
      <c r="IM2273" s="123"/>
      <c r="IN2273" s="123"/>
      <c r="IO2273" s="123"/>
      <c r="IP2273" s="123"/>
    </row>
    <row r="2274" s="120" customFormat="1" ht="15.75" customHeight="1" spans="3:250">
      <c r="C2274" s="124"/>
      <c r="D2274" s="124"/>
      <c r="E2274" s="120"/>
      <c r="F2274" s="125"/>
      <c r="G2274" s="120"/>
      <c r="II2274" s="123"/>
      <c r="IJ2274" s="123"/>
      <c r="IK2274" s="123"/>
      <c r="IL2274" s="123"/>
      <c r="IM2274" s="123"/>
      <c r="IN2274" s="123"/>
      <c r="IO2274" s="123"/>
      <c r="IP2274" s="123"/>
    </row>
    <row r="2275" s="120" customFormat="1" ht="15.75" customHeight="1" spans="3:250">
      <c r="C2275" s="124"/>
      <c r="D2275" s="124"/>
      <c r="E2275" s="120"/>
      <c r="F2275" s="125"/>
      <c r="G2275" s="120"/>
      <c r="II2275" s="123"/>
      <c r="IJ2275" s="123"/>
      <c r="IK2275" s="123"/>
      <c r="IL2275" s="123"/>
      <c r="IM2275" s="123"/>
      <c r="IN2275" s="123"/>
      <c r="IO2275" s="123"/>
      <c r="IP2275" s="123"/>
    </row>
    <row r="2276" s="120" customFormat="1" ht="15.75" customHeight="1" spans="3:250">
      <c r="C2276" s="124"/>
      <c r="D2276" s="124"/>
      <c r="E2276" s="120"/>
      <c r="F2276" s="125"/>
      <c r="G2276" s="120"/>
      <c r="II2276" s="123"/>
      <c r="IJ2276" s="123"/>
      <c r="IK2276" s="123"/>
      <c r="IL2276" s="123"/>
      <c r="IM2276" s="123"/>
      <c r="IN2276" s="123"/>
      <c r="IO2276" s="123"/>
      <c r="IP2276" s="123"/>
    </row>
    <row r="2277" s="120" customFormat="1" ht="15.75" customHeight="1" spans="3:250">
      <c r="C2277" s="124"/>
      <c r="D2277" s="124"/>
      <c r="E2277" s="120"/>
      <c r="F2277" s="125"/>
      <c r="G2277" s="120"/>
      <c r="II2277" s="123"/>
      <c r="IJ2277" s="123"/>
      <c r="IK2277" s="123"/>
      <c r="IL2277" s="123"/>
      <c r="IM2277" s="123"/>
      <c r="IN2277" s="123"/>
      <c r="IO2277" s="123"/>
      <c r="IP2277" s="123"/>
    </row>
    <row r="2278" s="120" customFormat="1" ht="15.75" customHeight="1" spans="3:250">
      <c r="C2278" s="124"/>
      <c r="D2278" s="124"/>
      <c r="E2278" s="120"/>
      <c r="F2278" s="125"/>
      <c r="G2278" s="120"/>
      <c r="II2278" s="123"/>
      <c r="IJ2278" s="123"/>
      <c r="IK2278" s="123"/>
      <c r="IL2278" s="123"/>
      <c r="IM2278" s="123"/>
      <c r="IN2278" s="123"/>
      <c r="IO2278" s="123"/>
      <c r="IP2278" s="123"/>
    </row>
    <row r="2279" s="120" customFormat="1" ht="15.75" customHeight="1" spans="3:250">
      <c r="C2279" s="124"/>
      <c r="D2279" s="124"/>
      <c r="E2279" s="120"/>
      <c r="F2279" s="125"/>
      <c r="G2279" s="120"/>
      <c r="II2279" s="123"/>
      <c r="IJ2279" s="123"/>
      <c r="IK2279" s="123"/>
      <c r="IL2279" s="123"/>
      <c r="IM2279" s="123"/>
      <c r="IN2279" s="123"/>
      <c r="IO2279" s="123"/>
      <c r="IP2279" s="123"/>
    </row>
    <row r="2280" s="120" customFormat="1" ht="15.75" customHeight="1" spans="3:250">
      <c r="C2280" s="124"/>
      <c r="D2280" s="124"/>
      <c r="E2280" s="120"/>
      <c r="F2280" s="125"/>
      <c r="G2280" s="120"/>
      <c r="II2280" s="123"/>
      <c r="IJ2280" s="123"/>
      <c r="IK2280" s="123"/>
      <c r="IL2280" s="123"/>
      <c r="IM2280" s="123"/>
      <c r="IN2280" s="123"/>
      <c r="IO2280" s="123"/>
      <c r="IP2280" s="123"/>
    </row>
    <row r="2281" s="120" customFormat="1" ht="15.75" customHeight="1" spans="3:250">
      <c r="C2281" s="124"/>
      <c r="D2281" s="124"/>
      <c r="E2281" s="120"/>
      <c r="F2281" s="125"/>
      <c r="G2281" s="120"/>
      <c r="II2281" s="123"/>
      <c r="IJ2281" s="123"/>
      <c r="IK2281" s="123"/>
      <c r="IL2281" s="123"/>
      <c r="IM2281" s="123"/>
      <c r="IN2281" s="123"/>
      <c r="IO2281" s="123"/>
      <c r="IP2281" s="123"/>
    </row>
    <row r="2282" s="120" customFormat="1" ht="15.75" customHeight="1" spans="3:250">
      <c r="C2282" s="124"/>
      <c r="D2282" s="124"/>
      <c r="E2282" s="120"/>
      <c r="F2282" s="125"/>
      <c r="G2282" s="120"/>
      <c r="II2282" s="123"/>
      <c r="IJ2282" s="123"/>
      <c r="IK2282" s="123"/>
      <c r="IL2282" s="123"/>
      <c r="IM2282" s="123"/>
      <c r="IN2282" s="123"/>
      <c r="IO2282" s="123"/>
      <c r="IP2282" s="123"/>
    </row>
    <row r="2283" s="120" customFormat="1" ht="15.75" customHeight="1" spans="3:250">
      <c r="C2283" s="124"/>
      <c r="D2283" s="124"/>
      <c r="E2283" s="120"/>
      <c r="F2283" s="125"/>
      <c r="G2283" s="120"/>
      <c r="II2283" s="123"/>
      <c r="IJ2283" s="123"/>
      <c r="IK2283" s="123"/>
      <c r="IL2283" s="123"/>
      <c r="IM2283" s="123"/>
      <c r="IN2283" s="123"/>
      <c r="IO2283" s="123"/>
      <c r="IP2283" s="123"/>
    </row>
    <row r="2284" s="120" customFormat="1" ht="15.75" customHeight="1" spans="3:250">
      <c r="C2284" s="124"/>
      <c r="D2284" s="124"/>
      <c r="E2284" s="120"/>
      <c r="F2284" s="125"/>
      <c r="G2284" s="120"/>
      <c r="II2284" s="123"/>
      <c r="IJ2284" s="123"/>
      <c r="IK2284" s="123"/>
      <c r="IL2284" s="123"/>
      <c r="IM2284" s="123"/>
      <c r="IN2284" s="123"/>
      <c r="IO2284" s="123"/>
      <c r="IP2284" s="123"/>
    </row>
    <row r="2285" s="120" customFormat="1" ht="15.75" customHeight="1" spans="3:250">
      <c r="C2285" s="124"/>
      <c r="D2285" s="124"/>
      <c r="E2285" s="120"/>
      <c r="F2285" s="125"/>
      <c r="G2285" s="120"/>
      <c r="II2285" s="123"/>
      <c r="IJ2285" s="123"/>
      <c r="IK2285" s="123"/>
      <c r="IL2285" s="123"/>
      <c r="IM2285" s="123"/>
      <c r="IN2285" s="123"/>
      <c r="IO2285" s="123"/>
      <c r="IP2285" s="123"/>
    </row>
    <row r="2286" s="120" customFormat="1" ht="15.75" customHeight="1" spans="3:250">
      <c r="C2286" s="124"/>
      <c r="D2286" s="124"/>
      <c r="E2286" s="120"/>
      <c r="F2286" s="125"/>
      <c r="G2286" s="120"/>
      <c r="II2286" s="123"/>
      <c r="IJ2286" s="123"/>
      <c r="IK2286" s="123"/>
      <c r="IL2286" s="123"/>
      <c r="IM2286" s="123"/>
      <c r="IN2286" s="123"/>
      <c r="IO2286" s="123"/>
      <c r="IP2286" s="123"/>
    </row>
    <row r="2287" s="120" customFormat="1" ht="15.75" customHeight="1" spans="3:250">
      <c r="C2287" s="124"/>
      <c r="D2287" s="124"/>
      <c r="E2287" s="120"/>
      <c r="F2287" s="125"/>
      <c r="G2287" s="120"/>
      <c r="II2287" s="123"/>
      <c r="IJ2287" s="123"/>
      <c r="IK2287" s="123"/>
      <c r="IL2287" s="123"/>
      <c r="IM2287" s="123"/>
      <c r="IN2287" s="123"/>
      <c r="IO2287" s="123"/>
      <c r="IP2287" s="123"/>
    </row>
    <row r="2288" s="120" customFormat="1" ht="15.75" customHeight="1" spans="3:250">
      <c r="C2288" s="124"/>
      <c r="D2288" s="124"/>
      <c r="E2288" s="120"/>
      <c r="F2288" s="125"/>
      <c r="G2288" s="120"/>
      <c r="II2288" s="123"/>
      <c r="IJ2288" s="123"/>
      <c r="IK2288" s="123"/>
      <c r="IL2288" s="123"/>
      <c r="IM2288" s="123"/>
      <c r="IN2288" s="123"/>
      <c r="IO2288" s="123"/>
      <c r="IP2288" s="123"/>
    </row>
    <row r="2289" s="120" customFormat="1" ht="15.75" customHeight="1" spans="3:250">
      <c r="C2289" s="124"/>
      <c r="D2289" s="124"/>
      <c r="E2289" s="120"/>
      <c r="F2289" s="125"/>
      <c r="G2289" s="120"/>
      <c r="II2289" s="123"/>
      <c r="IJ2289" s="123"/>
      <c r="IK2289" s="123"/>
      <c r="IL2289" s="123"/>
      <c r="IM2289" s="123"/>
      <c r="IN2289" s="123"/>
      <c r="IO2289" s="123"/>
      <c r="IP2289" s="123"/>
    </row>
    <row r="2290" s="120" customFormat="1" ht="15.75" customHeight="1" spans="3:250">
      <c r="C2290" s="124"/>
      <c r="D2290" s="124"/>
      <c r="E2290" s="120"/>
      <c r="F2290" s="125"/>
      <c r="G2290" s="120"/>
      <c r="II2290" s="123"/>
      <c r="IJ2290" s="123"/>
      <c r="IK2290" s="123"/>
      <c r="IL2290" s="123"/>
      <c r="IM2290" s="123"/>
      <c r="IN2290" s="123"/>
      <c r="IO2290" s="123"/>
      <c r="IP2290" s="123"/>
    </row>
    <row r="2291" s="120" customFormat="1" ht="15.75" customHeight="1" spans="3:250">
      <c r="C2291" s="124"/>
      <c r="D2291" s="124"/>
      <c r="E2291" s="120"/>
      <c r="F2291" s="125"/>
      <c r="G2291" s="120"/>
      <c r="II2291" s="123"/>
      <c r="IJ2291" s="123"/>
      <c r="IK2291" s="123"/>
      <c r="IL2291" s="123"/>
      <c r="IM2291" s="123"/>
      <c r="IN2291" s="123"/>
      <c r="IO2291" s="123"/>
      <c r="IP2291" s="123"/>
    </row>
    <row r="2292" s="120" customFormat="1" ht="15.75" customHeight="1" spans="3:250">
      <c r="C2292" s="124"/>
      <c r="D2292" s="124"/>
      <c r="E2292" s="120"/>
      <c r="F2292" s="125"/>
      <c r="G2292" s="120"/>
      <c r="II2292" s="123"/>
      <c r="IJ2292" s="123"/>
      <c r="IK2292" s="123"/>
      <c r="IL2292" s="123"/>
      <c r="IM2292" s="123"/>
      <c r="IN2292" s="123"/>
      <c r="IO2292" s="123"/>
      <c r="IP2292" s="123"/>
    </row>
    <row r="2293" s="120" customFormat="1" ht="15.75" customHeight="1" spans="3:250">
      <c r="C2293" s="124"/>
      <c r="D2293" s="124"/>
      <c r="E2293" s="120"/>
      <c r="F2293" s="125"/>
      <c r="G2293" s="120"/>
      <c r="II2293" s="123"/>
      <c r="IJ2293" s="123"/>
      <c r="IK2293" s="123"/>
      <c r="IL2293" s="123"/>
      <c r="IM2293" s="123"/>
      <c r="IN2293" s="123"/>
      <c r="IO2293" s="123"/>
      <c r="IP2293" s="123"/>
    </row>
    <row r="2294" s="120" customFormat="1" ht="15.75" customHeight="1" spans="3:250">
      <c r="C2294" s="124"/>
      <c r="D2294" s="124"/>
      <c r="E2294" s="120"/>
      <c r="F2294" s="125"/>
      <c r="G2294" s="120"/>
      <c r="II2294" s="123"/>
      <c r="IJ2294" s="123"/>
      <c r="IK2294" s="123"/>
      <c r="IL2294" s="123"/>
      <c r="IM2294" s="123"/>
      <c r="IN2294" s="123"/>
      <c r="IO2294" s="123"/>
      <c r="IP2294" s="123"/>
    </row>
    <row r="2295" s="120" customFormat="1" ht="15.75" customHeight="1" spans="3:250">
      <c r="C2295" s="124"/>
      <c r="D2295" s="124"/>
      <c r="E2295" s="120"/>
      <c r="F2295" s="125"/>
      <c r="G2295" s="120"/>
      <c r="II2295" s="123"/>
      <c r="IJ2295" s="123"/>
      <c r="IK2295" s="123"/>
      <c r="IL2295" s="123"/>
      <c r="IM2295" s="123"/>
      <c r="IN2295" s="123"/>
      <c r="IO2295" s="123"/>
      <c r="IP2295" s="123"/>
    </row>
    <row r="2296" s="120" customFormat="1" ht="15.75" customHeight="1" spans="3:250">
      <c r="C2296" s="124"/>
      <c r="D2296" s="124"/>
      <c r="E2296" s="120"/>
      <c r="F2296" s="125"/>
      <c r="G2296" s="120"/>
      <c r="II2296" s="123"/>
      <c r="IJ2296" s="123"/>
      <c r="IK2296" s="123"/>
      <c r="IL2296" s="123"/>
      <c r="IM2296" s="123"/>
      <c r="IN2296" s="123"/>
      <c r="IO2296" s="123"/>
      <c r="IP2296" s="123"/>
    </row>
    <row r="2297" s="120" customFormat="1" ht="15.75" customHeight="1" spans="3:250">
      <c r="C2297" s="124"/>
      <c r="D2297" s="124"/>
      <c r="E2297" s="120"/>
      <c r="F2297" s="125"/>
      <c r="G2297" s="120"/>
      <c r="II2297" s="123"/>
      <c r="IJ2297" s="123"/>
      <c r="IK2297" s="123"/>
      <c r="IL2297" s="123"/>
      <c r="IM2297" s="123"/>
      <c r="IN2297" s="123"/>
      <c r="IO2297" s="123"/>
      <c r="IP2297" s="123"/>
    </row>
    <row r="2298" s="120" customFormat="1" ht="15.75" customHeight="1" spans="3:250">
      <c r="C2298" s="124"/>
      <c r="D2298" s="124"/>
      <c r="E2298" s="120"/>
      <c r="F2298" s="125"/>
      <c r="G2298" s="120"/>
      <c r="II2298" s="123"/>
      <c r="IJ2298" s="123"/>
      <c r="IK2298" s="123"/>
      <c r="IL2298" s="123"/>
      <c r="IM2298" s="123"/>
      <c r="IN2298" s="123"/>
      <c r="IO2298" s="123"/>
      <c r="IP2298" s="123"/>
    </row>
    <row r="2299" s="120" customFormat="1" ht="15.75" customHeight="1" spans="3:250">
      <c r="C2299" s="124"/>
      <c r="D2299" s="124"/>
      <c r="E2299" s="120"/>
      <c r="F2299" s="125"/>
      <c r="G2299" s="120"/>
      <c r="II2299" s="123"/>
      <c r="IJ2299" s="123"/>
      <c r="IK2299" s="123"/>
      <c r="IL2299" s="123"/>
      <c r="IM2299" s="123"/>
      <c r="IN2299" s="123"/>
      <c r="IO2299" s="123"/>
      <c r="IP2299" s="123"/>
    </row>
    <row r="2300" s="120" customFormat="1" ht="15.75" customHeight="1" spans="3:250">
      <c r="C2300" s="124"/>
      <c r="D2300" s="124"/>
      <c r="E2300" s="120"/>
      <c r="F2300" s="125"/>
      <c r="G2300" s="120"/>
      <c r="II2300" s="123"/>
      <c r="IJ2300" s="123"/>
      <c r="IK2300" s="123"/>
      <c r="IL2300" s="123"/>
      <c r="IM2300" s="123"/>
      <c r="IN2300" s="123"/>
      <c r="IO2300" s="123"/>
      <c r="IP2300" s="123"/>
    </row>
    <row r="2301" s="120" customFormat="1" ht="15.75" customHeight="1" spans="3:250">
      <c r="C2301" s="124"/>
      <c r="D2301" s="124"/>
      <c r="E2301" s="120"/>
      <c r="F2301" s="125"/>
      <c r="G2301" s="120"/>
      <c r="II2301" s="123"/>
      <c r="IJ2301" s="123"/>
      <c r="IK2301" s="123"/>
      <c r="IL2301" s="123"/>
      <c r="IM2301" s="123"/>
      <c r="IN2301" s="123"/>
      <c r="IO2301" s="123"/>
      <c r="IP2301" s="123"/>
    </row>
    <row r="2302" s="120" customFormat="1" ht="15.75" customHeight="1" spans="3:250">
      <c r="C2302" s="124"/>
      <c r="D2302" s="124"/>
      <c r="E2302" s="120"/>
      <c r="F2302" s="125"/>
      <c r="G2302" s="120"/>
      <c r="II2302" s="123"/>
      <c r="IJ2302" s="123"/>
      <c r="IK2302" s="123"/>
      <c r="IL2302" s="123"/>
      <c r="IM2302" s="123"/>
      <c r="IN2302" s="123"/>
      <c r="IO2302" s="123"/>
      <c r="IP2302" s="123"/>
    </row>
    <row r="2303" s="120" customFormat="1" ht="15.75" customHeight="1" spans="3:250">
      <c r="C2303" s="124"/>
      <c r="D2303" s="124"/>
      <c r="E2303" s="120"/>
      <c r="F2303" s="125"/>
      <c r="G2303" s="120"/>
      <c r="II2303" s="123"/>
      <c r="IJ2303" s="123"/>
      <c r="IK2303" s="123"/>
      <c r="IL2303" s="123"/>
      <c r="IM2303" s="123"/>
      <c r="IN2303" s="123"/>
      <c r="IO2303" s="123"/>
      <c r="IP2303" s="123"/>
    </row>
    <row r="2304" s="120" customFormat="1" ht="15.75" customHeight="1" spans="3:250">
      <c r="C2304" s="124"/>
      <c r="D2304" s="124"/>
      <c r="E2304" s="120"/>
      <c r="F2304" s="125"/>
      <c r="G2304" s="120"/>
      <c r="II2304" s="123"/>
      <c r="IJ2304" s="123"/>
      <c r="IK2304" s="123"/>
      <c r="IL2304" s="123"/>
      <c r="IM2304" s="123"/>
      <c r="IN2304" s="123"/>
      <c r="IO2304" s="123"/>
      <c r="IP2304" s="123"/>
    </row>
    <row r="2305" s="120" customFormat="1" ht="15.75" customHeight="1" spans="3:250">
      <c r="C2305" s="124"/>
      <c r="D2305" s="124"/>
      <c r="E2305" s="120"/>
      <c r="F2305" s="125"/>
      <c r="G2305" s="120"/>
      <c r="II2305" s="123"/>
      <c r="IJ2305" s="123"/>
      <c r="IK2305" s="123"/>
      <c r="IL2305" s="123"/>
      <c r="IM2305" s="123"/>
      <c r="IN2305" s="123"/>
      <c r="IO2305" s="123"/>
      <c r="IP2305" s="123"/>
    </row>
    <row r="2306" s="120" customFormat="1" ht="15.75" customHeight="1" spans="3:250">
      <c r="C2306" s="124"/>
      <c r="D2306" s="124"/>
      <c r="E2306" s="120"/>
      <c r="F2306" s="125"/>
      <c r="G2306" s="120"/>
      <c r="II2306" s="123"/>
      <c r="IJ2306" s="123"/>
      <c r="IK2306" s="123"/>
      <c r="IL2306" s="123"/>
      <c r="IM2306" s="123"/>
      <c r="IN2306" s="123"/>
      <c r="IO2306" s="123"/>
      <c r="IP2306" s="123"/>
    </row>
    <row r="2307" s="120" customFormat="1" ht="15.75" customHeight="1" spans="3:250">
      <c r="C2307" s="124"/>
      <c r="D2307" s="124"/>
      <c r="E2307" s="120"/>
      <c r="F2307" s="125"/>
      <c r="G2307" s="120"/>
      <c r="II2307" s="123"/>
      <c r="IJ2307" s="123"/>
      <c r="IK2307" s="123"/>
      <c r="IL2307" s="123"/>
      <c r="IM2307" s="123"/>
      <c r="IN2307" s="123"/>
      <c r="IO2307" s="123"/>
      <c r="IP2307" s="123"/>
    </row>
    <row r="2308" s="120" customFormat="1" ht="15.75" customHeight="1" spans="3:250">
      <c r="C2308" s="124"/>
      <c r="D2308" s="124"/>
      <c r="E2308" s="120"/>
      <c r="F2308" s="125"/>
      <c r="G2308" s="120"/>
      <c r="II2308" s="123"/>
      <c r="IJ2308" s="123"/>
      <c r="IK2308" s="123"/>
      <c r="IL2308" s="123"/>
      <c r="IM2308" s="123"/>
      <c r="IN2308" s="123"/>
      <c r="IO2308" s="123"/>
      <c r="IP2308" s="123"/>
    </row>
    <row r="2309" s="120" customFormat="1" ht="15.75" customHeight="1" spans="3:250">
      <c r="C2309" s="124"/>
      <c r="D2309" s="124"/>
      <c r="E2309" s="120"/>
      <c r="F2309" s="125"/>
      <c r="G2309" s="120"/>
      <c r="II2309" s="123"/>
      <c r="IJ2309" s="123"/>
      <c r="IK2309" s="123"/>
      <c r="IL2309" s="123"/>
      <c r="IM2309" s="123"/>
      <c r="IN2309" s="123"/>
      <c r="IO2309" s="123"/>
      <c r="IP2309" s="123"/>
    </row>
    <row r="2310" s="120" customFormat="1" ht="15.75" customHeight="1" spans="3:250">
      <c r="C2310" s="124"/>
      <c r="D2310" s="124"/>
      <c r="E2310" s="120"/>
      <c r="F2310" s="125"/>
      <c r="G2310" s="120"/>
      <c r="II2310" s="123"/>
      <c r="IJ2310" s="123"/>
      <c r="IK2310" s="123"/>
      <c r="IL2310" s="123"/>
      <c r="IM2310" s="123"/>
      <c r="IN2310" s="123"/>
      <c r="IO2310" s="123"/>
      <c r="IP2310" s="123"/>
    </row>
    <row r="2311" s="120" customFormat="1" ht="15.75" customHeight="1" spans="3:250">
      <c r="C2311" s="124"/>
      <c r="D2311" s="124"/>
      <c r="E2311" s="120"/>
      <c r="F2311" s="125"/>
      <c r="G2311" s="120"/>
      <c r="II2311" s="123"/>
      <c r="IJ2311" s="123"/>
      <c r="IK2311" s="123"/>
      <c r="IL2311" s="123"/>
      <c r="IM2311" s="123"/>
      <c r="IN2311" s="123"/>
      <c r="IO2311" s="123"/>
      <c r="IP2311" s="123"/>
    </row>
    <row r="2312" s="120" customFormat="1" ht="15.75" customHeight="1" spans="3:250">
      <c r="C2312" s="124"/>
      <c r="D2312" s="124"/>
      <c r="E2312" s="120"/>
      <c r="F2312" s="125"/>
      <c r="G2312" s="120"/>
      <c r="II2312" s="123"/>
      <c r="IJ2312" s="123"/>
      <c r="IK2312" s="123"/>
      <c r="IL2312" s="123"/>
      <c r="IM2312" s="123"/>
      <c r="IN2312" s="123"/>
      <c r="IO2312" s="123"/>
      <c r="IP2312" s="123"/>
    </row>
    <row r="2313" s="120" customFormat="1" ht="15.75" customHeight="1" spans="3:250">
      <c r="C2313" s="124"/>
      <c r="D2313" s="124"/>
      <c r="E2313" s="120"/>
      <c r="F2313" s="125"/>
      <c r="G2313" s="120"/>
      <c r="II2313" s="123"/>
      <c r="IJ2313" s="123"/>
      <c r="IK2313" s="123"/>
      <c r="IL2313" s="123"/>
      <c r="IM2313" s="123"/>
      <c r="IN2313" s="123"/>
      <c r="IO2313" s="123"/>
      <c r="IP2313" s="123"/>
    </row>
    <row r="2314" s="120" customFormat="1" ht="15.75" customHeight="1" spans="3:250">
      <c r="C2314" s="124"/>
      <c r="D2314" s="124"/>
      <c r="E2314" s="120"/>
      <c r="F2314" s="125"/>
      <c r="G2314" s="120"/>
      <c r="II2314" s="123"/>
      <c r="IJ2314" s="123"/>
      <c r="IK2314" s="123"/>
      <c r="IL2314" s="123"/>
      <c r="IM2314" s="123"/>
      <c r="IN2314" s="123"/>
      <c r="IO2314" s="123"/>
      <c r="IP2314" s="123"/>
    </row>
    <row r="2315" s="120" customFormat="1" ht="15.75" customHeight="1" spans="3:250">
      <c r="C2315" s="124"/>
      <c r="D2315" s="124"/>
      <c r="E2315" s="120"/>
      <c r="F2315" s="125"/>
      <c r="G2315" s="120"/>
      <c r="II2315" s="123"/>
      <c r="IJ2315" s="123"/>
      <c r="IK2315" s="123"/>
      <c r="IL2315" s="123"/>
      <c r="IM2315" s="123"/>
      <c r="IN2315" s="123"/>
      <c r="IO2315" s="123"/>
      <c r="IP2315" s="123"/>
    </row>
    <row r="2316" s="120" customFormat="1" ht="15.75" customHeight="1" spans="3:250">
      <c r="C2316" s="124"/>
      <c r="D2316" s="124"/>
      <c r="E2316" s="120"/>
      <c r="F2316" s="125"/>
      <c r="G2316" s="120"/>
      <c r="II2316" s="123"/>
      <c r="IJ2316" s="123"/>
      <c r="IK2316" s="123"/>
      <c r="IL2316" s="123"/>
      <c r="IM2316" s="123"/>
      <c r="IN2316" s="123"/>
      <c r="IO2316" s="123"/>
      <c r="IP2316" s="123"/>
    </row>
    <row r="2317" s="120" customFormat="1" ht="15.75" customHeight="1" spans="3:250">
      <c r="C2317" s="124"/>
      <c r="D2317" s="124"/>
      <c r="E2317" s="120"/>
      <c r="F2317" s="125"/>
      <c r="G2317" s="120"/>
      <c r="II2317" s="123"/>
      <c r="IJ2317" s="123"/>
      <c r="IK2317" s="123"/>
      <c r="IL2317" s="123"/>
      <c r="IM2317" s="123"/>
      <c r="IN2317" s="123"/>
      <c r="IO2317" s="123"/>
      <c r="IP2317" s="123"/>
    </row>
    <row r="2318" s="120" customFormat="1" ht="15.75" customHeight="1" spans="3:250">
      <c r="C2318" s="124"/>
      <c r="D2318" s="124"/>
      <c r="E2318" s="120"/>
      <c r="F2318" s="125"/>
      <c r="G2318" s="120"/>
      <c r="II2318" s="123"/>
      <c r="IJ2318" s="123"/>
      <c r="IK2318" s="123"/>
      <c r="IL2318" s="123"/>
      <c r="IM2318" s="123"/>
      <c r="IN2318" s="123"/>
      <c r="IO2318" s="123"/>
      <c r="IP2318" s="123"/>
    </row>
    <row r="2319" s="120" customFormat="1" ht="15.75" customHeight="1" spans="3:250">
      <c r="C2319" s="124"/>
      <c r="D2319" s="124"/>
      <c r="E2319" s="120"/>
      <c r="F2319" s="125"/>
      <c r="G2319" s="120"/>
      <c r="II2319" s="123"/>
      <c r="IJ2319" s="123"/>
      <c r="IK2319" s="123"/>
      <c r="IL2319" s="123"/>
      <c r="IM2319" s="123"/>
      <c r="IN2319" s="123"/>
      <c r="IO2319" s="123"/>
      <c r="IP2319" s="123"/>
    </row>
    <row r="2320" s="120" customFormat="1" ht="15.75" customHeight="1" spans="3:250">
      <c r="C2320" s="124"/>
      <c r="D2320" s="124"/>
      <c r="E2320" s="120"/>
      <c r="F2320" s="125"/>
      <c r="G2320" s="120"/>
      <c r="II2320" s="123"/>
      <c r="IJ2320" s="123"/>
      <c r="IK2320" s="123"/>
      <c r="IL2320" s="123"/>
      <c r="IM2320" s="123"/>
      <c r="IN2320" s="123"/>
      <c r="IO2320" s="123"/>
      <c r="IP2320" s="123"/>
    </row>
    <row r="2321" s="120" customFormat="1" ht="15.75" customHeight="1" spans="3:250">
      <c r="C2321" s="124"/>
      <c r="D2321" s="124"/>
      <c r="E2321" s="120"/>
      <c r="F2321" s="125"/>
      <c r="G2321" s="120"/>
      <c r="II2321" s="123"/>
      <c r="IJ2321" s="123"/>
      <c r="IK2321" s="123"/>
      <c r="IL2321" s="123"/>
      <c r="IM2321" s="123"/>
      <c r="IN2321" s="123"/>
      <c r="IO2321" s="123"/>
      <c r="IP2321" s="123"/>
    </row>
    <row r="2322" s="120" customFormat="1" ht="15.75" customHeight="1" spans="3:250">
      <c r="C2322" s="124"/>
      <c r="D2322" s="124"/>
      <c r="E2322" s="120"/>
      <c r="F2322" s="125"/>
      <c r="G2322" s="120"/>
      <c r="II2322" s="123"/>
      <c r="IJ2322" s="123"/>
      <c r="IK2322" s="123"/>
      <c r="IL2322" s="123"/>
      <c r="IM2322" s="123"/>
      <c r="IN2322" s="123"/>
      <c r="IO2322" s="123"/>
      <c r="IP2322" s="123"/>
    </row>
    <row r="2323" s="120" customFormat="1" ht="15.75" customHeight="1" spans="3:250">
      <c r="C2323" s="124"/>
      <c r="D2323" s="124"/>
      <c r="E2323" s="120"/>
      <c r="F2323" s="125"/>
      <c r="G2323" s="120"/>
      <c r="II2323" s="123"/>
      <c r="IJ2323" s="123"/>
      <c r="IK2323" s="123"/>
      <c r="IL2323" s="123"/>
      <c r="IM2323" s="123"/>
      <c r="IN2323" s="123"/>
      <c r="IO2323" s="123"/>
      <c r="IP2323" s="123"/>
    </row>
    <row r="2324" s="120" customFormat="1" ht="15.75" customHeight="1" spans="3:250">
      <c r="C2324" s="124"/>
      <c r="D2324" s="124"/>
      <c r="E2324" s="120"/>
      <c r="F2324" s="125"/>
      <c r="G2324" s="120"/>
      <c r="II2324" s="123"/>
      <c r="IJ2324" s="123"/>
      <c r="IK2324" s="123"/>
      <c r="IL2324" s="123"/>
      <c r="IM2324" s="123"/>
      <c r="IN2324" s="123"/>
      <c r="IO2324" s="123"/>
      <c r="IP2324" s="123"/>
    </row>
    <row r="2325" s="120" customFormat="1" ht="15.75" customHeight="1" spans="3:250">
      <c r="C2325" s="124"/>
      <c r="D2325" s="124"/>
      <c r="E2325" s="120"/>
      <c r="F2325" s="125"/>
      <c r="G2325" s="120"/>
      <c r="II2325" s="123"/>
      <c r="IJ2325" s="123"/>
      <c r="IK2325" s="123"/>
      <c r="IL2325" s="123"/>
      <c r="IM2325" s="123"/>
      <c r="IN2325" s="123"/>
      <c r="IO2325" s="123"/>
      <c r="IP2325" s="123"/>
    </row>
    <row r="2326" s="120" customFormat="1" ht="15.75" customHeight="1" spans="3:250">
      <c r="C2326" s="124"/>
      <c r="D2326" s="124"/>
      <c r="E2326" s="120"/>
      <c r="F2326" s="125"/>
      <c r="G2326" s="120"/>
      <c r="II2326" s="123"/>
      <c r="IJ2326" s="123"/>
      <c r="IK2326" s="123"/>
      <c r="IL2326" s="123"/>
      <c r="IM2326" s="123"/>
      <c r="IN2326" s="123"/>
      <c r="IO2326" s="123"/>
      <c r="IP2326" s="123"/>
    </row>
    <row r="2327" s="120" customFormat="1" ht="15.75" customHeight="1" spans="3:250">
      <c r="C2327" s="124"/>
      <c r="D2327" s="124"/>
      <c r="E2327" s="120"/>
      <c r="F2327" s="125"/>
      <c r="G2327" s="120"/>
      <c r="II2327" s="123"/>
      <c r="IJ2327" s="123"/>
      <c r="IK2327" s="123"/>
      <c r="IL2327" s="123"/>
      <c r="IM2327" s="123"/>
      <c r="IN2327" s="123"/>
      <c r="IO2327" s="123"/>
      <c r="IP2327" s="123"/>
    </row>
    <row r="2328" s="120" customFormat="1" ht="15.75" customHeight="1" spans="3:250">
      <c r="C2328" s="124"/>
      <c r="D2328" s="124"/>
      <c r="E2328" s="120"/>
      <c r="F2328" s="125"/>
      <c r="G2328" s="120"/>
      <c r="II2328" s="123"/>
      <c r="IJ2328" s="123"/>
      <c r="IK2328" s="123"/>
      <c r="IL2328" s="123"/>
      <c r="IM2328" s="123"/>
      <c r="IN2328" s="123"/>
      <c r="IO2328" s="123"/>
      <c r="IP2328" s="123"/>
    </row>
    <row r="2329" s="120" customFormat="1" ht="15.75" customHeight="1" spans="3:250">
      <c r="C2329" s="124"/>
      <c r="D2329" s="124"/>
      <c r="E2329" s="120"/>
      <c r="F2329" s="125"/>
      <c r="G2329" s="120"/>
      <c r="II2329" s="123"/>
      <c r="IJ2329" s="123"/>
      <c r="IK2329" s="123"/>
      <c r="IL2329" s="123"/>
      <c r="IM2329" s="123"/>
      <c r="IN2329" s="123"/>
      <c r="IO2329" s="123"/>
      <c r="IP2329" s="123"/>
    </row>
    <row r="2330" s="120" customFormat="1" ht="15.75" customHeight="1" spans="3:250">
      <c r="C2330" s="124"/>
      <c r="D2330" s="124"/>
      <c r="E2330" s="120"/>
      <c r="F2330" s="125"/>
      <c r="G2330" s="120"/>
      <c r="II2330" s="123"/>
      <c r="IJ2330" s="123"/>
      <c r="IK2330" s="123"/>
      <c r="IL2330" s="123"/>
      <c r="IM2330" s="123"/>
      <c r="IN2330" s="123"/>
      <c r="IO2330" s="123"/>
      <c r="IP2330" s="123"/>
    </row>
    <row r="2331" s="120" customFormat="1" ht="15.75" customHeight="1" spans="3:250">
      <c r="C2331" s="124"/>
      <c r="D2331" s="124"/>
      <c r="E2331" s="120"/>
      <c r="F2331" s="125"/>
      <c r="G2331" s="120"/>
      <c r="II2331" s="123"/>
      <c r="IJ2331" s="123"/>
      <c r="IK2331" s="123"/>
      <c r="IL2331" s="123"/>
      <c r="IM2331" s="123"/>
      <c r="IN2331" s="123"/>
      <c r="IO2331" s="123"/>
      <c r="IP2331" s="123"/>
    </row>
    <row r="2332" s="120" customFormat="1" ht="15.75" customHeight="1" spans="3:250">
      <c r="C2332" s="124"/>
      <c r="D2332" s="124"/>
      <c r="E2332" s="120"/>
      <c r="F2332" s="125"/>
      <c r="G2332" s="120"/>
      <c r="II2332" s="123"/>
      <c r="IJ2332" s="123"/>
      <c r="IK2332" s="123"/>
      <c r="IL2332" s="123"/>
      <c r="IM2332" s="123"/>
      <c r="IN2332" s="123"/>
      <c r="IO2332" s="123"/>
      <c r="IP2332" s="123"/>
    </row>
    <row r="2333" s="120" customFormat="1" ht="15.75" customHeight="1" spans="3:250">
      <c r="C2333" s="124"/>
      <c r="D2333" s="124"/>
      <c r="E2333" s="120"/>
      <c r="F2333" s="125"/>
      <c r="G2333" s="120"/>
      <c r="II2333" s="123"/>
      <c r="IJ2333" s="123"/>
      <c r="IK2333" s="123"/>
      <c r="IL2333" s="123"/>
      <c r="IM2333" s="123"/>
      <c r="IN2333" s="123"/>
      <c r="IO2333" s="123"/>
      <c r="IP2333" s="123"/>
    </row>
    <row r="2334" s="120" customFormat="1" ht="15.75" customHeight="1" spans="3:250">
      <c r="C2334" s="124"/>
      <c r="D2334" s="124"/>
      <c r="E2334" s="120"/>
      <c r="F2334" s="125"/>
      <c r="G2334" s="120"/>
      <c r="II2334" s="123"/>
      <c r="IJ2334" s="123"/>
      <c r="IK2334" s="123"/>
      <c r="IL2334" s="123"/>
      <c r="IM2334" s="123"/>
      <c r="IN2334" s="123"/>
      <c r="IO2334" s="123"/>
      <c r="IP2334" s="123"/>
    </row>
    <row r="2335" s="120" customFormat="1" ht="15.75" customHeight="1" spans="3:250">
      <c r="C2335" s="124"/>
      <c r="D2335" s="124"/>
      <c r="E2335" s="120"/>
      <c r="F2335" s="125"/>
      <c r="G2335" s="120"/>
      <c r="II2335" s="123"/>
      <c r="IJ2335" s="123"/>
      <c r="IK2335" s="123"/>
      <c r="IL2335" s="123"/>
      <c r="IM2335" s="123"/>
      <c r="IN2335" s="123"/>
      <c r="IO2335" s="123"/>
      <c r="IP2335" s="123"/>
    </row>
    <row r="2336" s="120" customFormat="1" ht="15.75" customHeight="1" spans="3:250">
      <c r="C2336" s="124"/>
      <c r="D2336" s="124"/>
      <c r="E2336" s="120"/>
      <c r="F2336" s="125"/>
      <c r="G2336" s="120"/>
      <c r="II2336" s="123"/>
      <c r="IJ2336" s="123"/>
      <c r="IK2336" s="123"/>
      <c r="IL2336" s="123"/>
      <c r="IM2336" s="123"/>
      <c r="IN2336" s="123"/>
      <c r="IO2336" s="123"/>
      <c r="IP2336" s="123"/>
    </row>
    <row r="2337" s="120" customFormat="1" ht="15.75" customHeight="1" spans="3:250">
      <c r="C2337" s="124"/>
      <c r="D2337" s="124"/>
      <c r="E2337" s="120"/>
      <c r="F2337" s="125"/>
      <c r="G2337" s="120"/>
      <c r="II2337" s="123"/>
      <c r="IJ2337" s="123"/>
      <c r="IK2337" s="123"/>
      <c r="IL2337" s="123"/>
      <c r="IM2337" s="123"/>
      <c r="IN2337" s="123"/>
      <c r="IO2337" s="123"/>
      <c r="IP2337" s="123"/>
    </row>
    <row r="2338" s="120" customFormat="1" ht="15.75" customHeight="1" spans="3:250">
      <c r="C2338" s="124"/>
      <c r="D2338" s="124"/>
      <c r="E2338" s="120"/>
      <c r="F2338" s="125"/>
      <c r="G2338" s="120"/>
      <c r="II2338" s="123"/>
      <c r="IJ2338" s="123"/>
      <c r="IK2338" s="123"/>
      <c r="IL2338" s="123"/>
      <c r="IM2338" s="123"/>
      <c r="IN2338" s="123"/>
      <c r="IO2338" s="123"/>
      <c r="IP2338" s="123"/>
    </row>
    <row r="2339" s="120" customFormat="1" ht="15.75" customHeight="1" spans="3:250">
      <c r="C2339" s="124"/>
      <c r="D2339" s="124"/>
      <c r="E2339" s="120"/>
      <c r="F2339" s="125"/>
      <c r="G2339" s="120"/>
      <c r="II2339" s="123"/>
      <c r="IJ2339" s="123"/>
      <c r="IK2339" s="123"/>
      <c r="IL2339" s="123"/>
      <c r="IM2339" s="123"/>
      <c r="IN2339" s="123"/>
      <c r="IO2339" s="123"/>
      <c r="IP2339" s="123"/>
    </row>
    <row r="2340" s="120" customFormat="1" ht="15.75" customHeight="1" spans="3:250">
      <c r="C2340" s="124"/>
      <c r="D2340" s="124"/>
      <c r="E2340" s="120"/>
      <c r="F2340" s="125"/>
      <c r="G2340" s="120"/>
      <c r="II2340" s="123"/>
      <c r="IJ2340" s="123"/>
      <c r="IK2340" s="123"/>
      <c r="IL2340" s="123"/>
      <c r="IM2340" s="123"/>
      <c r="IN2340" s="123"/>
      <c r="IO2340" s="123"/>
      <c r="IP2340" s="123"/>
    </row>
    <row r="2341" s="120" customFormat="1" ht="15.75" customHeight="1" spans="3:250">
      <c r="C2341" s="124"/>
      <c r="D2341" s="124"/>
      <c r="E2341" s="120"/>
      <c r="F2341" s="125"/>
      <c r="G2341" s="120"/>
      <c r="II2341" s="123"/>
      <c r="IJ2341" s="123"/>
      <c r="IK2341" s="123"/>
      <c r="IL2341" s="123"/>
      <c r="IM2341" s="123"/>
      <c r="IN2341" s="123"/>
      <c r="IO2341" s="123"/>
      <c r="IP2341" s="123"/>
    </row>
    <row r="2342" s="120" customFormat="1" ht="15.75" customHeight="1" spans="3:250">
      <c r="C2342" s="124"/>
      <c r="D2342" s="124"/>
      <c r="E2342" s="120"/>
      <c r="F2342" s="125"/>
      <c r="G2342" s="120"/>
      <c r="II2342" s="123"/>
      <c r="IJ2342" s="123"/>
      <c r="IK2342" s="123"/>
      <c r="IL2342" s="123"/>
      <c r="IM2342" s="123"/>
      <c r="IN2342" s="123"/>
      <c r="IO2342" s="123"/>
      <c r="IP2342" s="123"/>
    </row>
    <row r="2343" s="120" customFormat="1" ht="15.75" customHeight="1" spans="3:250">
      <c r="C2343" s="124"/>
      <c r="D2343" s="124"/>
      <c r="E2343" s="120"/>
      <c r="F2343" s="125"/>
      <c r="G2343" s="120"/>
      <c r="II2343" s="123"/>
      <c r="IJ2343" s="123"/>
      <c r="IK2343" s="123"/>
      <c r="IL2343" s="123"/>
      <c r="IM2343" s="123"/>
      <c r="IN2343" s="123"/>
      <c r="IO2343" s="123"/>
      <c r="IP2343" s="123"/>
    </row>
    <row r="2344" s="120" customFormat="1" ht="15.75" customHeight="1" spans="3:250">
      <c r="C2344" s="124"/>
      <c r="D2344" s="124"/>
      <c r="E2344" s="120"/>
      <c r="F2344" s="125"/>
      <c r="G2344" s="120"/>
      <c r="II2344" s="123"/>
      <c r="IJ2344" s="123"/>
      <c r="IK2344" s="123"/>
      <c r="IL2344" s="123"/>
      <c r="IM2344" s="123"/>
      <c r="IN2344" s="123"/>
      <c r="IO2344" s="123"/>
      <c r="IP2344" s="123"/>
    </row>
    <row r="2345" s="120" customFormat="1" ht="15.75" customHeight="1" spans="3:250">
      <c r="C2345" s="124"/>
      <c r="D2345" s="124"/>
      <c r="E2345" s="120"/>
      <c r="F2345" s="125"/>
      <c r="G2345" s="120"/>
      <c r="II2345" s="123"/>
      <c r="IJ2345" s="123"/>
      <c r="IK2345" s="123"/>
      <c r="IL2345" s="123"/>
      <c r="IM2345" s="123"/>
      <c r="IN2345" s="123"/>
      <c r="IO2345" s="123"/>
      <c r="IP2345" s="123"/>
    </row>
    <row r="2346" s="120" customFormat="1" ht="15.75" customHeight="1" spans="3:250">
      <c r="C2346" s="124"/>
      <c r="D2346" s="124"/>
      <c r="E2346" s="120"/>
      <c r="F2346" s="125"/>
      <c r="G2346" s="120"/>
      <c r="II2346" s="123"/>
      <c r="IJ2346" s="123"/>
      <c r="IK2346" s="123"/>
      <c r="IL2346" s="123"/>
      <c r="IM2346" s="123"/>
      <c r="IN2346" s="123"/>
      <c r="IO2346" s="123"/>
      <c r="IP2346" s="123"/>
    </row>
    <row r="2347" s="120" customFormat="1" ht="15.75" customHeight="1" spans="3:250">
      <c r="C2347" s="124"/>
      <c r="D2347" s="124"/>
      <c r="E2347" s="120"/>
      <c r="F2347" s="125"/>
      <c r="G2347" s="120"/>
      <c r="II2347" s="123"/>
      <c r="IJ2347" s="123"/>
      <c r="IK2347" s="123"/>
      <c r="IL2347" s="123"/>
      <c r="IM2347" s="123"/>
      <c r="IN2347" s="123"/>
      <c r="IO2347" s="123"/>
      <c r="IP2347" s="123"/>
    </row>
    <row r="2348" s="120" customFormat="1" ht="15.75" customHeight="1" spans="3:250">
      <c r="C2348" s="124"/>
      <c r="D2348" s="124"/>
      <c r="E2348" s="120"/>
      <c r="F2348" s="125"/>
      <c r="G2348" s="120"/>
      <c r="II2348" s="123"/>
      <c r="IJ2348" s="123"/>
      <c r="IK2348" s="123"/>
      <c r="IL2348" s="123"/>
      <c r="IM2348" s="123"/>
      <c r="IN2348" s="123"/>
      <c r="IO2348" s="123"/>
      <c r="IP2348" s="123"/>
    </row>
    <row r="2349" s="120" customFormat="1" ht="15.75" customHeight="1" spans="3:250">
      <c r="C2349" s="124"/>
      <c r="D2349" s="124"/>
      <c r="E2349" s="120"/>
      <c r="F2349" s="125"/>
      <c r="G2349" s="120"/>
      <c r="II2349" s="123"/>
      <c r="IJ2349" s="123"/>
      <c r="IK2349" s="123"/>
      <c r="IL2349" s="123"/>
      <c r="IM2349" s="123"/>
      <c r="IN2349" s="123"/>
      <c r="IO2349" s="123"/>
      <c r="IP2349" s="123"/>
    </row>
    <row r="2350" s="120" customFormat="1" ht="15.75" customHeight="1" spans="3:250">
      <c r="C2350" s="124"/>
      <c r="D2350" s="124"/>
      <c r="E2350" s="120"/>
      <c r="F2350" s="125"/>
      <c r="G2350" s="120"/>
      <c r="II2350" s="123"/>
      <c r="IJ2350" s="123"/>
      <c r="IK2350" s="123"/>
      <c r="IL2350" s="123"/>
      <c r="IM2350" s="123"/>
      <c r="IN2350" s="123"/>
      <c r="IO2350" s="123"/>
      <c r="IP2350" s="123"/>
    </row>
    <row r="2351" s="120" customFormat="1" ht="15.75" customHeight="1" spans="3:250">
      <c r="C2351" s="124"/>
      <c r="D2351" s="124"/>
      <c r="E2351" s="120"/>
      <c r="F2351" s="125"/>
      <c r="G2351" s="120"/>
      <c r="II2351" s="123"/>
      <c r="IJ2351" s="123"/>
      <c r="IK2351" s="123"/>
      <c r="IL2351" s="123"/>
      <c r="IM2351" s="123"/>
      <c r="IN2351" s="123"/>
      <c r="IO2351" s="123"/>
      <c r="IP2351" s="123"/>
    </row>
    <row r="2352" s="120" customFormat="1" ht="15.75" customHeight="1" spans="3:250">
      <c r="C2352" s="124"/>
      <c r="D2352" s="124"/>
      <c r="E2352" s="120"/>
      <c r="F2352" s="125"/>
      <c r="G2352" s="120"/>
      <c r="II2352" s="123"/>
      <c r="IJ2352" s="123"/>
      <c r="IK2352" s="123"/>
      <c r="IL2352" s="123"/>
      <c r="IM2352" s="123"/>
      <c r="IN2352" s="123"/>
      <c r="IO2352" s="123"/>
      <c r="IP2352" s="123"/>
    </row>
    <row r="2353" s="120" customFormat="1" ht="15.75" customHeight="1" spans="3:250">
      <c r="C2353" s="124"/>
      <c r="D2353" s="124"/>
      <c r="E2353" s="120"/>
      <c r="F2353" s="125"/>
      <c r="G2353" s="120"/>
      <c r="II2353" s="123"/>
      <c r="IJ2353" s="123"/>
      <c r="IK2353" s="123"/>
      <c r="IL2353" s="123"/>
      <c r="IM2353" s="123"/>
      <c r="IN2353" s="123"/>
      <c r="IO2353" s="123"/>
      <c r="IP2353" s="123"/>
    </row>
    <row r="2354" s="120" customFormat="1" ht="15.75" customHeight="1" spans="3:250">
      <c r="C2354" s="124"/>
      <c r="D2354" s="124"/>
      <c r="E2354" s="120"/>
      <c r="F2354" s="125"/>
      <c r="G2354" s="120"/>
      <c r="II2354" s="123"/>
      <c r="IJ2354" s="123"/>
      <c r="IK2354" s="123"/>
      <c r="IL2354" s="123"/>
      <c r="IM2354" s="123"/>
      <c r="IN2354" s="123"/>
      <c r="IO2354" s="123"/>
      <c r="IP2354" s="123"/>
    </row>
    <row r="2355" s="120" customFormat="1" ht="15.75" customHeight="1" spans="3:250">
      <c r="C2355" s="124"/>
      <c r="D2355" s="124"/>
      <c r="E2355" s="120"/>
      <c r="F2355" s="125"/>
      <c r="G2355" s="120"/>
      <c r="II2355" s="123"/>
      <c r="IJ2355" s="123"/>
      <c r="IK2355" s="123"/>
      <c r="IL2355" s="123"/>
      <c r="IM2355" s="123"/>
      <c r="IN2355" s="123"/>
      <c r="IO2355" s="123"/>
      <c r="IP2355" s="123"/>
    </row>
    <row r="2356" s="120" customFormat="1" ht="15.75" customHeight="1" spans="3:250">
      <c r="C2356" s="124"/>
      <c r="D2356" s="124"/>
      <c r="E2356" s="120"/>
      <c r="F2356" s="125"/>
      <c r="G2356" s="120"/>
      <c r="II2356" s="123"/>
      <c r="IJ2356" s="123"/>
      <c r="IK2356" s="123"/>
      <c r="IL2356" s="123"/>
      <c r="IM2356" s="123"/>
      <c r="IN2356" s="123"/>
      <c r="IO2356" s="123"/>
      <c r="IP2356" s="123"/>
    </row>
    <row r="2357" s="120" customFormat="1" ht="15.75" customHeight="1" spans="3:250">
      <c r="C2357" s="124"/>
      <c r="D2357" s="124"/>
      <c r="E2357" s="120"/>
      <c r="F2357" s="125"/>
      <c r="G2357" s="120"/>
      <c r="II2357" s="123"/>
      <c r="IJ2357" s="123"/>
      <c r="IK2357" s="123"/>
      <c r="IL2357" s="123"/>
      <c r="IM2357" s="123"/>
      <c r="IN2357" s="123"/>
      <c r="IO2357" s="123"/>
      <c r="IP2357" s="123"/>
    </row>
    <row r="2358" s="120" customFormat="1" ht="15.75" customHeight="1" spans="3:250">
      <c r="C2358" s="124"/>
      <c r="D2358" s="124"/>
      <c r="E2358" s="120"/>
      <c r="F2358" s="125"/>
      <c r="G2358" s="120"/>
      <c r="II2358" s="123"/>
      <c r="IJ2358" s="123"/>
      <c r="IK2358" s="123"/>
      <c r="IL2358" s="123"/>
      <c r="IM2358" s="123"/>
      <c r="IN2358" s="123"/>
      <c r="IO2358" s="123"/>
      <c r="IP2358" s="123"/>
    </row>
    <row r="2359" s="120" customFormat="1" ht="15.75" customHeight="1" spans="3:250">
      <c r="C2359" s="124"/>
      <c r="D2359" s="124"/>
      <c r="E2359" s="120"/>
      <c r="F2359" s="125"/>
      <c r="G2359" s="120"/>
      <c r="II2359" s="123"/>
      <c r="IJ2359" s="123"/>
      <c r="IK2359" s="123"/>
      <c r="IL2359" s="123"/>
      <c r="IM2359" s="123"/>
      <c r="IN2359" s="123"/>
      <c r="IO2359" s="123"/>
      <c r="IP2359" s="123"/>
    </row>
    <row r="2360" s="120" customFormat="1" ht="15.75" customHeight="1" spans="3:250">
      <c r="C2360" s="124"/>
      <c r="D2360" s="124"/>
      <c r="E2360" s="120"/>
      <c r="F2360" s="125"/>
      <c r="G2360" s="120"/>
      <c r="II2360" s="123"/>
      <c r="IJ2360" s="123"/>
      <c r="IK2360" s="123"/>
      <c r="IL2360" s="123"/>
      <c r="IM2360" s="123"/>
      <c r="IN2360" s="123"/>
      <c r="IO2360" s="123"/>
      <c r="IP2360" s="123"/>
    </row>
    <row r="2361" s="120" customFormat="1" ht="15.75" customHeight="1" spans="3:250">
      <c r="C2361" s="124"/>
      <c r="D2361" s="124"/>
      <c r="E2361" s="120"/>
      <c r="F2361" s="125"/>
      <c r="G2361" s="120"/>
      <c r="II2361" s="123"/>
      <c r="IJ2361" s="123"/>
      <c r="IK2361" s="123"/>
      <c r="IL2361" s="123"/>
      <c r="IM2361" s="123"/>
      <c r="IN2361" s="123"/>
      <c r="IO2361" s="123"/>
      <c r="IP2361" s="123"/>
    </row>
    <row r="2362" s="120" customFormat="1" ht="15.75" customHeight="1" spans="3:250">
      <c r="C2362" s="124"/>
      <c r="D2362" s="124"/>
      <c r="E2362" s="120"/>
      <c r="F2362" s="125"/>
      <c r="G2362" s="120"/>
      <c r="II2362" s="123"/>
      <c r="IJ2362" s="123"/>
      <c r="IK2362" s="123"/>
      <c r="IL2362" s="123"/>
      <c r="IM2362" s="123"/>
      <c r="IN2362" s="123"/>
      <c r="IO2362" s="123"/>
      <c r="IP2362" s="123"/>
    </row>
    <row r="2363" s="120" customFormat="1" ht="15.75" customHeight="1" spans="3:250">
      <c r="C2363" s="124"/>
      <c r="D2363" s="124"/>
      <c r="E2363" s="120"/>
      <c r="F2363" s="125"/>
      <c r="G2363" s="120"/>
      <c r="II2363" s="123"/>
      <c r="IJ2363" s="123"/>
      <c r="IK2363" s="123"/>
      <c r="IL2363" s="123"/>
      <c r="IM2363" s="123"/>
      <c r="IN2363" s="123"/>
      <c r="IO2363" s="123"/>
      <c r="IP2363" s="123"/>
    </row>
    <row r="2364" s="120" customFormat="1" ht="15.75" customHeight="1" spans="3:250">
      <c r="C2364" s="124"/>
      <c r="D2364" s="124"/>
      <c r="E2364" s="120"/>
      <c r="F2364" s="125"/>
      <c r="G2364" s="120"/>
      <c r="II2364" s="123"/>
      <c r="IJ2364" s="123"/>
      <c r="IK2364" s="123"/>
      <c r="IL2364" s="123"/>
      <c r="IM2364" s="123"/>
      <c r="IN2364" s="123"/>
      <c r="IO2364" s="123"/>
      <c r="IP2364" s="123"/>
    </row>
    <row r="2365" s="120" customFormat="1" ht="15.75" customHeight="1" spans="3:250">
      <c r="C2365" s="124"/>
      <c r="D2365" s="124"/>
      <c r="E2365" s="120"/>
      <c r="F2365" s="125"/>
      <c r="G2365" s="120"/>
      <c r="II2365" s="123"/>
      <c r="IJ2365" s="123"/>
      <c r="IK2365" s="123"/>
      <c r="IL2365" s="123"/>
      <c r="IM2365" s="123"/>
      <c r="IN2365" s="123"/>
      <c r="IO2365" s="123"/>
      <c r="IP2365" s="123"/>
    </row>
    <row r="2366" s="120" customFormat="1" ht="15.75" customHeight="1" spans="3:250">
      <c r="C2366" s="124"/>
      <c r="D2366" s="124"/>
      <c r="E2366" s="120"/>
      <c r="F2366" s="125"/>
      <c r="G2366" s="120"/>
      <c r="II2366" s="123"/>
      <c r="IJ2366" s="123"/>
      <c r="IK2366" s="123"/>
      <c r="IL2366" s="123"/>
      <c r="IM2366" s="123"/>
      <c r="IN2366" s="123"/>
      <c r="IO2366" s="123"/>
      <c r="IP2366" s="123"/>
    </row>
    <row r="2367" s="120" customFormat="1" ht="15.75" customHeight="1" spans="3:250">
      <c r="C2367" s="124"/>
      <c r="D2367" s="124"/>
      <c r="E2367" s="120"/>
      <c r="F2367" s="125"/>
      <c r="G2367" s="120"/>
      <c r="II2367" s="123"/>
      <c r="IJ2367" s="123"/>
      <c r="IK2367" s="123"/>
      <c r="IL2367" s="123"/>
      <c r="IM2367" s="123"/>
      <c r="IN2367" s="123"/>
      <c r="IO2367" s="123"/>
      <c r="IP2367" s="123"/>
    </row>
    <row r="2368" s="120" customFormat="1" ht="15.75" customHeight="1" spans="3:250">
      <c r="C2368" s="124"/>
      <c r="D2368" s="124"/>
      <c r="E2368" s="120"/>
      <c r="F2368" s="125"/>
      <c r="G2368" s="120"/>
      <c r="II2368" s="123"/>
      <c r="IJ2368" s="123"/>
      <c r="IK2368" s="123"/>
      <c r="IL2368" s="123"/>
      <c r="IM2368" s="123"/>
      <c r="IN2368" s="123"/>
      <c r="IO2368" s="123"/>
      <c r="IP2368" s="123"/>
    </row>
    <row r="2369" s="120" customFormat="1" ht="15.75" customHeight="1" spans="3:250">
      <c r="C2369" s="124"/>
      <c r="D2369" s="124"/>
      <c r="E2369" s="120"/>
      <c r="F2369" s="125"/>
      <c r="G2369" s="120"/>
      <c r="II2369" s="123"/>
      <c r="IJ2369" s="123"/>
      <c r="IK2369" s="123"/>
      <c r="IL2369" s="123"/>
      <c r="IM2369" s="123"/>
      <c r="IN2369" s="123"/>
      <c r="IO2369" s="123"/>
      <c r="IP2369" s="123"/>
    </row>
    <row r="2370" s="120" customFormat="1" ht="15.75" customHeight="1" spans="3:250">
      <c r="C2370" s="124"/>
      <c r="D2370" s="124"/>
      <c r="E2370" s="120"/>
      <c r="F2370" s="125"/>
      <c r="G2370" s="120"/>
      <c r="II2370" s="123"/>
      <c r="IJ2370" s="123"/>
      <c r="IK2370" s="123"/>
      <c r="IL2370" s="123"/>
      <c r="IM2370" s="123"/>
      <c r="IN2370" s="123"/>
      <c r="IO2370" s="123"/>
      <c r="IP2370" s="123"/>
    </row>
    <row r="2371" s="120" customFormat="1" ht="15.75" customHeight="1" spans="3:250">
      <c r="C2371" s="124"/>
      <c r="D2371" s="124"/>
      <c r="E2371" s="120"/>
      <c r="F2371" s="125"/>
      <c r="G2371" s="120"/>
      <c r="II2371" s="123"/>
      <c r="IJ2371" s="123"/>
      <c r="IK2371" s="123"/>
      <c r="IL2371" s="123"/>
      <c r="IM2371" s="123"/>
      <c r="IN2371" s="123"/>
      <c r="IO2371" s="123"/>
      <c r="IP2371" s="123"/>
    </row>
    <row r="2372" s="120" customFormat="1" ht="15.75" customHeight="1" spans="3:250">
      <c r="C2372" s="124"/>
      <c r="D2372" s="124"/>
      <c r="E2372" s="120"/>
      <c r="F2372" s="125"/>
      <c r="G2372" s="120"/>
      <c r="II2372" s="123"/>
      <c r="IJ2372" s="123"/>
      <c r="IK2372" s="123"/>
      <c r="IL2372" s="123"/>
      <c r="IM2372" s="123"/>
      <c r="IN2372" s="123"/>
      <c r="IO2372" s="123"/>
      <c r="IP2372" s="123"/>
    </row>
    <row r="2373" s="120" customFormat="1" ht="15.75" customHeight="1" spans="3:250">
      <c r="C2373" s="124"/>
      <c r="D2373" s="124"/>
      <c r="E2373" s="120"/>
      <c r="F2373" s="125"/>
      <c r="G2373" s="120"/>
      <c r="II2373" s="123"/>
      <c r="IJ2373" s="123"/>
      <c r="IK2373" s="123"/>
      <c r="IL2373" s="123"/>
      <c r="IM2373" s="123"/>
      <c r="IN2373" s="123"/>
      <c r="IO2373" s="123"/>
      <c r="IP2373" s="123"/>
    </row>
    <row r="2374" s="120" customFormat="1" ht="15.75" customHeight="1" spans="3:250">
      <c r="C2374" s="124"/>
      <c r="D2374" s="124"/>
      <c r="E2374" s="120"/>
      <c r="F2374" s="125"/>
      <c r="G2374" s="120"/>
      <c r="II2374" s="123"/>
      <c r="IJ2374" s="123"/>
      <c r="IK2374" s="123"/>
      <c r="IL2374" s="123"/>
      <c r="IM2374" s="123"/>
      <c r="IN2374" s="123"/>
      <c r="IO2374" s="123"/>
      <c r="IP2374" s="123"/>
    </row>
    <row r="2375" s="120" customFormat="1" ht="15.75" customHeight="1" spans="3:250">
      <c r="C2375" s="124"/>
      <c r="D2375" s="124"/>
      <c r="E2375" s="120"/>
      <c r="F2375" s="125"/>
      <c r="G2375" s="120"/>
      <c r="II2375" s="123"/>
      <c r="IJ2375" s="123"/>
      <c r="IK2375" s="123"/>
      <c r="IL2375" s="123"/>
      <c r="IM2375" s="123"/>
      <c r="IN2375" s="123"/>
      <c r="IO2375" s="123"/>
      <c r="IP2375" s="123"/>
    </row>
    <row r="2376" s="120" customFormat="1" ht="15.75" customHeight="1" spans="3:250">
      <c r="C2376" s="124"/>
      <c r="D2376" s="124"/>
      <c r="E2376" s="120"/>
      <c r="F2376" s="125"/>
      <c r="G2376" s="120"/>
      <c r="II2376" s="123"/>
      <c r="IJ2376" s="123"/>
      <c r="IK2376" s="123"/>
      <c r="IL2376" s="123"/>
      <c r="IM2376" s="123"/>
      <c r="IN2376" s="123"/>
      <c r="IO2376" s="123"/>
      <c r="IP2376" s="123"/>
    </row>
    <row r="2377" s="120" customFormat="1" ht="15.75" customHeight="1" spans="3:250">
      <c r="C2377" s="124"/>
      <c r="D2377" s="124"/>
      <c r="E2377" s="120"/>
      <c r="F2377" s="125"/>
      <c r="G2377" s="120"/>
      <c r="II2377" s="123"/>
      <c r="IJ2377" s="123"/>
      <c r="IK2377" s="123"/>
      <c r="IL2377" s="123"/>
      <c r="IM2377" s="123"/>
      <c r="IN2377" s="123"/>
      <c r="IO2377" s="123"/>
      <c r="IP2377" s="123"/>
    </row>
    <row r="2378" s="120" customFormat="1" ht="15.75" customHeight="1" spans="3:250">
      <c r="C2378" s="124"/>
      <c r="D2378" s="124"/>
      <c r="E2378" s="120"/>
      <c r="F2378" s="125"/>
      <c r="G2378" s="120"/>
      <c r="II2378" s="123"/>
      <c r="IJ2378" s="123"/>
      <c r="IK2378" s="123"/>
      <c r="IL2378" s="123"/>
      <c r="IM2378" s="123"/>
      <c r="IN2378" s="123"/>
      <c r="IO2378" s="123"/>
      <c r="IP2378" s="123"/>
    </row>
    <row r="2379" s="120" customFormat="1" ht="15.75" customHeight="1" spans="3:250">
      <c r="C2379" s="124"/>
      <c r="D2379" s="124"/>
      <c r="E2379" s="120"/>
      <c r="F2379" s="125"/>
      <c r="G2379" s="120"/>
      <c r="II2379" s="123"/>
      <c r="IJ2379" s="123"/>
      <c r="IK2379" s="123"/>
      <c r="IL2379" s="123"/>
      <c r="IM2379" s="123"/>
      <c r="IN2379" s="123"/>
      <c r="IO2379" s="123"/>
      <c r="IP2379" s="123"/>
    </row>
    <row r="2380" s="120" customFormat="1" ht="15.75" customHeight="1" spans="3:250">
      <c r="C2380" s="124"/>
      <c r="D2380" s="124"/>
      <c r="E2380" s="120"/>
      <c r="F2380" s="125"/>
      <c r="G2380" s="120"/>
      <c r="II2380" s="123"/>
      <c r="IJ2380" s="123"/>
      <c r="IK2380" s="123"/>
      <c r="IL2380" s="123"/>
      <c r="IM2380" s="123"/>
      <c r="IN2380" s="123"/>
      <c r="IO2380" s="123"/>
      <c r="IP2380" s="123"/>
    </row>
    <row r="2381" s="120" customFormat="1" ht="15.75" customHeight="1" spans="3:250">
      <c r="C2381" s="124"/>
      <c r="D2381" s="124"/>
      <c r="E2381" s="120"/>
      <c r="F2381" s="125"/>
      <c r="G2381" s="120"/>
      <c r="II2381" s="123"/>
      <c r="IJ2381" s="123"/>
      <c r="IK2381" s="123"/>
      <c r="IL2381" s="123"/>
      <c r="IM2381" s="123"/>
      <c r="IN2381" s="123"/>
      <c r="IO2381" s="123"/>
      <c r="IP2381" s="123"/>
    </row>
    <row r="2382" s="120" customFormat="1" ht="15.75" customHeight="1" spans="3:250">
      <c r="C2382" s="124"/>
      <c r="D2382" s="124"/>
      <c r="E2382" s="120"/>
      <c r="F2382" s="125"/>
      <c r="G2382" s="120"/>
      <c r="II2382" s="123"/>
      <c r="IJ2382" s="123"/>
      <c r="IK2382" s="123"/>
      <c r="IL2382" s="123"/>
      <c r="IM2382" s="123"/>
      <c r="IN2382" s="123"/>
      <c r="IO2382" s="123"/>
      <c r="IP2382" s="123"/>
    </row>
    <row r="2383" s="120" customFormat="1" ht="15.75" customHeight="1" spans="3:250">
      <c r="C2383" s="124"/>
      <c r="D2383" s="124"/>
      <c r="E2383" s="120"/>
      <c r="F2383" s="125"/>
      <c r="G2383" s="120"/>
      <c r="II2383" s="123"/>
      <c r="IJ2383" s="123"/>
      <c r="IK2383" s="123"/>
      <c r="IL2383" s="123"/>
      <c r="IM2383" s="123"/>
      <c r="IN2383" s="123"/>
      <c r="IO2383" s="123"/>
      <c r="IP2383" s="123"/>
    </row>
    <row r="2384" s="120" customFormat="1" ht="15.75" customHeight="1" spans="3:250">
      <c r="C2384" s="124"/>
      <c r="D2384" s="124"/>
      <c r="E2384" s="120"/>
      <c r="F2384" s="125"/>
      <c r="G2384" s="120"/>
      <c r="II2384" s="123"/>
      <c r="IJ2384" s="123"/>
      <c r="IK2384" s="123"/>
      <c r="IL2384" s="123"/>
      <c r="IM2384" s="123"/>
      <c r="IN2384" s="123"/>
      <c r="IO2384" s="123"/>
      <c r="IP2384" s="123"/>
    </row>
    <row r="2385" s="120" customFormat="1" ht="15.75" customHeight="1" spans="3:250">
      <c r="C2385" s="124"/>
      <c r="D2385" s="124"/>
      <c r="E2385" s="120"/>
      <c r="F2385" s="125"/>
      <c r="G2385" s="120"/>
      <c r="II2385" s="123"/>
      <c r="IJ2385" s="123"/>
      <c r="IK2385" s="123"/>
      <c r="IL2385" s="123"/>
      <c r="IM2385" s="123"/>
      <c r="IN2385" s="123"/>
      <c r="IO2385" s="123"/>
      <c r="IP2385" s="123"/>
    </row>
    <row r="2386" s="120" customFormat="1" ht="15.75" customHeight="1" spans="3:250">
      <c r="C2386" s="124"/>
      <c r="D2386" s="124"/>
      <c r="E2386" s="120"/>
      <c r="F2386" s="125"/>
      <c r="G2386" s="120"/>
      <c r="II2386" s="123"/>
      <c r="IJ2386" s="123"/>
      <c r="IK2386" s="123"/>
      <c r="IL2386" s="123"/>
      <c r="IM2386" s="123"/>
      <c r="IN2386" s="123"/>
      <c r="IO2386" s="123"/>
      <c r="IP2386" s="123"/>
    </row>
    <row r="2387" s="120" customFormat="1" ht="15.75" customHeight="1" spans="3:250">
      <c r="C2387" s="124"/>
      <c r="D2387" s="124"/>
      <c r="E2387" s="120"/>
      <c r="F2387" s="125"/>
      <c r="G2387" s="120"/>
      <c r="II2387" s="123"/>
      <c r="IJ2387" s="123"/>
      <c r="IK2387" s="123"/>
      <c r="IL2387" s="123"/>
      <c r="IM2387" s="123"/>
      <c r="IN2387" s="123"/>
      <c r="IO2387" s="123"/>
      <c r="IP2387" s="123"/>
    </row>
    <row r="2388" s="120" customFormat="1" ht="15.75" customHeight="1" spans="3:250">
      <c r="C2388" s="124"/>
      <c r="D2388" s="124"/>
      <c r="E2388" s="120"/>
      <c r="F2388" s="125"/>
      <c r="G2388" s="120"/>
      <c r="II2388" s="123"/>
      <c r="IJ2388" s="123"/>
      <c r="IK2388" s="123"/>
      <c r="IL2388" s="123"/>
      <c r="IM2388" s="123"/>
      <c r="IN2388" s="123"/>
      <c r="IO2388" s="123"/>
      <c r="IP2388" s="123"/>
    </row>
    <row r="2389" s="120" customFormat="1" ht="15.75" customHeight="1" spans="3:250">
      <c r="C2389" s="124"/>
      <c r="D2389" s="124"/>
      <c r="E2389" s="120"/>
      <c r="F2389" s="125"/>
      <c r="G2389" s="120"/>
      <c r="II2389" s="123"/>
      <c r="IJ2389" s="123"/>
      <c r="IK2389" s="123"/>
      <c r="IL2389" s="123"/>
      <c r="IM2389" s="123"/>
      <c r="IN2389" s="123"/>
      <c r="IO2389" s="123"/>
      <c r="IP2389" s="123"/>
    </row>
    <row r="2390" s="120" customFormat="1" ht="15.75" customHeight="1" spans="3:250">
      <c r="C2390" s="124"/>
      <c r="D2390" s="124"/>
      <c r="E2390" s="120"/>
      <c r="F2390" s="125"/>
      <c r="G2390" s="120"/>
      <c r="II2390" s="123"/>
      <c r="IJ2390" s="123"/>
      <c r="IK2390" s="123"/>
      <c r="IL2390" s="123"/>
      <c r="IM2390" s="123"/>
      <c r="IN2390" s="123"/>
      <c r="IO2390" s="123"/>
      <c r="IP2390" s="123"/>
    </row>
    <row r="2391" s="120" customFormat="1" ht="15.75" customHeight="1" spans="3:250">
      <c r="C2391" s="124"/>
      <c r="D2391" s="124"/>
      <c r="E2391" s="120"/>
      <c r="F2391" s="125"/>
      <c r="G2391" s="120"/>
      <c r="II2391" s="123"/>
      <c r="IJ2391" s="123"/>
      <c r="IK2391" s="123"/>
      <c r="IL2391" s="123"/>
      <c r="IM2391" s="123"/>
      <c r="IN2391" s="123"/>
      <c r="IO2391" s="123"/>
      <c r="IP2391" s="123"/>
    </row>
    <row r="2392" s="120" customFormat="1" ht="15.75" customHeight="1" spans="3:250">
      <c r="C2392" s="124"/>
      <c r="D2392" s="124"/>
      <c r="E2392" s="120"/>
      <c r="F2392" s="125"/>
      <c r="G2392" s="120"/>
      <c r="II2392" s="123"/>
      <c r="IJ2392" s="123"/>
      <c r="IK2392" s="123"/>
      <c r="IL2392" s="123"/>
      <c r="IM2392" s="123"/>
      <c r="IN2392" s="123"/>
      <c r="IO2392" s="123"/>
      <c r="IP2392" s="123"/>
    </row>
    <row r="2393" s="120" customFormat="1" ht="15.75" customHeight="1" spans="3:250">
      <c r="C2393" s="124"/>
      <c r="D2393" s="124"/>
      <c r="E2393" s="120"/>
      <c r="F2393" s="125"/>
      <c r="G2393" s="120"/>
      <c r="II2393" s="123"/>
      <c r="IJ2393" s="123"/>
      <c r="IK2393" s="123"/>
      <c r="IL2393" s="123"/>
      <c r="IM2393" s="123"/>
      <c r="IN2393" s="123"/>
      <c r="IO2393" s="123"/>
      <c r="IP2393" s="123"/>
    </row>
    <row r="2394" s="120" customFormat="1" ht="15.75" customHeight="1" spans="3:250">
      <c r="C2394" s="124"/>
      <c r="D2394" s="124"/>
      <c r="E2394" s="120"/>
      <c r="F2394" s="125"/>
      <c r="G2394" s="120"/>
      <c r="II2394" s="123"/>
      <c r="IJ2394" s="123"/>
      <c r="IK2394" s="123"/>
      <c r="IL2394" s="123"/>
      <c r="IM2394" s="123"/>
      <c r="IN2394" s="123"/>
      <c r="IO2394" s="123"/>
      <c r="IP2394" s="123"/>
    </row>
    <row r="2395" s="120" customFormat="1" ht="15.75" customHeight="1" spans="3:250">
      <c r="C2395" s="124"/>
      <c r="D2395" s="124"/>
      <c r="E2395" s="120"/>
      <c r="F2395" s="125"/>
      <c r="G2395" s="120"/>
      <c r="II2395" s="123"/>
      <c r="IJ2395" s="123"/>
      <c r="IK2395" s="123"/>
      <c r="IL2395" s="123"/>
      <c r="IM2395" s="123"/>
      <c r="IN2395" s="123"/>
      <c r="IO2395" s="123"/>
      <c r="IP2395" s="123"/>
    </row>
    <row r="2396" s="120" customFormat="1" ht="15.75" customHeight="1" spans="3:250">
      <c r="C2396" s="124"/>
      <c r="D2396" s="124"/>
      <c r="E2396" s="120"/>
      <c r="F2396" s="125"/>
      <c r="G2396" s="120"/>
      <c r="II2396" s="123"/>
      <c r="IJ2396" s="123"/>
      <c r="IK2396" s="123"/>
      <c r="IL2396" s="123"/>
      <c r="IM2396" s="123"/>
      <c r="IN2396" s="123"/>
      <c r="IO2396" s="123"/>
      <c r="IP2396" s="123"/>
    </row>
    <row r="2397" s="120" customFormat="1" ht="15.75" customHeight="1" spans="3:250">
      <c r="C2397" s="124"/>
      <c r="D2397" s="124"/>
      <c r="E2397" s="120"/>
      <c r="F2397" s="125"/>
      <c r="G2397" s="120"/>
      <c r="II2397" s="123"/>
      <c r="IJ2397" s="123"/>
      <c r="IK2397" s="123"/>
      <c r="IL2397" s="123"/>
      <c r="IM2397" s="123"/>
      <c r="IN2397" s="123"/>
      <c r="IO2397" s="123"/>
      <c r="IP2397" s="123"/>
    </row>
    <row r="2398" s="120" customFormat="1" ht="15.75" customHeight="1" spans="3:250">
      <c r="C2398" s="124"/>
      <c r="D2398" s="124"/>
      <c r="E2398" s="120"/>
      <c r="F2398" s="125"/>
      <c r="G2398" s="120"/>
      <c r="II2398" s="123"/>
      <c r="IJ2398" s="123"/>
      <c r="IK2398" s="123"/>
      <c r="IL2398" s="123"/>
      <c r="IM2398" s="123"/>
      <c r="IN2398" s="123"/>
      <c r="IO2398" s="123"/>
      <c r="IP2398" s="123"/>
    </row>
    <row r="2399" s="120" customFormat="1" ht="15.75" customHeight="1" spans="3:250">
      <c r="C2399" s="124"/>
      <c r="D2399" s="124"/>
      <c r="E2399" s="120"/>
      <c r="F2399" s="125"/>
      <c r="G2399" s="120"/>
      <c r="II2399" s="123"/>
      <c r="IJ2399" s="123"/>
      <c r="IK2399" s="123"/>
      <c r="IL2399" s="123"/>
      <c r="IM2399" s="123"/>
      <c r="IN2399" s="123"/>
      <c r="IO2399" s="123"/>
      <c r="IP2399" s="123"/>
    </row>
    <row r="2400" s="120" customFormat="1" ht="15.75" customHeight="1" spans="3:250">
      <c r="C2400" s="124"/>
      <c r="D2400" s="124"/>
      <c r="E2400" s="120"/>
      <c r="F2400" s="125"/>
      <c r="G2400" s="120"/>
      <c r="II2400" s="123"/>
      <c r="IJ2400" s="123"/>
      <c r="IK2400" s="123"/>
      <c r="IL2400" s="123"/>
      <c r="IM2400" s="123"/>
      <c r="IN2400" s="123"/>
      <c r="IO2400" s="123"/>
      <c r="IP2400" s="123"/>
    </row>
    <row r="2401" s="120" customFormat="1" ht="15.75" customHeight="1" spans="3:250">
      <c r="C2401" s="124"/>
      <c r="D2401" s="124"/>
      <c r="E2401" s="120"/>
      <c r="F2401" s="125"/>
      <c r="G2401" s="120"/>
      <c r="II2401" s="123"/>
      <c r="IJ2401" s="123"/>
      <c r="IK2401" s="123"/>
      <c r="IL2401" s="123"/>
      <c r="IM2401" s="123"/>
      <c r="IN2401" s="123"/>
      <c r="IO2401" s="123"/>
      <c r="IP2401" s="123"/>
    </row>
    <row r="2402" s="120" customFormat="1" ht="15.75" customHeight="1" spans="3:250">
      <c r="C2402" s="124"/>
      <c r="D2402" s="124"/>
      <c r="E2402" s="120"/>
      <c r="F2402" s="125"/>
      <c r="G2402" s="120"/>
      <c r="II2402" s="123"/>
      <c r="IJ2402" s="123"/>
      <c r="IK2402" s="123"/>
      <c r="IL2402" s="123"/>
      <c r="IM2402" s="123"/>
      <c r="IN2402" s="123"/>
      <c r="IO2402" s="123"/>
      <c r="IP2402" s="123"/>
    </row>
    <row r="2403" s="120" customFormat="1" ht="15.75" customHeight="1" spans="3:250">
      <c r="C2403" s="124"/>
      <c r="D2403" s="124"/>
      <c r="E2403" s="120"/>
      <c r="F2403" s="125"/>
      <c r="G2403" s="120"/>
      <c r="II2403" s="123"/>
      <c r="IJ2403" s="123"/>
      <c r="IK2403" s="123"/>
      <c r="IL2403" s="123"/>
      <c r="IM2403" s="123"/>
      <c r="IN2403" s="123"/>
      <c r="IO2403" s="123"/>
      <c r="IP2403" s="123"/>
    </row>
    <row r="2404" s="120" customFormat="1" ht="15.75" customHeight="1" spans="3:250">
      <c r="C2404" s="124"/>
      <c r="D2404" s="124"/>
      <c r="E2404" s="120"/>
      <c r="F2404" s="125"/>
      <c r="G2404" s="120"/>
      <c r="II2404" s="123"/>
      <c r="IJ2404" s="123"/>
      <c r="IK2404" s="123"/>
      <c r="IL2404" s="123"/>
      <c r="IM2404" s="123"/>
      <c r="IN2404" s="123"/>
      <c r="IO2404" s="123"/>
      <c r="IP2404" s="123"/>
    </row>
    <row r="2405" s="120" customFormat="1" ht="15.75" customHeight="1" spans="3:250">
      <c r="C2405" s="124"/>
      <c r="D2405" s="124"/>
      <c r="E2405" s="120"/>
      <c r="F2405" s="125"/>
      <c r="G2405" s="120"/>
      <c r="II2405" s="123"/>
      <c r="IJ2405" s="123"/>
      <c r="IK2405" s="123"/>
      <c r="IL2405" s="123"/>
      <c r="IM2405" s="123"/>
      <c r="IN2405" s="123"/>
      <c r="IO2405" s="123"/>
      <c r="IP2405" s="123"/>
    </row>
    <row r="2406" s="120" customFormat="1" ht="15.75" customHeight="1" spans="3:250">
      <c r="C2406" s="124"/>
      <c r="D2406" s="124"/>
      <c r="E2406" s="120"/>
      <c r="F2406" s="125"/>
      <c r="G2406" s="120"/>
      <c r="II2406" s="123"/>
      <c r="IJ2406" s="123"/>
      <c r="IK2406" s="123"/>
      <c r="IL2406" s="123"/>
      <c r="IM2406" s="123"/>
      <c r="IN2406" s="123"/>
      <c r="IO2406" s="123"/>
      <c r="IP2406" s="123"/>
    </row>
    <row r="2407" s="120" customFormat="1" ht="15.75" customHeight="1" spans="3:250">
      <c r="C2407" s="124"/>
      <c r="D2407" s="124"/>
      <c r="E2407" s="120"/>
      <c r="F2407" s="125"/>
      <c r="G2407" s="120"/>
      <c r="II2407" s="123"/>
      <c r="IJ2407" s="123"/>
      <c r="IK2407" s="123"/>
      <c r="IL2407" s="123"/>
      <c r="IM2407" s="123"/>
      <c r="IN2407" s="123"/>
      <c r="IO2407" s="123"/>
      <c r="IP2407" s="123"/>
    </row>
    <row r="2408" s="120" customFormat="1" ht="15.75" customHeight="1" spans="3:250">
      <c r="C2408" s="124"/>
      <c r="D2408" s="124"/>
      <c r="E2408" s="120"/>
      <c r="F2408" s="125"/>
      <c r="G2408" s="120"/>
      <c r="II2408" s="123"/>
      <c r="IJ2408" s="123"/>
      <c r="IK2408" s="123"/>
      <c r="IL2408" s="123"/>
      <c r="IM2408" s="123"/>
      <c r="IN2408" s="123"/>
      <c r="IO2408" s="123"/>
      <c r="IP2408" s="123"/>
    </row>
    <row r="2409" s="120" customFormat="1" ht="15.75" customHeight="1" spans="3:250">
      <c r="C2409" s="124"/>
      <c r="D2409" s="124"/>
      <c r="E2409" s="120"/>
      <c r="F2409" s="125"/>
      <c r="G2409" s="120"/>
      <c r="II2409" s="123"/>
      <c r="IJ2409" s="123"/>
      <c r="IK2409" s="123"/>
      <c r="IL2409" s="123"/>
      <c r="IM2409" s="123"/>
      <c r="IN2409" s="123"/>
      <c r="IO2409" s="123"/>
      <c r="IP2409" s="123"/>
    </row>
    <row r="2410" s="120" customFormat="1" ht="15.75" customHeight="1" spans="3:250">
      <c r="C2410" s="124"/>
      <c r="D2410" s="124"/>
      <c r="E2410" s="120"/>
      <c r="F2410" s="125"/>
      <c r="G2410" s="120"/>
      <c r="II2410" s="123"/>
      <c r="IJ2410" s="123"/>
      <c r="IK2410" s="123"/>
      <c r="IL2410" s="123"/>
      <c r="IM2410" s="123"/>
      <c r="IN2410" s="123"/>
      <c r="IO2410" s="123"/>
      <c r="IP2410" s="123"/>
    </row>
    <row r="2411" s="120" customFormat="1" ht="15.75" customHeight="1" spans="3:250">
      <c r="C2411" s="124"/>
      <c r="D2411" s="124"/>
      <c r="E2411" s="120"/>
      <c r="F2411" s="125"/>
      <c r="G2411" s="120"/>
      <c r="II2411" s="123"/>
      <c r="IJ2411" s="123"/>
      <c r="IK2411" s="123"/>
      <c r="IL2411" s="123"/>
      <c r="IM2411" s="123"/>
      <c r="IN2411" s="123"/>
      <c r="IO2411" s="123"/>
      <c r="IP2411" s="123"/>
    </row>
    <row r="2412" s="120" customFormat="1" ht="15.75" customHeight="1" spans="3:250">
      <c r="C2412" s="124"/>
      <c r="D2412" s="124"/>
      <c r="E2412" s="120"/>
      <c r="F2412" s="125"/>
      <c r="G2412" s="120"/>
      <c r="II2412" s="123"/>
      <c r="IJ2412" s="123"/>
      <c r="IK2412" s="123"/>
      <c r="IL2412" s="123"/>
      <c r="IM2412" s="123"/>
      <c r="IN2412" s="123"/>
      <c r="IO2412" s="123"/>
      <c r="IP2412" s="123"/>
    </row>
    <row r="2413" s="120" customFormat="1" ht="15.75" customHeight="1" spans="3:250">
      <c r="C2413" s="124"/>
      <c r="D2413" s="124"/>
      <c r="E2413" s="120"/>
      <c r="F2413" s="125"/>
      <c r="G2413" s="120"/>
      <c r="II2413" s="123"/>
      <c r="IJ2413" s="123"/>
      <c r="IK2413" s="123"/>
      <c r="IL2413" s="123"/>
      <c r="IM2413" s="123"/>
      <c r="IN2413" s="123"/>
      <c r="IO2413" s="123"/>
      <c r="IP2413" s="123"/>
    </row>
    <row r="2414" s="120" customFormat="1" ht="15.75" customHeight="1" spans="3:250">
      <c r="C2414" s="124"/>
      <c r="D2414" s="124"/>
      <c r="E2414" s="120"/>
      <c r="F2414" s="125"/>
      <c r="G2414" s="120"/>
      <c r="II2414" s="123"/>
      <c r="IJ2414" s="123"/>
      <c r="IK2414" s="123"/>
      <c r="IL2414" s="123"/>
      <c r="IM2414" s="123"/>
      <c r="IN2414" s="123"/>
      <c r="IO2414" s="123"/>
      <c r="IP2414" s="123"/>
    </row>
    <row r="2415" s="120" customFormat="1" ht="15.75" customHeight="1" spans="3:250">
      <c r="C2415" s="124"/>
      <c r="D2415" s="124"/>
      <c r="E2415" s="120"/>
      <c r="F2415" s="125"/>
      <c r="G2415" s="120"/>
      <c r="II2415" s="123"/>
      <c r="IJ2415" s="123"/>
      <c r="IK2415" s="123"/>
      <c r="IL2415" s="123"/>
      <c r="IM2415" s="123"/>
      <c r="IN2415" s="123"/>
      <c r="IO2415" s="123"/>
      <c r="IP2415" s="123"/>
    </row>
    <row r="2416" s="120" customFormat="1" ht="15.75" customHeight="1" spans="3:250">
      <c r="C2416" s="124"/>
      <c r="D2416" s="124"/>
      <c r="E2416" s="120"/>
      <c r="F2416" s="125"/>
      <c r="G2416" s="120"/>
      <c r="II2416" s="123"/>
      <c r="IJ2416" s="123"/>
      <c r="IK2416" s="123"/>
      <c r="IL2416" s="123"/>
      <c r="IM2416" s="123"/>
      <c r="IN2416" s="123"/>
      <c r="IO2416" s="123"/>
      <c r="IP2416" s="123"/>
    </row>
    <row r="2417" s="120" customFormat="1" ht="15.75" customHeight="1" spans="3:250">
      <c r="C2417" s="124"/>
      <c r="D2417" s="124"/>
      <c r="E2417" s="120"/>
      <c r="F2417" s="125"/>
      <c r="G2417" s="120"/>
      <c r="II2417" s="123"/>
      <c r="IJ2417" s="123"/>
      <c r="IK2417" s="123"/>
      <c r="IL2417" s="123"/>
      <c r="IM2417" s="123"/>
      <c r="IN2417" s="123"/>
      <c r="IO2417" s="123"/>
      <c r="IP2417" s="123"/>
    </row>
    <row r="2418" s="120" customFormat="1" ht="15.75" customHeight="1" spans="3:250">
      <c r="C2418" s="124"/>
      <c r="D2418" s="124"/>
      <c r="E2418" s="120"/>
      <c r="F2418" s="125"/>
      <c r="G2418" s="120"/>
      <c r="II2418" s="123"/>
      <c r="IJ2418" s="123"/>
      <c r="IK2418" s="123"/>
      <c r="IL2418" s="123"/>
      <c r="IM2418" s="123"/>
      <c r="IN2418" s="123"/>
      <c r="IO2418" s="123"/>
      <c r="IP2418" s="123"/>
    </row>
    <row r="2419" s="120" customFormat="1" ht="15.75" customHeight="1" spans="3:250">
      <c r="C2419" s="124"/>
      <c r="D2419" s="124"/>
      <c r="E2419" s="120"/>
      <c r="F2419" s="125"/>
      <c r="G2419" s="120"/>
      <c r="II2419" s="123"/>
      <c r="IJ2419" s="123"/>
      <c r="IK2419" s="123"/>
      <c r="IL2419" s="123"/>
      <c r="IM2419" s="123"/>
      <c r="IN2419" s="123"/>
      <c r="IO2419" s="123"/>
      <c r="IP2419" s="123"/>
    </row>
    <row r="2420" s="120" customFormat="1" ht="15.75" customHeight="1" spans="3:250">
      <c r="C2420" s="124"/>
      <c r="D2420" s="124"/>
      <c r="E2420" s="120"/>
      <c r="F2420" s="125"/>
      <c r="G2420" s="120"/>
      <c r="II2420" s="123"/>
      <c r="IJ2420" s="123"/>
      <c r="IK2420" s="123"/>
      <c r="IL2420" s="123"/>
      <c r="IM2420" s="123"/>
      <c r="IN2420" s="123"/>
      <c r="IO2420" s="123"/>
      <c r="IP2420" s="123"/>
    </row>
    <row r="2421" s="120" customFormat="1" ht="15.75" customHeight="1" spans="3:250">
      <c r="C2421" s="124"/>
      <c r="D2421" s="124"/>
      <c r="E2421" s="120"/>
      <c r="F2421" s="125"/>
      <c r="G2421" s="120"/>
      <c r="II2421" s="123"/>
      <c r="IJ2421" s="123"/>
      <c r="IK2421" s="123"/>
      <c r="IL2421" s="123"/>
      <c r="IM2421" s="123"/>
      <c r="IN2421" s="123"/>
      <c r="IO2421" s="123"/>
      <c r="IP2421" s="123"/>
    </row>
    <row r="2422" s="120" customFormat="1" ht="15.75" customHeight="1" spans="3:250">
      <c r="C2422" s="124"/>
      <c r="D2422" s="124"/>
      <c r="E2422" s="120"/>
      <c r="F2422" s="125"/>
      <c r="G2422" s="120"/>
      <c r="II2422" s="123"/>
      <c r="IJ2422" s="123"/>
      <c r="IK2422" s="123"/>
      <c r="IL2422" s="123"/>
      <c r="IM2422" s="123"/>
      <c r="IN2422" s="123"/>
      <c r="IO2422" s="123"/>
      <c r="IP2422" s="123"/>
    </row>
    <row r="2423" s="120" customFormat="1" ht="15.75" customHeight="1" spans="3:250">
      <c r="C2423" s="124"/>
      <c r="D2423" s="124"/>
      <c r="E2423" s="120"/>
      <c r="F2423" s="125"/>
      <c r="G2423" s="120"/>
      <c r="II2423" s="123"/>
      <c r="IJ2423" s="123"/>
      <c r="IK2423" s="123"/>
      <c r="IL2423" s="123"/>
      <c r="IM2423" s="123"/>
      <c r="IN2423" s="123"/>
      <c r="IO2423" s="123"/>
      <c r="IP2423" s="123"/>
    </row>
    <row r="2424" s="120" customFormat="1" ht="15.75" customHeight="1" spans="3:250">
      <c r="C2424" s="124"/>
      <c r="D2424" s="124"/>
      <c r="E2424" s="120"/>
      <c r="F2424" s="125"/>
      <c r="G2424" s="120"/>
      <c r="II2424" s="123"/>
      <c r="IJ2424" s="123"/>
      <c r="IK2424" s="123"/>
      <c r="IL2424" s="123"/>
      <c r="IM2424" s="123"/>
      <c r="IN2424" s="123"/>
      <c r="IO2424" s="123"/>
      <c r="IP2424" s="123"/>
    </row>
    <row r="2425" s="120" customFormat="1" ht="15.75" customHeight="1" spans="3:250">
      <c r="C2425" s="124"/>
      <c r="D2425" s="124"/>
      <c r="E2425" s="120"/>
      <c r="F2425" s="125"/>
      <c r="G2425" s="120"/>
      <c r="II2425" s="123"/>
      <c r="IJ2425" s="123"/>
      <c r="IK2425" s="123"/>
      <c r="IL2425" s="123"/>
      <c r="IM2425" s="123"/>
      <c r="IN2425" s="123"/>
      <c r="IO2425" s="123"/>
      <c r="IP2425" s="123"/>
    </row>
    <row r="2426" s="120" customFormat="1" ht="15.75" customHeight="1" spans="3:250">
      <c r="C2426" s="124"/>
      <c r="D2426" s="124"/>
      <c r="E2426" s="120"/>
      <c r="F2426" s="125"/>
      <c r="G2426" s="120"/>
      <c r="II2426" s="123"/>
      <c r="IJ2426" s="123"/>
      <c r="IK2426" s="123"/>
      <c r="IL2426" s="123"/>
      <c r="IM2426" s="123"/>
      <c r="IN2426" s="123"/>
      <c r="IO2426" s="123"/>
      <c r="IP2426" s="123"/>
    </row>
    <row r="2427" s="120" customFormat="1" ht="15.75" customHeight="1" spans="3:250">
      <c r="C2427" s="124"/>
      <c r="D2427" s="124"/>
      <c r="E2427" s="120"/>
      <c r="F2427" s="125"/>
      <c r="G2427" s="120"/>
      <c r="II2427" s="123"/>
      <c r="IJ2427" s="123"/>
      <c r="IK2427" s="123"/>
      <c r="IL2427" s="123"/>
      <c r="IM2427" s="123"/>
      <c r="IN2427" s="123"/>
      <c r="IO2427" s="123"/>
      <c r="IP2427" s="123"/>
    </row>
    <row r="2428" s="120" customFormat="1" ht="15.75" customHeight="1" spans="3:250">
      <c r="C2428" s="124"/>
      <c r="D2428" s="124"/>
      <c r="E2428" s="120"/>
      <c r="F2428" s="125"/>
      <c r="G2428" s="120"/>
      <c r="II2428" s="123"/>
      <c r="IJ2428" s="123"/>
      <c r="IK2428" s="123"/>
      <c r="IL2428" s="123"/>
      <c r="IM2428" s="123"/>
      <c r="IN2428" s="123"/>
      <c r="IO2428" s="123"/>
      <c r="IP2428" s="123"/>
    </row>
    <row r="2429" s="120" customFormat="1" ht="15.75" customHeight="1" spans="3:250">
      <c r="C2429" s="124"/>
      <c r="D2429" s="124"/>
      <c r="E2429" s="120"/>
      <c r="F2429" s="125"/>
      <c r="G2429" s="120"/>
      <c r="II2429" s="123"/>
      <c r="IJ2429" s="123"/>
      <c r="IK2429" s="123"/>
      <c r="IL2429" s="123"/>
      <c r="IM2429" s="123"/>
      <c r="IN2429" s="123"/>
      <c r="IO2429" s="123"/>
      <c r="IP2429" s="123"/>
    </row>
    <row r="2430" s="120" customFormat="1" ht="15.75" customHeight="1" spans="3:250">
      <c r="C2430" s="124"/>
      <c r="D2430" s="124"/>
      <c r="E2430" s="120"/>
      <c r="F2430" s="125"/>
      <c r="G2430" s="120"/>
      <c r="II2430" s="123"/>
      <c r="IJ2430" s="123"/>
      <c r="IK2430" s="123"/>
      <c r="IL2430" s="123"/>
      <c r="IM2430" s="123"/>
      <c r="IN2430" s="123"/>
      <c r="IO2430" s="123"/>
      <c r="IP2430" s="123"/>
    </row>
    <row r="2431" s="120" customFormat="1" ht="15.75" customHeight="1" spans="3:250">
      <c r="C2431" s="124"/>
      <c r="D2431" s="124"/>
      <c r="E2431" s="120"/>
      <c r="F2431" s="125"/>
      <c r="G2431" s="120"/>
      <c r="II2431" s="123"/>
      <c r="IJ2431" s="123"/>
      <c r="IK2431" s="123"/>
      <c r="IL2431" s="123"/>
      <c r="IM2431" s="123"/>
      <c r="IN2431" s="123"/>
      <c r="IO2431" s="123"/>
      <c r="IP2431" s="123"/>
    </row>
    <row r="2432" s="120" customFormat="1" ht="15.75" customHeight="1" spans="3:250">
      <c r="C2432" s="124"/>
      <c r="D2432" s="124"/>
      <c r="E2432" s="120"/>
      <c r="F2432" s="125"/>
      <c r="G2432" s="120"/>
      <c r="II2432" s="123"/>
      <c r="IJ2432" s="123"/>
      <c r="IK2432" s="123"/>
      <c r="IL2432" s="123"/>
      <c r="IM2432" s="123"/>
      <c r="IN2432" s="123"/>
      <c r="IO2432" s="123"/>
      <c r="IP2432" s="123"/>
    </row>
    <row r="2433" s="120" customFormat="1" ht="15.75" customHeight="1" spans="3:250">
      <c r="C2433" s="124"/>
      <c r="D2433" s="124"/>
      <c r="E2433" s="120"/>
      <c r="F2433" s="125"/>
      <c r="G2433" s="120"/>
      <c r="II2433" s="123"/>
      <c r="IJ2433" s="123"/>
      <c r="IK2433" s="123"/>
      <c r="IL2433" s="123"/>
      <c r="IM2433" s="123"/>
      <c r="IN2433" s="123"/>
      <c r="IO2433" s="123"/>
      <c r="IP2433" s="123"/>
    </row>
    <row r="2434" s="120" customFormat="1" ht="15.75" customHeight="1" spans="3:250">
      <c r="C2434" s="124"/>
      <c r="D2434" s="124"/>
      <c r="E2434" s="120"/>
      <c r="F2434" s="125"/>
      <c r="G2434" s="120"/>
      <c r="II2434" s="123"/>
      <c r="IJ2434" s="123"/>
      <c r="IK2434" s="123"/>
      <c r="IL2434" s="123"/>
      <c r="IM2434" s="123"/>
      <c r="IN2434" s="123"/>
      <c r="IO2434" s="123"/>
      <c r="IP2434" s="123"/>
    </row>
    <row r="2435" s="120" customFormat="1" ht="15.75" customHeight="1" spans="3:250">
      <c r="C2435" s="124"/>
      <c r="D2435" s="124"/>
      <c r="E2435" s="120"/>
      <c r="F2435" s="125"/>
      <c r="G2435" s="120"/>
      <c r="II2435" s="123"/>
      <c r="IJ2435" s="123"/>
      <c r="IK2435" s="123"/>
      <c r="IL2435" s="123"/>
      <c r="IM2435" s="123"/>
      <c r="IN2435" s="123"/>
      <c r="IO2435" s="123"/>
      <c r="IP2435" s="123"/>
    </row>
    <row r="2436" s="120" customFormat="1" ht="15.75" customHeight="1" spans="3:250">
      <c r="C2436" s="124"/>
      <c r="D2436" s="124"/>
      <c r="E2436" s="120"/>
      <c r="F2436" s="125"/>
      <c r="G2436" s="120"/>
      <c r="II2436" s="123"/>
      <c r="IJ2436" s="123"/>
      <c r="IK2436" s="123"/>
      <c r="IL2436" s="123"/>
      <c r="IM2436" s="123"/>
      <c r="IN2436" s="123"/>
      <c r="IO2436" s="123"/>
      <c r="IP2436" s="123"/>
    </row>
    <row r="2437" s="120" customFormat="1" ht="15.75" customHeight="1" spans="3:250">
      <c r="C2437" s="124"/>
      <c r="D2437" s="124"/>
      <c r="E2437" s="120"/>
      <c r="F2437" s="125"/>
      <c r="G2437" s="120"/>
      <c r="II2437" s="123"/>
      <c r="IJ2437" s="123"/>
      <c r="IK2437" s="123"/>
      <c r="IL2437" s="123"/>
      <c r="IM2437" s="123"/>
      <c r="IN2437" s="123"/>
      <c r="IO2437" s="123"/>
      <c r="IP2437" s="123"/>
    </row>
    <row r="2438" s="120" customFormat="1" ht="15.75" customHeight="1" spans="3:250">
      <c r="C2438" s="124"/>
      <c r="D2438" s="124"/>
      <c r="E2438" s="120"/>
      <c r="F2438" s="125"/>
      <c r="G2438" s="120"/>
      <c r="II2438" s="123"/>
      <c r="IJ2438" s="123"/>
      <c r="IK2438" s="123"/>
      <c r="IL2438" s="123"/>
      <c r="IM2438" s="123"/>
      <c r="IN2438" s="123"/>
      <c r="IO2438" s="123"/>
      <c r="IP2438" s="123"/>
    </row>
    <row r="2439" s="120" customFormat="1" ht="15.75" customHeight="1" spans="3:250">
      <c r="C2439" s="124"/>
      <c r="D2439" s="124"/>
      <c r="E2439" s="120"/>
      <c r="F2439" s="125"/>
      <c r="G2439" s="120"/>
      <c r="II2439" s="123"/>
      <c r="IJ2439" s="123"/>
      <c r="IK2439" s="123"/>
      <c r="IL2439" s="123"/>
      <c r="IM2439" s="123"/>
      <c r="IN2439" s="123"/>
      <c r="IO2439" s="123"/>
      <c r="IP2439" s="123"/>
    </row>
    <row r="2440" s="120" customFormat="1" ht="15.75" customHeight="1" spans="3:250">
      <c r="C2440" s="124"/>
      <c r="D2440" s="124"/>
      <c r="E2440" s="120"/>
      <c r="F2440" s="125"/>
      <c r="G2440" s="120"/>
      <c r="II2440" s="123"/>
      <c r="IJ2440" s="123"/>
      <c r="IK2440" s="123"/>
      <c r="IL2440" s="123"/>
      <c r="IM2440" s="123"/>
      <c r="IN2440" s="123"/>
      <c r="IO2440" s="123"/>
      <c r="IP2440" s="123"/>
    </row>
    <row r="2441" s="120" customFormat="1" ht="15.75" customHeight="1" spans="3:250">
      <c r="C2441" s="124"/>
      <c r="D2441" s="124"/>
      <c r="E2441" s="120"/>
      <c r="F2441" s="125"/>
      <c r="G2441" s="120"/>
      <c r="II2441" s="123"/>
      <c r="IJ2441" s="123"/>
      <c r="IK2441" s="123"/>
      <c r="IL2441" s="123"/>
      <c r="IM2441" s="123"/>
      <c r="IN2441" s="123"/>
      <c r="IO2441" s="123"/>
      <c r="IP2441" s="123"/>
    </row>
    <row r="2442" s="120" customFormat="1" ht="15.75" customHeight="1" spans="3:250">
      <c r="C2442" s="124"/>
      <c r="D2442" s="124"/>
      <c r="E2442" s="120"/>
      <c r="F2442" s="125"/>
      <c r="G2442" s="120"/>
      <c r="II2442" s="123"/>
      <c r="IJ2442" s="123"/>
      <c r="IK2442" s="123"/>
      <c r="IL2442" s="123"/>
      <c r="IM2442" s="123"/>
      <c r="IN2442" s="123"/>
      <c r="IO2442" s="123"/>
      <c r="IP2442" s="123"/>
    </row>
    <row r="2443" s="120" customFormat="1" ht="15.75" customHeight="1" spans="3:250">
      <c r="C2443" s="124"/>
      <c r="D2443" s="124"/>
      <c r="E2443" s="120"/>
      <c r="F2443" s="125"/>
      <c r="G2443" s="120"/>
      <c r="II2443" s="123"/>
      <c r="IJ2443" s="123"/>
      <c r="IK2443" s="123"/>
      <c r="IL2443" s="123"/>
      <c r="IM2443" s="123"/>
      <c r="IN2443" s="123"/>
      <c r="IO2443" s="123"/>
      <c r="IP2443" s="123"/>
    </row>
    <row r="2444" s="120" customFormat="1" ht="15.75" customHeight="1" spans="3:250">
      <c r="C2444" s="124"/>
      <c r="D2444" s="124"/>
      <c r="E2444" s="120"/>
      <c r="F2444" s="125"/>
      <c r="G2444" s="120"/>
      <c r="II2444" s="123"/>
      <c r="IJ2444" s="123"/>
      <c r="IK2444" s="123"/>
      <c r="IL2444" s="123"/>
      <c r="IM2444" s="123"/>
      <c r="IN2444" s="123"/>
      <c r="IO2444" s="123"/>
      <c r="IP2444" s="123"/>
    </row>
    <row r="2445" s="120" customFormat="1" ht="15.75" customHeight="1" spans="3:250">
      <c r="C2445" s="124"/>
      <c r="D2445" s="124"/>
      <c r="E2445" s="120"/>
      <c r="F2445" s="125"/>
      <c r="G2445" s="120"/>
      <c r="II2445" s="123"/>
      <c r="IJ2445" s="123"/>
      <c r="IK2445" s="123"/>
      <c r="IL2445" s="123"/>
      <c r="IM2445" s="123"/>
      <c r="IN2445" s="123"/>
      <c r="IO2445" s="123"/>
      <c r="IP2445" s="123"/>
    </row>
    <row r="2446" s="120" customFormat="1" ht="15.75" customHeight="1" spans="3:250">
      <c r="C2446" s="124"/>
      <c r="D2446" s="124"/>
      <c r="E2446" s="120"/>
      <c r="F2446" s="125"/>
      <c r="G2446" s="120"/>
      <c r="II2446" s="123"/>
      <c r="IJ2446" s="123"/>
      <c r="IK2446" s="123"/>
      <c r="IL2446" s="123"/>
      <c r="IM2446" s="123"/>
      <c r="IN2446" s="123"/>
      <c r="IO2446" s="123"/>
      <c r="IP2446" s="123"/>
    </row>
    <row r="2447" s="120" customFormat="1" ht="15.75" customHeight="1" spans="3:250">
      <c r="C2447" s="124"/>
      <c r="D2447" s="124"/>
      <c r="E2447" s="120"/>
      <c r="F2447" s="125"/>
      <c r="G2447" s="120"/>
      <c r="II2447" s="123"/>
      <c r="IJ2447" s="123"/>
      <c r="IK2447" s="123"/>
      <c r="IL2447" s="123"/>
      <c r="IM2447" s="123"/>
      <c r="IN2447" s="123"/>
      <c r="IO2447" s="123"/>
      <c r="IP2447" s="123"/>
    </row>
    <row r="2448" s="120" customFormat="1" ht="15.75" customHeight="1" spans="3:250">
      <c r="C2448" s="124"/>
      <c r="D2448" s="124"/>
      <c r="E2448" s="120"/>
      <c r="F2448" s="125"/>
      <c r="G2448" s="120"/>
      <c r="II2448" s="123"/>
      <c r="IJ2448" s="123"/>
      <c r="IK2448" s="123"/>
      <c r="IL2448" s="123"/>
      <c r="IM2448" s="123"/>
      <c r="IN2448" s="123"/>
      <c r="IO2448" s="123"/>
      <c r="IP2448" s="123"/>
    </row>
    <row r="2449" s="120" customFormat="1" ht="15.75" customHeight="1" spans="3:250">
      <c r="C2449" s="124"/>
      <c r="D2449" s="124"/>
      <c r="E2449" s="120"/>
      <c r="F2449" s="125"/>
      <c r="G2449" s="120"/>
      <c r="II2449" s="123"/>
      <c r="IJ2449" s="123"/>
      <c r="IK2449" s="123"/>
      <c r="IL2449" s="123"/>
      <c r="IM2449" s="123"/>
      <c r="IN2449" s="123"/>
      <c r="IO2449" s="123"/>
      <c r="IP2449" s="123"/>
    </row>
    <row r="2450" s="120" customFormat="1" ht="15.75" customHeight="1" spans="3:250">
      <c r="C2450" s="124"/>
      <c r="D2450" s="124"/>
      <c r="E2450" s="120"/>
      <c r="F2450" s="125"/>
      <c r="G2450" s="120"/>
      <c r="II2450" s="123"/>
      <c r="IJ2450" s="123"/>
      <c r="IK2450" s="123"/>
      <c r="IL2450" s="123"/>
      <c r="IM2450" s="123"/>
      <c r="IN2450" s="123"/>
      <c r="IO2450" s="123"/>
      <c r="IP2450" s="123"/>
    </row>
    <row r="2451" s="120" customFormat="1" ht="15.75" customHeight="1" spans="3:250">
      <c r="C2451" s="124"/>
      <c r="D2451" s="124"/>
      <c r="E2451" s="120"/>
      <c r="F2451" s="125"/>
      <c r="G2451" s="120"/>
      <c r="II2451" s="123"/>
      <c r="IJ2451" s="123"/>
      <c r="IK2451" s="123"/>
      <c r="IL2451" s="123"/>
      <c r="IM2451" s="123"/>
      <c r="IN2451" s="123"/>
      <c r="IO2451" s="123"/>
      <c r="IP2451" s="123"/>
    </row>
    <row r="2452" s="120" customFormat="1" ht="15.75" customHeight="1" spans="3:250">
      <c r="C2452" s="124"/>
      <c r="D2452" s="124"/>
      <c r="E2452" s="120"/>
      <c r="F2452" s="125"/>
      <c r="G2452" s="120"/>
      <c r="II2452" s="123"/>
      <c r="IJ2452" s="123"/>
      <c r="IK2452" s="123"/>
      <c r="IL2452" s="123"/>
      <c r="IM2452" s="123"/>
      <c r="IN2452" s="123"/>
      <c r="IO2452" s="123"/>
      <c r="IP2452" s="123"/>
    </row>
    <row r="2453" s="120" customFormat="1" ht="15.75" customHeight="1" spans="3:250">
      <c r="C2453" s="124"/>
      <c r="D2453" s="124"/>
      <c r="E2453" s="120"/>
      <c r="F2453" s="125"/>
      <c r="G2453" s="120"/>
      <c r="II2453" s="123"/>
      <c r="IJ2453" s="123"/>
      <c r="IK2453" s="123"/>
      <c r="IL2453" s="123"/>
      <c r="IM2453" s="123"/>
      <c r="IN2453" s="123"/>
      <c r="IO2453" s="123"/>
      <c r="IP2453" s="123"/>
    </row>
    <row r="2454" s="120" customFormat="1" ht="15.75" customHeight="1" spans="3:250">
      <c r="C2454" s="124"/>
      <c r="D2454" s="124"/>
      <c r="E2454" s="120"/>
      <c r="F2454" s="125"/>
      <c r="G2454" s="120"/>
      <c r="II2454" s="123"/>
      <c r="IJ2454" s="123"/>
      <c r="IK2454" s="123"/>
      <c r="IL2454" s="123"/>
      <c r="IM2454" s="123"/>
      <c r="IN2454" s="123"/>
      <c r="IO2454" s="123"/>
      <c r="IP2454" s="123"/>
    </row>
    <row r="2455" s="120" customFormat="1" ht="15.75" customHeight="1" spans="3:250">
      <c r="C2455" s="124"/>
      <c r="D2455" s="124"/>
      <c r="E2455" s="120"/>
      <c r="F2455" s="125"/>
      <c r="G2455" s="120"/>
      <c r="II2455" s="123"/>
      <c r="IJ2455" s="123"/>
      <c r="IK2455" s="123"/>
      <c r="IL2455" s="123"/>
      <c r="IM2455" s="123"/>
      <c r="IN2455" s="123"/>
      <c r="IO2455" s="123"/>
      <c r="IP2455" s="123"/>
    </row>
    <row r="2456" s="120" customFormat="1" ht="15.75" customHeight="1" spans="3:250">
      <c r="C2456" s="124"/>
      <c r="D2456" s="124"/>
      <c r="E2456" s="120"/>
      <c r="F2456" s="125"/>
      <c r="G2456" s="120"/>
      <c r="II2456" s="123"/>
      <c r="IJ2456" s="123"/>
      <c r="IK2456" s="123"/>
      <c r="IL2456" s="123"/>
      <c r="IM2456" s="123"/>
      <c r="IN2456" s="123"/>
      <c r="IO2456" s="123"/>
      <c r="IP2456" s="123"/>
    </row>
    <row r="2457" s="120" customFormat="1" ht="15.75" customHeight="1" spans="3:250">
      <c r="C2457" s="124"/>
      <c r="D2457" s="124"/>
      <c r="E2457" s="120"/>
      <c r="F2457" s="125"/>
      <c r="G2457" s="120"/>
      <c r="II2457" s="123"/>
      <c r="IJ2457" s="123"/>
      <c r="IK2457" s="123"/>
      <c r="IL2457" s="123"/>
      <c r="IM2457" s="123"/>
      <c r="IN2457" s="123"/>
      <c r="IO2457" s="123"/>
      <c r="IP2457" s="123"/>
    </row>
    <row r="2458" s="120" customFormat="1" ht="15.75" customHeight="1" spans="3:250">
      <c r="C2458" s="124"/>
      <c r="D2458" s="124"/>
      <c r="E2458" s="120"/>
      <c r="F2458" s="125"/>
      <c r="G2458" s="120"/>
      <c r="II2458" s="123"/>
      <c r="IJ2458" s="123"/>
      <c r="IK2458" s="123"/>
      <c r="IL2458" s="123"/>
      <c r="IM2458" s="123"/>
      <c r="IN2458" s="123"/>
      <c r="IO2458" s="123"/>
      <c r="IP2458" s="123"/>
    </row>
    <row r="2459" s="120" customFormat="1" ht="15.75" customHeight="1" spans="3:250">
      <c r="C2459" s="124"/>
      <c r="D2459" s="124"/>
      <c r="E2459" s="120"/>
      <c r="F2459" s="125"/>
      <c r="G2459" s="120"/>
      <c r="II2459" s="123"/>
      <c r="IJ2459" s="123"/>
      <c r="IK2459" s="123"/>
      <c r="IL2459" s="123"/>
      <c r="IM2459" s="123"/>
      <c r="IN2459" s="123"/>
      <c r="IO2459" s="123"/>
      <c r="IP2459" s="123"/>
    </row>
    <row r="2460" s="120" customFormat="1" ht="15.75" customHeight="1" spans="3:250">
      <c r="C2460" s="124"/>
      <c r="D2460" s="124"/>
      <c r="E2460" s="120"/>
      <c r="F2460" s="125"/>
      <c r="G2460" s="120"/>
      <c r="II2460" s="123"/>
      <c r="IJ2460" s="123"/>
      <c r="IK2460" s="123"/>
      <c r="IL2460" s="123"/>
      <c r="IM2460" s="123"/>
      <c r="IN2460" s="123"/>
      <c r="IO2460" s="123"/>
      <c r="IP2460" s="123"/>
    </row>
    <row r="2461" s="120" customFormat="1" ht="15.75" customHeight="1" spans="3:250">
      <c r="C2461" s="124"/>
      <c r="D2461" s="124"/>
      <c r="E2461" s="120"/>
      <c r="F2461" s="125"/>
      <c r="G2461" s="120"/>
      <c r="II2461" s="123"/>
      <c r="IJ2461" s="123"/>
      <c r="IK2461" s="123"/>
      <c r="IL2461" s="123"/>
      <c r="IM2461" s="123"/>
      <c r="IN2461" s="123"/>
      <c r="IO2461" s="123"/>
      <c r="IP2461" s="123"/>
    </row>
    <row r="2462" s="120" customFormat="1" ht="15.75" customHeight="1" spans="3:250">
      <c r="C2462" s="124"/>
      <c r="D2462" s="124"/>
      <c r="E2462" s="120"/>
      <c r="F2462" s="125"/>
      <c r="G2462" s="120"/>
      <c r="II2462" s="123"/>
      <c r="IJ2462" s="123"/>
      <c r="IK2462" s="123"/>
      <c r="IL2462" s="123"/>
      <c r="IM2462" s="123"/>
      <c r="IN2462" s="123"/>
      <c r="IO2462" s="123"/>
      <c r="IP2462" s="123"/>
    </row>
    <row r="2463" s="120" customFormat="1" ht="15.75" customHeight="1" spans="3:250">
      <c r="C2463" s="124"/>
      <c r="D2463" s="124"/>
      <c r="E2463" s="120"/>
      <c r="F2463" s="125"/>
      <c r="G2463" s="120"/>
      <c r="II2463" s="123"/>
      <c r="IJ2463" s="123"/>
      <c r="IK2463" s="123"/>
      <c r="IL2463" s="123"/>
      <c r="IM2463" s="123"/>
      <c r="IN2463" s="123"/>
      <c r="IO2463" s="123"/>
      <c r="IP2463" s="123"/>
    </row>
    <row r="2464" s="120" customFormat="1" ht="15.75" customHeight="1" spans="3:250">
      <c r="C2464" s="124"/>
      <c r="D2464" s="124"/>
      <c r="E2464" s="120"/>
      <c r="F2464" s="125"/>
      <c r="G2464" s="120"/>
      <c r="II2464" s="123"/>
      <c r="IJ2464" s="123"/>
      <c r="IK2464" s="123"/>
      <c r="IL2464" s="123"/>
      <c r="IM2464" s="123"/>
      <c r="IN2464" s="123"/>
      <c r="IO2464" s="123"/>
      <c r="IP2464" s="123"/>
    </row>
    <row r="2465" s="120" customFormat="1" ht="15.75" customHeight="1" spans="3:250">
      <c r="C2465" s="124"/>
      <c r="D2465" s="124"/>
      <c r="E2465" s="120"/>
      <c r="F2465" s="125"/>
      <c r="G2465" s="120"/>
      <c r="II2465" s="123"/>
      <c r="IJ2465" s="123"/>
      <c r="IK2465" s="123"/>
      <c r="IL2465" s="123"/>
      <c r="IM2465" s="123"/>
      <c r="IN2465" s="123"/>
      <c r="IO2465" s="123"/>
      <c r="IP2465" s="123"/>
    </row>
    <row r="2466" s="120" customFormat="1" ht="15.75" customHeight="1" spans="3:250">
      <c r="C2466" s="124"/>
      <c r="D2466" s="124"/>
      <c r="E2466" s="120"/>
      <c r="F2466" s="125"/>
      <c r="G2466" s="120"/>
      <c r="II2466" s="123"/>
      <c r="IJ2466" s="123"/>
      <c r="IK2466" s="123"/>
      <c r="IL2466" s="123"/>
      <c r="IM2466" s="123"/>
      <c r="IN2466" s="123"/>
      <c r="IO2466" s="123"/>
      <c r="IP2466" s="123"/>
    </row>
    <row r="2467" s="120" customFormat="1" ht="15.75" customHeight="1" spans="3:250">
      <c r="C2467" s="124"/>
      <c r="D2467" s="124"/>
      <c r="E2467" s="120"/>
      <c r="F2467" s="125"/>
      <c r="G2467" s="120"/>
      <c r="II2467" s="123"/>
      <c r="IJ2467" s="123"/>
      <c r="IK2467" s="123"/>
      <c r="IL2467" s="123"/>
      <c r="IM2467" s="123"/>
      <c r="IN2467" s="123"/>
      <c r="IO2467" s="123"/>
      <c r="IP2467" s="123"/>
    </row>
    <row r="2468" s="120" customFormat="1" ht="15.75" customHeight="1" spans="3:250">
      <c r="C2468" s="124"/>
      <c r="D2468" s="124"/>
      <c r="E2468" s="120"/>
      <c r="F2468" s="125"/>
      <c r="G2468" s="120"/>
      <c r="II2468" s="123"/>
      <c r="IJ2468" s="123"/>
      <c r="IK2468" s="123"/>
      <c r="IL2468" s="123"/>
      <c r="IM2468" s="123"/>
      <c r="IN2468" s="123"/>
      <c r="IO2468" s="123"/>
      <c r="IP2468" s="123"/>
    </row>
    <row r="2469" s="120" customFormat="1" ht="15.75" customHeight="1" spans="3:250">
      <c r="C2469" s="124"/>
      <c r="D2469" s="124"/>
      <c r="E2469" s="120"/>
      <c r="F2469" s="125"/>
      <c r="G2469" s="120"/>
      <c r="II2469" s="123"/>
      <c r="IJ2469" s="123"/>
      <c r="IK2469" s="123"/>
      <c r="IL2469" s="123"/>
      <c r="IM2469" s="123"/>
      <c r="IN2469" s="123"/>
      <c r="IO2469" s="123"/>
      <c r="IP2469" s="123"/>
    </row>
    <row r="2470" s="120" customFormat="1" ht="15.75" customHeight="1" spans="3:250">
      <c r="C2470" s="124"/>
      <c r="D2470" s="124"/>
      <c r="E2470" s="120"/>
      <c r="F2470" s="125"/>
      <c r="G2470" s="120"/>
      <c r="II2470" s="123"/>
      <c r="IJ2470" s="123"/>
      <c r="IK2470" s="123"/>
      <c r="IL2470" s="123"/>
      <c r="IM2470" s="123"/>
      <c r="IN2470" s="123"/>
      <c r="IO2470" s="123"/>
      <c r="IP2470" s="123"/>
    </row>
    <row r="2471" s="120" customFormat="1" ht="15.75" customHeight="1" spans="3:250">
      <c r="C2471" s="124"/>
      <c r="D2471" s="124"/>
      <c r="E2471" s="120"/>
      <c r="F2471" s="125"/>
      <c r="G2471" s="120"/>
      <c r="II2471" s="123"/>
      <c r="IJ2471" s="123"/>
      <c r="IK2471" s="123"/>
      <c r="IL2471" s="123"/>
      <c r="IM2471" s="123"/>
      <c r="IN2471" s="123"/>
      <c r="IO2471" s="123"/>
      <c r="IP2471" s="123"/>
    </row>
    <row r="2472" s="120" customFormat="1" ht="15.75" customHeight="1" spans="3:250">
      <c r="C2472" s="124"/>
      <c r="D2472" s="124"/>
      <c r="E2472" s="120"/>
      <c r="F2472" s="125"/>
      <c r="G2472" s="120"/>
      <c r="II2472" s="123"/>
      <c r="IJ2472" s="123"/>
      <c r="IK2472" s="123"/>
      <c r="IL2472" s="123"/>
      <c r="IM2472" s="123"/>
      <c r="IN2472" s="123"/>
      <c r="IO2472" s="123"/>
      <c r="IP2472" s="123"/>
    </row>
    <row r="2473" s="120" customFormat="1" ht="15.75" customHeight="1" spans="3:250">
      <c r="C2473" s="124"/>
      <c r="D2473" s="124"/>
      <c r="E2473" s="120"/>
      <c r="F2473" s="125"/>
      <c r="G2473" s="120"/>
      <c r="II2473" s="123"/>
      <c r="IJ2473" s="123"/>
      <c r="IK2473" s="123"/>
      <c r="IL2473" s="123"/>
      <c r="IM2473" s="123"/>
      <c r="IN2473" s="123"/>
      <c r="IO2473" s="123"/>
      <c r="IP2473" s="123"/>
    </row>
    <row r="2474" s="120" customFormat="1" ht="15.75" customHeight="1" spans="3:250">
      <c r="C2474" s="124"/>
      <c r="D2474" s="124"/>
      <c r="E2474" s="120"/>
      <c r="F2474" s="125"/>
      <c r="G2474" s="120"/>
      <c r="II2474" s="123"/>
      <c r="IJ2474" s="123"/>
      <c r="IK2474" s="123"/>
      <c r="IL2474" s="123"/>
      <c r="IM2474" s="123"/>
      <c r="IN2474" s="123"/>
      <c r="IO2474" s="123"/>
      <c r="IP2474" s="123"/>
    </row>
    <row r="2475" s="120" customFormat="1" ht="15.75" customHeight="1" spans="3:250">
      <c r="C2475" s="124"/>
      <c r="D2475" s="124"/>
      <c r="E2475" s="120"/>
      <c r="F2475" s="125"/>
      <c r="G2475" s="120"/>
      <c r="II2475" s="123"/>
      <c r="IJ2475" s="123"/>
      <c r="IK2475" s="123"/>
      <c r="IL2475" s="123"/>
      <c r="IM2475" s="123"/>
      <c r="IN2475" s="123"/>
      <c r="IO2475" s="123"/>
      <c r="IP2475" s="123"/>
    </row>
    <row r="2476" s="120" customFormat="1" ht="15.75" customHeight="1" spans="3:250">
      <c r="C2476" s="124"/>
      <c r="D2476" s="124"/>
      <c r="E2476" s="120"/>
      <c r="F2476" s="125"/>
      <c r="G2476" s="120"/>
      <c r="II2476" s="123"/>
      <c r="IJ2476" s="123"/>
      <c r="IK2476" s="123"/>
      <c r="IL2476" s="123"/>
      <c r="IM2476" s="123"/>
      <c r="IN2476" s="123"/>
      <c r="IO2476" s="123"/>
      <c r="IP2476" s="123"/>
    </row>
    <row r="2477" s="120" customFormat="1" ht="15.75" customHeight="1" spans="3:250">
      <c r="C2477" s="124"/>
      <c r="D2477" s="124"/>
      <c r="E2477" s="120"/>
      <c r="F2477" s="125"/>
      <c r="G2477" s="120"/>
      <c r="II2477" s="123"/>
      <c r="IJ2477" s="123"/>
      <c r="IK2477" s="123"/>
      <c r="IL2477" s="123"/>
      <c r="IM2477" s="123"/>
      <c r="IN2477" s="123"/>
      <c r="IO2477" s="123"/>
      <c r="IP2477" s="123"/>
    </row>
    <row r="2478" s="120" customFormat="1" ht="15.75" customHeight="1" spans="3:250">
      <c r="C2478" s="124"/>
      <c r="D2478" s="124"/>
      <c r="E2478" s="120"/>
      <c r="F2478" s="125"/>
      <c r="G2478" s="120"/>
      <c r="II2478" s="123"/>
      <c r="IJ2478" s="123"/>
      <c r="IK2478" s="123"/>
      <c r="IL2478" s="123"/>
      <c r="IM2478" s="123"/>
      <c r="IN2478" s="123"/>
      <c r="IO2478" s="123"/>
      <c r="IP2478" s="123"/>
    </row>
    <row r="2479" s="120" customFormat="1" ht="15.75" customHeight="1" spans="3:250">
      <c r="C2479" s="124"/>
      <c r="D2479" s="124"/>
      <c r="E2479" s="120"/>
      <c r="F2479" s="125"/>
      <c r="G2479" s="120"/>
      <c r="II2479" s="123"/>
      <c r="IJ2479" s="123"/>
      <c r="IK2479" s="123"/>
      <c r="IL2479" s="123"/>
      <c r="IM2479" s="123"/>
      <c r="IN2479" s="123"/>
      <c r="IO2479" s="123"/>
      <c r="IP2479" s="123"/>
    </row>
    <row r="2480" s="120" customFormat="1" ht="15.75" customHeight="1" spans="3:250">
      <c r="C2480" s="124"/>
      <c r="D2480" s="124"/>
      <c r="E2480" s="120"/>
      <c r="F2480" s="125"/>
      <c r="G2480" s="120"/>
      <c r="II2480" s="123"/>
      <c r="IJ2480" s="123"/>
      <c r="IK2480" s="123"/>
      <c r="IL2480" s="123"/>
      <c r="IM2480" s="123"/>
      <c r="IN2480" s="123"/>
      <c r="IO2480" s="123"/>
      <c r="IP2480" s="123"/>
    </row>
    <row r="2481" s="120" customFormat="1" ht="15.75" customHeight="1" spans="3:250">
      <c r="C2481" s="124"/>
      <c r="D2481" s="124"/>
      <c r="E2481" s="120"/>
      <c r="F2481" s="125"/>
      <c r="G2481" s="120"/>
      <c r="II2481" s="123"/>
      <c r="IJ2481" s="123"/>
      <c r="IK2481" s="123"/>
      <c r="IL2481" s="123"/>
      <c r="IM2481" s="123"/>
      <c r="IN2481" s="123"/>
      <c r="IO2481" s="123"/>
      <c r="IP2481" s="123"/>
    </row>
    <row r="2482" s="120" customFormat="1" ht="15.75" customHeight="1" spans="3:250">
      <c r="C2482" s="124"/>
      <c r="D2482" s="124"/>
      <c r="E2482" s="120"/>
      <c r="F2482" s="125"/>
      <c r="G2482" s="120"/>
      <c r="II2482" s="123"/>
      <c r="IJ2482" s="123"/>
      <c r="IK2482" s="123"/>
      <c r="IL2482" s="123"/>
      <c r="IM2482" s="123"/>
      <c r="IN2482" s="123"/>
      <c r="IO2482" s="123"/>
      <c r="IP2482" s="123"/>
    </row>
    <row r="2483" s="120" customFormat="1" ht="15.75" customHeight="1" spans="3:250">
      <c r="C2483" s="124"/>
      <c r="D2483" s="124"/>
      <c r="E2483" s="120"/>
      <c r="F2483" s="125"/>
      <c r="G2483" s="120"/>
      <c r="II2483" s="123"/>
      <c r="IJ2483" s="123"/>
      <c r="IK2483" s="123"/>
      <c r="IL2483" s="123"/>
      <c r="IM2483" s="123"/>
      <c r="IN2483" s="123"/>
      <c r="IO2483" s="123"/>
      <c r="IP2483" s="123"/>
    </row>
    <row r="2484" s="120" customFormat="1" ht="15.75" customHeight="1" spans="3:250">
      <c r="C2484" s="124"/>
      <c r="D2484" s="124"/>
      <c r="E2484" s="120"/>
      <c r="F2484" s="125"/>
      <c r="G2484" s="120"/>
      <c r="II2484" s="123"/>
      <c r="IJ2484" s="123"/>
      <c r="IK2484" s="123"/>
      <c r="IL2484" s="123"/>
      <c r="IM2484" s="123"/>
      <c r="IN2484" s="123"/>
      <c r="IO2484" s="123"/>
      <c r="IP2484" s="123"/>
    </row>
    <row r="2485" s="120" customFormat="1" ht="15.75" customHeight="1" spans="3:250">
      <c r="C2485" s="124"/>
      <c r="D2485" s="124"/>
      <c r="E2485" s="120"/>
      <c r="F2485" s="125"/>
      <c r="G2485" s="120"/>
      <c r="II2485" s="123"/>
      <c r="IJ2485" s="123"/>
      <c r="IK2485" s="123"/>
      <c r="IL2485" s="123"/>
      <c r="IM2485" s="123"/>
      <c r="IN2485" s="123"/>
      <c r="IO2485" s="123"/>
      <c r="IP2485" s="123"/>
    </row>
    <row r="2486" s="120" customFormat="1" ht="15.75" customHeight="1" spans="3:250">
      <c r="C2486" s="124"/>
      <c r="D2486" s="124"/>
      <c r="E2486" s="120"/>
      <c r="F2486" s="125"/>
      <c r="G2486" s="120"/>
      <c r="II2486" s="123"/>
      <c r="IJ2486" s="123"/>
      <c r="IK2486" s="123"/>
      <c r="IL2486" s="123"/>
      <c r="IM2486" s="123"/>
      <c r="IN2486" s="123"/>
      <c r="IO2486" s="123"/>
      <c r="IP2486" s="123"/>
    </row>
    <row r="2487" s="120" customFormat="1" ht="15.75" customHeight="1" spans="3:250">
      <c r="C2487" s="124"/>
      <c r="D2487" s="124"/>
      <c r="E2487" s="120"/>
      <c r="F2487" s="125"/>
      <c r="G2487" s="120"/>
      <c r="II2487" s="123"/>
      <c r="IJ2487" s="123"/>
      <c r="IK2487" s="123"/>
      <c r="IL2487" s="123"/>
      <c r="IM2487" s="123"/>
      <c r="IN2487" s="123"/>
      <c r="IO2487" s="123"/>
      <c r="IP2487" s="123"/>
    </row>
    <row r="2488" s="120" customFormat="1" ht="15.75" customHeight="1" spans="3:250">
      <c r="C2488" s="124"/>
      <c r="D2488" s="124"/>
      <c r="E2488" s="120"/>
      <c r="F2488" s="125"/>
      <c r="G2488" s="120"/>
      <c r="II2488" s="123"/>
      <c r="IJ2488" s="123"/>
      <c r="IK2488" s="123"/>
      <c r="IL2488" s="123"/>
      <c r="IM2488" s="123"/>
      <c r="IN2488" s="123"/>
      <c r="IO2488" s="123"/>
      <c r="IP2488" s="123"/>
    </row>
    <row r="2489" s="120" customFormat="1" ht="15.75" customHeight="1" spans="3:250">
      <c r="C2489" s="124"/>
      <c r="D2489" s="124"/>
      <c r="E2489" s="120"/>
      <c r="F2489" s="125"/>
      <c r="G2489" s="120"/>
      <c r="II2489" s="123"/>
      <c r="IJ2489" s="123"/>
      <c r="IK2489" s="123"/>
      <c r="IL2489" s="123"/>
      <c r="IM2489" s="123"/>
      <c r="IN2489" s="123"/>
      <c r="IO2489" s="123"/>
      <c r="IP2489" s="123"/>
    </row>
    <row r="2490" s="120" customFormat="1" ht="15.75" customHeight="1" spans="3:250">
      <c r="C2490" s="124"/>
      <c r="D2490" s="124"/>
      <c r="E2490" s="120"/>
      <c r="F2490" s="125"/>
      <c r="G2490" s="120"/>
      <c r="II2490" s="123"/>
      <c r="IJ2490" s="123"/>
      <c r="IK2490" s="123"/>
      <c r="IL2490" s="123"/>
      <c r="IM2490" s="123"/>
      <c r="IN2490" s="123"/>
      <c r="IO2490" s="123"/>
      <c r="IP2490" s="123"/>
    </row>
    <row r="2491" s="120" customFormat="1" ht="15.75" customHeight="1" spans="3:250">
      <c r="C2491" s="124"/>
      <c r="D2491" s="124"/>
      <c r="E2491" s="120"/>
      <c r="F2491" s="125"/>
      <c r="G2491" s="120"/>
      <c r="II2491" s="123"/>
      <c r="IJ2491" s="123"/>
      <c r="IK2491" s="123"/>
      <c r="IL2491" s="123"/>
      <c r="IM2491" s="123"/>
      <c r="IN2491" s="123"/>
      <c r="IO2491" s="123"/>
      <c r="IP2491" s="123"/>
    </row>
    <row r="2492" s="120" customFormat="1" ht="15.75" customHeight="1" spans="3:250">
      <c r="C2492" s="124"/>
      <c r="D2492" s="124"/>
      <c r="E2492" s="120"/>
      <c r="F2492" s="125"/>
      <c r="G2492" s="120"/>
      <c r="II2492" s="123"/>
      <c r="IJ2492" s="123"/>
      <c r="IK2492" s="123"/>
      <c r="IL2492" s="123"/>
      <c r="IM2492" s="123"/>
      <c r="IN2492" s="123"/>
      <c r="IO2492" s="123"/>
      <c r="IP2492" s="123"/>
    </row>
    <row r="2493" s="120" customFormat="1" ht="15.75" customHeight="1" spans="3:250">
      <c r="C2493" s="124"/>
      <c r="D2493" s="124"/>
      <c r="E2493" s="120"/>
      <c r="F2493" s="125"/>
      <c r="G2493" s="120"/>
      <c r="II2493" s="123"/>
      <c r="IJ2493" s="123"/>
      <c r="IK2493" s="123"/>
      <c r="IL2493" s="123"/>
      <c r="IM2493" s="123"/>
      <c r="IN2493" s="123"/>
      <c r="IO2493" s="123"/>
      <c r="IP2493" s="123"/>
    </row>
    <row r="2494" s="120" customFormat="1" ht="15.75" customHeight="1" spans="3:250">
      <c r="C2494" s="124"/>
      <c r="D2494" s="124"/>
      <c r="E2494" s="120"/>
      <c r="F2494" s="125"/>
      <c r="G2494" s="120"/>
      <c r="II2494" s="123"/>
      <c r="IJ2494" s="123"/>
      <c r="IK2494" s="123"/>
      <c r="IL2494" s="123"/>
      <c r="IM2494" s="123"/>
      <c r="IN2494" s="123"/>
      <c r="IO2494" s="123"/>
      <c r="IP2494" s="123"/>
    </row>
    <row r="2495" s="120" customFormat="1" ht="15.75" customHeight="1" spans="3:250">
      <c r="C2495" s="124"/>
      <c r="D2495" s="124"/>
      <c r="E2495" s="120"/>
      <c r="F2495" s="125"/>
      <c r="G2495" s="120"/>
      <c r="II2495" s="123"/>
      <c r="IJ2495" s="123"/>
      <c r="IK2495" s="123"/>
      <c r="IL2495" s="123"/>
      <c r="IM2495" s="123"/>
      <c r="IN2495" s="123"/>
      <c r="IO2495" s="123"/>
      <c r="IP2495" s="123"/>
    </row>
    <row r="2496" s="120" customFormat="1" ht="15.75" customHeight="1" spans="3:250">
      <c r="C2496" s="124"/>
      <c r="D2496" s="124"/>
      <c r="E2496" s="120"/>
      <c r="F2496" s="125"/>
      <c r="G2496" s="120"/>
      <c r="II2496" s="123"/>
      <c r="IJ2496" s="123"/>
      <c r="IK2496" s="123"/>
      <c r="IL2496" s="123"/>
      <c r="IM2496" s="123"/>
      <c r="IN2496" s="123"/>
      <c r="IO2496" s="123"/>
      <c r="IP2496" s="123"/>
    </row>
    <row r="2497" s="120" customFormat="1" ht="15.75" customHeight="1" spans="3:250">
      <c r="C2497" s="124"/>
      <c r="D2497" s="124"/>
      <c r="E2497" s="120"/>
      <c r="F2497" s="125"/>
      <c r="G2497" s="120"/>
      <c r="II2497" s="123"/>
      <c r="IJ2497" s="123"/>
      <c r="IK2497" s="123"/>
      <c r="IL2497" s="123"/>
      <c r="IM2497" s="123"/>
      <c r="IN2497" s="123"/>
      <c r="IO2497" s="123"/>
      <c r="IP2497" s="123"/>
    </row>
    <row r="2498" s="120" customFormat="1" ht="15.75" customHeight="1" spans="3:250">
      <c r="C2498" s="124"/>
      <c r="D2498" s="124"/>
      <c r="E2498" s="120"/>
      <c r="F2498" s="125"/>
      <c r="G2498" s="120"/>
      <c r="II2498" s="123"/>
      <c r="IJ2498" s="123"/>
      <c r="IK2498" s="123"/>
      <c r="IL2498" s="123"/>
      <c r="IM2498" s="123"/>
      <c r="IN2498" s="123"/>
      <c r="IO2498" s="123"/>
      <c r="IP2498" s="123"/>
    </row>
    <row r="2499" s="120" customFormat="1" ht="15.75" customHeight="1" spans="3:250">
      <c r="C2499" s="124"/>
      <c r="D2499" s="124"/>
      <c r="E2499" s="120"/>
      <c r="F2499" s="125"/>
      <c r="G2499" s="120"/>
      <c r="II2499" s="123"/>
      <c r="IJ2499" s="123"/>
      <c r="IK2499" s="123"/>
      <c r="IL2499" s="123"/>
      <c r="IM2499" s="123"/>
      <c r="IN2499" s="123"/>
      <c r="IO2499" s="123"/>
      <c r="IP2499" s="123"/>
    </row>
    <row r="2500" s="120" customFormat="1" ht="15.75" customHeight="1" spans="3:250">
      <c r="C2500" s="124"/>
      <c r="D2500" s="124"/>
      <c r="E2500" s="120"/>
      <c r="F2500" s="125"/>
      <c r="G2500" s="120"/>
      <c r="II2500" s="123"/>
      <c r="IJ2500" s="123"/>
      <c r="IK2500" s="123"/>
      <c r="IL2500" s="123"/>
      <c r="IM2500" s="123"/>
      <c r="IN2500" s="123"/>
      <c r="IO2500" s="123"/>
      <c r="IP2500" s="123"/>
    </row>
    <row r="2501" s="120" customFormat="1" ht="15.75" customHeight="1" spans="3:250">
      <c r="C2501" s="124"/>
      <c r="D2501" s="124"/>
      <c r="E2501" s="120"/>
      <c r="F2501" s="125"/>
      <c r="G2501" s="120"/>
      <c r="II2501" s="123"/>
      <c r="IJ2501" s="123"/>
      <c r="IK2501" s="123"/>
      <c r="IL2501" s="123"/>
      <c r="IM2501" s="123"/>
      <c r="IN2501" s="123"/>
      <c r="IO2501" s="123"/>
      <c r="IP2501" s="123"/>
    </row>
    <row r="2502" s="120" customFormat="1" ht="15.75" customHeight="1" spans="3:250">
      <c r="C2502" s="124"/>
      <c r="D2502" s="124"/>
      <c r="E2502" s="120"/>
      <c r="F2502" s="125"/>
      <c r="G2502" s="120"/>
      <c r="II2502" s="123"/>
      <c r="IJ2502" s="123"/>
      <c r="IK2502" s="123"/>
      <c r="IL2502" s="123"/>
      <c r="IM2502" s="123"/>
      <c r="IN2502" s="123"/>
      <c r="IO2502" s="123"/>
      <c r="IP2502" s="123"/>
    </row>
    <row r="2503" s="120" customFormat="1" ht="15.75" customHeight="1" spans="3:250">
      <c r="C2503" s="124"/>
      <c r="D2503" s="124"/>
      <c r="E2503" s="120"/>
      <c r="F2503" s="125"/>
      <c r="G2503" s="120"/>
      <c r="II2503" s="123"/>
      <c r="IJ2503" s="123"/>
      <c r="IK2503" s="123"/>
      <c r="IL2503" s="123"/>
      <c r="IM2503" s="123"/>
      <c r="IN2503" s="123"/>
      <c r="IO2503" s="123"/>
      <c r="IP2503" s="123"/>
    </row>
    <row r="2504" s="120" customFormat="1" ht="15.75" customHeight="1" spans="3:250">
      <c r="C2504" s="124"/>
      <c r="D2504" s="124"/>
      <c r="E2504" s="120"/>
      <c r="F2504" s="125"/>
      <c r="G2504" s="120"/>
      <c r="II2504" s="123"/>
      <c r="IJ2504" s="123"/>
      <c r="IK2504" s="123"/>
      <c r="IL2504" s="123"/>
      <c r="IM2504" s="123"/>
      <c r="IN2504" s="123"/>
      <c r="IO2504" s="123"/>
      <c r="IP2504" s="123"/>
    </row>
    <row r="2505" s="120" customFormat="1" ht="15.75" customHeight="1" spans="3:250">
      <c r="C2505" s="124"/>
      <c r="D2505" s="124"/>
      <c r="E2505" s="120"/>
      <c r="F2505" s="125"/>
      <c r="G2505" s="120"/>
      <c r="II2505" s="123"/>
      <c r="IJ2505" s="123"/>
      <c r="IK2505" s="123"/>
      <c r="IL2505" s="123"/>
      <c r="IM2505" s="123"/>
      <c r="IN2505" s="123"/>
      <c r="IO2505" s="123"/>
      <c r="IP2505" s="123"/>
    </row>
    <row r="2506" s="120" customFormat="1" ht="15.75" customHeight="1" spans="3:250">
      <c r="C2506" s="124"/>
      <c r="D2506" s="124"/>
      <c r="E2506" s="120"/>
      <c r="F2506" s="125"/>
      <c r="G2506" s="120"/>
      <c r="II2506" s="123"/>
      <c r="IJ2506" s="123"/>
      <c r="IK2506" s="123"/>
      <c r="IL2506" s="123"/>
      <c r="IM2506" s="123"/>
      <c r="IN2506" s="123"/>
      <c r="IO2506" s="123"/>
      <c r="IP2506" s="123"/>
    </row>
    <row r="2507" s="120" customFormat="1" ht="15.75" customHeight="1" spans="3:250">
      <c r="C2507" s="124"/>
      <c r="D2507" s="124"/>
      <c r="E2507" s="120"/>
      <c r="F2507" s="125"/>
      <c r="G2507" s="120"/>
      <c r="II2507" s="123"/>
      <c r="IJ2507" s="123"/>
      <c r="IK2507" s="123"/>
      <c r="IL2507" s="123"/>
      <c r="IM2507" s="123"/>
      <c r="IN2507" s="123"/>
      <c r="IO2507" s="123"/>
      <c r="IP2507" s="123"/>
    </row>
    <row r="2508" s="120" customFormat="1" ht="15.75" customHeight="1" spans="3:250">
      <c r="C2508" s="124"/>
      <c r="D2508" s="124"/>
      <c r="E2508" s="120"/>
      <c r="F2508" s="125"/>
      <c r="G2508" s="120"/>
      <c r="II2508" s="123"/>
      <c r="IJ2508" s="123"/>
      <c r="IK2508" s="123"/>
      <c r="IL2508" s="123"/>
      <c r="IM2508" s="123"/>
      <c r="IN2508" s="123"/>
      <c r="IO2508" s="123"/>
      <c r="IP2508" s="123"/>
    </row>
    <row r="2509" s="120" customFormat="1" ht="15.75" customHeight="1" spans="3:250">
      <c r="C2509" s="124"/>
      <c r="D2509" s="124"/>
      <c r="E2509" s="120"/>
      <c r="F2509" s="125"/>
      <c r="G2509" s="120"/>
      <c r="II2509" s="123"/>
      <c r="IJ2509" s="123"/>
      <c r="IK2509" s="123"/>
      <c r="IL2509" s="123"/>
      <c r="IM2509" s="123"/>
      <c r="IN2509" s="123"/>
      <c r="IO2509" s="123"/>
      <c r="IP2509" s="123"/>
    </row>
    <row r="2510" s="120" customFormat="1" ht="15.75" customHeight="1" spans="3:250">
      <c r="C2510" s="124"/>
      <c r="D2510" s="124"/>
      <c r="E2510" s="120"/>
      <c r="F2510" s="125"/>
      <c r="G2510" s="120"/>
      <c r="II2510" s="123"/>
      <c r="IJ2510" s="123"/>
      <c r="IK2510" s="123"/>
      <c r="IL2510" s="123"/>
      <c r="IM2510" s="123"/>
      <c r="IN2510" s="123"/>
      <c r="IO2510" s="123"/>
      <c r="IP2510" s="123"/>
    </row>
    <row r="2511" s="120" customFormat="1" ht="15.75" customHeight="1" spans="3:250">
      <c r="C2511" s="124"/>
      <c r="D2511" s="124"/>
      <c r="E2511" s="120"/>
      <c r="F2511" s="125"/>
      <c r="G2511" s="120"/>
      <c r="II2511" s="123"/>
      <c r="IJ2511" s="123"/>
      <c r="IK2511" s="123"/>
      <c r="IL2511" s="123"/>
      <c r="IM2511" s="123"/>
      <c r="IN2511" s="123"/>
      <c r="IO2511" s="123"/>
      <c r="IP2511" s="123"/>
    </row>
    <row r="2512" s="120" customFormat="1" ht="15.75" customHeight="1" spans="3:250">
      <c r="C2512" s="124"/>
      <c r="D2512" s="124"/>
      <c r="E2512" s="120"/>
      <c r="F2512" s="125"/>
      <c r="G2512" s="120"/>
      <c r="II2512" s="123"/>
      <c r="IJ2512" s="123"/>
      <c r="IK2512" s="123"/>
      <c r="IL2512" s="123"/>
      <c r="IM2512" s="123"/>
      <c r="IN2512" s="123"/>
      <c r="IO2512" s="123"/>
      <c r="IP2512" s="123"/>
    </row>
    <row r="2513" s="120" customFormat="1" ht="15.75" customHeight="1" spans="3:250">
      <c r="C2513" s="124"/>
      <c r="D2513" s="124"/>
      <c r="E2513" s="120"/>
      <c r="F2513" s="125"/>
      <c r="G2513" s="120"/>
      <c r="II2513" s="123"/>
      <c r="IJ2513" s="123"/>
      <c r="IK2513" s="123"/>
      <c r="IL2513" s="123"/>
      <c r="IM2513" s="123"/>
      <c r="IN2513" s="123"/>
      <c r="IO2513" s="123"/>
      <c r="IP2513" s="123"/>
    </row>
    <row r="2514" s="120" customFormat="1" ht="15.75" customHeight="1" spans="3:250">
      <c r="C2514" s="124"/>
      <c r="D2514" s="124"/>
      <c r="E2514" s="120"/>
      <c r="F2514" s="125"/>
      <c r="G2514" s="120"/>
      <c r="II2514" s="123"/>
      <c r="IJ2514" s="123"/>
      <c r="IK2514" s="123"/>
      <c r="IL2514" s="123"/>
      <c r="IM2514" s="123"/>
      <c r="IN2514" s="123"/>
      <c r="IO2514" s="123"/>
      <c r="IP2514" s="123"/>
    </row>
    <row r="2515" s="120" customFormat="1" ht="15.75" customHeight="1" spans="3:250">
      <c r="C2515" s="124"/>
      <c r="D2515" s="124"/>
      <c r="E2515" s="120"/>
      <c r="F2515" s="125"/>
      <c r="G2515" s="120"/>
      <c r="II2515" s="123"/>
      <c r="IJ2515" s="123"/>
      <c r="IK2515" s="123"/>
      <c r="IL2515" s="123"/>
      <c r="IM2515" s="123"/>
      <c r="IN2515" s="123"/>
      <c r="IO2515" s="123"/>
      <c r="IP2515" s="123"/>
    </row>
    <row r="2516" s="120" customFormat="1" ht="15.75" customHeight="1" spans="3:250">
      <c r="C2516" s="124"/>
      <c r="D2516" s="124"/>
      <c r="E2516" s="120"/>
      <c r="F2516" s="125"/>
      <c r="G2516" s="120"/>
      <c r="II2516" s="123"/>
      <c r="IJ2516" s="123"/>
      <c r="IK2516" s="123"/>
      <c r="IL2516" s="123"/>
      <c r="IM2516" s="123"/>
      <c r="IN2516" s="123"/>
      <c r="IO2516" s="123"/>
      <c r="IP2516" s="123"/>
    </row>
    <row r="2517" s="120" customFormat="1" ht="15.75" customHeight="1" spans="3:250">
      <c r="C2517" s="124"/>
      <c r="D2517" s="124"/>
      <c r="E2517" s="120"/>
      <c r="F2517" s="125"/>
      <c r="G2517" s="120"/>
      <c r="II2517" s="123"/>
      <c r="IJ2517" s="123"/>
      <c r="IK2517" s="123"/>
      <c r="IL2517" s="123"/>
      <c r="IM2517" s="123"/>
      <c r="IN2517" s="123"/>
      <c r="IO2517" s="123"/>
      <c r="IP2517" s="123"/>
    </row>
    <row r="2518" s="120" customFormat="1" ht="15.75" customHeight="1" spans="3:250">
      <c r="C2518" s="124"/>
      <c r="D2518" s="124"/>
      <c r="E2518" s="120"/>
      <c r="F2518" s="125"/>
      <c r="G2518" s="120"/>
      <c r="II2518" s="123"/>
      <c r="IJ2518" s="123"/>
      <c r="IK2518" s="123"/>
      <c r="IL2518" s="123"/>
      <c r="IM2518" s="123"/>
      <c r="IN2518" s="123"/>
      <c r="IO2518" s="123"/>
      <c r="IP2518" s="123"/>
    </row>
    <row r="2519" s="120" customFormat="1" ht="15.75" customHeight="1" spans="3:250">
      <c r="C2519" s="124"/>
      <c r="D2519" s="124"/>
      <c r="E2519" s="120"/>
      <c r="F2519" s="125"/>
      <c r="G2519" s="120"/>
      <c r="II2519" s="123"/>
      <c r="IJ2519" s="123"/>
      <c r="IK2519" s="123"/>
      <c r="IL2519" s="123"/>
      <c r="IM2519" s="123"/>
      <c r="IN2519" s="123"/>
      <c r="IO2519" s="123"/>
      <c r="IP2519" s="123"/>
    </row>
    <row r="2520" s="120" customFormat="1" ht="15.75" customHeight="1" spans="3:250">
      <c r="C2520" s="124"/>
      <c r="D2520" s="124"/>
      <c r="E2520" s="120"/>
      <c r="F2520" s="125"/>
      <c r="G2520" s="120"/>
      <c r="II2520" s="123"/>
      <c r="IJ2520" s="123"/>
      <c r="IK2520" s="123"/>
      <c r="IL2520" s="123"/>
      <c r="IM2520" s="123"/>
      <c r="IN2520" s="123"/>
      <c r="IO2520" s="123"/>
      <c r="IP2520" s="123"/>
    </row>
    <row r="2521" s="120" customFormat="1" ht="15.75" customHeight="1" spans="3:250">
      <c r="C2521" s="124"/>
      <c r="D2521" s="124"/>
      <c r="E2521" s="120"/>
      <c r="F2521" s="125"/>
      <c r="G2521" s="120"/>
      <c r="II2521" s="123"/>
      <c r="IJ2521" s="123"/>
      <c r="IK2521" s="123"/>
      <c r="IL2521" s="123"/>
      <c r="IM2521" s="123"/>
      <c r="IN2521" s="123"/>
      <c r="IO2521" s="123"/>
      <c r="IP2521" s="123"/>
    </row>
    <row r="2522" s="120" customFormat="1" ht="15.75" customHeight="1" spans="3:250">
      <c r="C2522" s="124"/>
      <c r="D2522" s="124"/>
      <c r="E2522" s="120"/>
      <c r="F2522" s="125"/>
      <c r="G2522" s="120"/>
      <c r="II2522" s="123"/>
      <c r="IJ2522" s="123"/>
      <c r="IK2522" s="123"/>
      <c r="IL2522" s="123"/>
      <c r="IM2522" s="123"/>
      <c r="IN2522" s="123"/>
      <c r="IO2522" s="123"/>
      <c r="IP2522" s="123"/>
    </row>
    <row r="2523" s="120" customFormat="1" ht="15.75" customHeight="1" spans="3:250">
      <c r="C2523" s="124"/>
      <c r="D2523" s="124"/>
      <c r="E2523" s="120"/>
      <c r="F2523" s="125"/>
      <c r="G2523" s="120"/>
      <c r="II2523" s="123"/>
      <c r="IJ2523" s="123"/>
      <c r="IK2523" s="123"/>
      <c r="IL2523" s="123"/>
      <c r="IM2523" s="123"/>
      <c r="IN2523" s="123"/>
      <c r="IO2523" s="123"/>
      <c r="IP2523" s="123"/>
    </row>
    <row r="2524" s="120" customFormat="1" ht="15.75" customHeight="1" spans="3:250">
      <c r="C2524" s="124"/>
      <c r="D2524" s="124"/>
      <c r="E2524" s="120"/>
      <c r="F2524" s="125"/>
      <c r="G2524" s="120"/>
      <c r="II2524" s="123"/>
      <c r="IJ2524" s="123"/>
      <c r="IK2524" s="123"/>
      <c r="IL2524" s="123"/>
      <c r="IM2524" s="123"/>
      <c r="IN2524" s="123"/>
      <c r="IO2524" s="123"/>
      <c r="IP2524" s="123"/>
    </row>
    <row r="2525" s="120" customFormat="1" ht="15.75" customHeight="1" spans="3:250">
      <c r="C2525" s="124"/>
      <c r="D2525" s="124"/>
      <c r="E2525" s="120"/>
      <c r="F2525" s="125"/>
      <c r="G2525" s="120"/>
      <c r="II2525" s="123"/>
      <c r="IJ2525" s="123"/>
      <c r="IK2525" s="123"/>
      <c r="IL2525" s="123"/>
      <c r="IM2525" s="123"/>
      <c r="IN2525" s="123"/>
      <c r="IO2525" s="123"/>
      <c r="IP2525" s="123"/>
    </row>
    <row r="2526" s="120" customFormat="1" ht="15.75" customHeight="1" spans="3:250">
      <c r="C2526" s="124"/>
      <c r="D2526" s="124"/>
      <c r="E2526" s="120"/>
      <c r="F2526" s="125"/>
      <c r="G2526" s="120"/>
      <c r="II2526" s="123"/>
      <c r="IJ2526" s="123"/>
      <c r="IK2526" s="123"/>
      <c r="IL2526" s="123"/>
      <c r="IM2526" s="123"/>
      <c r="IN2526" s="123"/>
      <c r="IO2526" s="123"/>
      <c r="IP2526" s="123"/>
    </row>
    <row r="2527" s="120" customFormat="1" ht="15.75" customHeight="1" spans="3:250">
      <c r="C2527" s="124"/>
      <c r="D2527" s="124"/>
      <c r="E2527" s="120"/>
      <c r="F2527" s="125"/>
      <c r="G2527" s="120"/>
      <c r="II2527" s="123"/>
      <c r="IJ2527" s="123"/>
      <c r="IK2527" s="123"/>
      <c r="IL2527" s="123"/>
      <c r="IM2527" s="123"/>
      <c r="IN2527" s="123"/>
      <c r="IO2527" s="123"/>
      <c r="IP2527" s="123"/>
    </row>
    <row r="2528" s="120" customFormat="1" ht="15.75" customHeight="1" spans="3:250">
      <c r="C2528" s="124"/>
      <c r="D2528" s="124"/>
      <c r="E2528" s="120"/>
      <c r="F2528" s="125"/>
      <c r="G2528" s="120"/>
      <c r="II2528" s="123"/>
      <c r="IJ2528" s="123"/>
      <c r="IK2528" s="123"/>
      <c r="IL2528" s="123"/>
      <c r="IM2528" s="123"/>
      <c r="IN2528" s="123"/>
      <c r="IO2528" s="123"/>
      <c r="IP2528" s="123"/>
    </row>
    <row r="2529" s="120" customFormat="1" ht="15.75" customHeight="1" spans="3:250">
      <c r="C2529" s="124"/>
      <c r="D2529" s="124"/>
      <c r="E2529" s="120"/>
      <c r="F2529" s="125"/>
      <c r="G2529" s="120"/>
      <c r="II2529" s="123"/>
      <c r="IJ2529" s="123"/>
      <c r="IK2529" s="123"/>
      <c r="IL2529" s="123"/>
      <c r="IM2529" s="123"/>
      <c r="IN2529" s="123"/>
      <c r="IO2529" s="123"/>
      <c r="IP2529" s="123"/>
    </row>
    <row r="2530" s="120" customFormat="1" ht="15.75" customHeight="1" spans="3:250">
      <c r="C2530" s="124"/>
      <c r="D2530" s="124"/>
      <c r="E2530" s="120"/>
      <c r="F2530" s="125"/>
      <c r="G2530" s="120"/>
      <c r="II2530" s="123"/>
      <c r="IJ2530" s="123"/>
      <c r="IK2530" s="123"/>
      <c r="IL2530" s="123"/>
      <c r="IM2530" s="123"/>
      <c r="IN2530" s="123"/>
      <c r="IO2530" s="123"/>
      <c r="IP2530" s="123"/>
    </row>
    <row r="2531" s="120" customFormat="1" ht="15.75" customHeight="1" spans="3:250">
      <c r="C2531" s="124"/>
      <c r="D2531" s="124"/>
      <c r="E2531" s="120"/>
      <c r="F2531" s="125"/>
      <c r="G2531" s="120"/>
      <c r="II2531" s="123"/>
      <c r="IJ2531" s="123"/>
      <c r="IK2531" s="123"/>
      <c r="IL2531" s="123"/>
      <c r="IM2531" s="123"/>
      <c r="IN2531" s="123"/>
      <c r="IO2531" s="123"/>
      <c r="IP2531" s="123"/>
    </row>
    <row r="2532" s="120" customFormat="1" ht="15.75" customHeight="1" spans="3:250">
      <c r="C2532" s="124"/>
      <c r="D2532" s="124"/>
      <c r="E2532" s="120"/>
      <c r="F2532" s="125"/>
      <c r="G2532" s="120"/>
      <c r="II2532" s="123"/>
      <c r="IJ2532" s="123"/>
      <c r="IK2532" s="123"/>
      <c r="IL2532" s="123"/>
      <c r="IM2532" s="123"/>
      <c r="IN2532" s="123"/>
      <c r="IO2532" s="123"/>
      <c r="IP2532" s="123"/>
    </row>
    <row r="2533" s="120" customFormat="1" ht="15.75" customHeight="1" spans="3:250">
      <c r="C2533" s="124"/>
      <c r="D2533" s="124"/>
      <c r="E2533" s="120"/>
      <c r="F2533" s="125"/>
      <c r="G2533" s="120"/>
      <c r="II2533" s="123"/>
      <c r="IJ2533" s="123"/>
      <c r="IK2533" s="123"/>
      <c r="IL2533" s="123"/>
      <c r="IM2533" s="123"/>
      <c r="IN2533" s="123"/>
      <c r="IO2533" s="123"/>
      <c r="IP2533" s="123"/>
    </row>
    <row r="2534" s="120" customFormat="1" ht="15.75" customHeight="1" spans="3:250">
      <c r="C2534" s="124"/>
      <c r="D2534" s="124"/>
      <c r="E2534" s="120"/>
      <c r="F2534" s="125"/>
      <c r="G2534" s="120"/>
      <c r="II2534" s="123"/>
      <c r="IJ2534" s="123"/>
      <c r="IK2534" s="123"/>
      <c r="IL2534" s="123"/>
      <c r="IM2534" s="123"/>
      <c r="IN2534" s="123"/>
      <c r="IO2534" s="123"/>
      <c r="IP2534" s="123"/>
    </row>
    <row r="2535" s="120" customFormat="1" ht="15.75" customHeight="1" spans="3:250">
      <c r="C2535" s="124"/>
      <c r="D2535" s="124"/>
      <c r="E2535" s="120"/>
      <c r="F2535" s="125"/>
      <c r="G2535" s="120"/>
      <c r="II2535" s="123"/>
      <c r="IJ2535" s="123"/>
      <c r="IK2535" s="123"/>
      <c r="IL2535" s="123"/>
      <c r="IM2535" s="123"/>
      <c r="IN2535" s="123"/>
      <c r="IO2535" s="123"/>
      <c r="IP2535" s="123"/>
    </row>
    <row r="2536" s="120" customFormat="1" ht="15.75" customHeight="1" spans="3:250">
      <c r="C2536" s="124"/>
      <c r="D2536" s="124"/>
      <c r="E2536" s="120"/>
      <c r="F2536" s="125"/>
      <c r="G2536" s="120"/>
      <c r="II2536" s="123"/>
      <c r="IJ2536" s="123"/>
      <c r="IK2536" s="123"/>
      <c r="IL2536" s="123"/>
      <c r="IM2536" s="123"/>
      <c r="IN2536" s="123"/>
      <c r="IO2536" s="123"/>
      <c r="IP2536" s="123"/>
    </row>
    <row r="2537" s="120" customFormat="1" ht="15.75" customHeight="1" spans="3:250">
      <c r="C2537" s="124"/>
      <c r="D2537" s="124"/>
      <c r="E2537" s="120"/>
      <c r="F2537" s="125"/>
      <c r="G2537" s="120"/>
      <c r="II2537" s="123"/>
      <c r="IJ2537" s="123"/>
      <c r="IK2537" s="123"/>
      <c r="IL2537" s="123"/>
      <c r="IM2537" s="123"/>
      <c r="IN2537" s="123"/>
      <c r="IO2537" s="123"/>
      <c r="IP2537" s="123"/>
    </row>
    <row r="2538" s="120" customFormat="1" ht="15.75" customHeight="1" spans="3:250">
      <c r="C2538" s="124"/>
      <c r="D2538" s="124"/>
      <c r="E2538" s="120"/>
      <c r="F2538" s="125"/>
      <c r="G2538" s="120"/>
      <c r="II2538" s="123"/>
      <c r="IJ2538" s="123"/>
      <c r="IK2538" s="123"/>
      <c r="IL2538" s="123"/>
      <c r="IM2538" s="123"/>
      <c r="IN2538" s="123"/>
      <c r="IO2538" s="123"/>
      <c r="IP2538" s="123"/>
    </row>
    <row r="2539" s="120" customFormat="1" ht="15.75" customHeight="1" spans="3:250">
      <c r="C2539" s="124"/>
      <c r="D2539" s="124"/>
      <c r="E2539" s="120"/>
      <c r="F2539" s="125"/>
      <c r="G2539" s="120"/>
      <c r="II2539" s="123"/>
      <c r="IJ2539" s="123"/>
      <c r="IK2539" s="123"/>
      <c r="IL2539" s="123"/>
      <c r="IM2539" s="123"/>
      <c r="IN2539" s="123"/>
      <c r="IO2539" s="123"/>
      <c r="IP2539" s="123"/>
    </row>
    <row r="2540" s="120" customFormat="1" ht="15.75" customHeight="1" spans="3:250">
      <c r="C2540" s="124"/>
      <c r="D2540" s="124"/>
      <c r="E2540" s="120"/>
      <c r="F2540" s="125"/>
      <c r="G2540" s="120"/>
      <c r="II2540" s="123"/>
      <c r="IJ2540" s="123"/>
      <c r="IK2540" s="123"/>
      <c r="IL2540" s="123"/>
      <c r="IM2540" s="123"/>
      <c r="IN2540" s="123"/>
      <c r="IO2540" s="123"/>
      <c r="IP2540" s="123"/>
    </row>
    <row r="2541" s="120" customFormat="1" ht="15.75" customHeight="1" spans="3:250">
      <c r="C2541" s="124"/>
      <c r="D2541" s="124"/>
      <c r="E2541" s="120"/>
      <c r="F2541" s="125"/>
      <c r="G2541" s="120"/>
      <c r="II2541" s="123"/>
      <c r="IJ2541" s="123"/>
      <c r="IK2541" s="123"/>
      <c r="IL2541" s="123"/>
      <c r="IM2541" s="123"/>
      <c r="IN2541" s="123"/>
      <c r="IO2541" s="123"/>
      <c r="IP2541" s="123"/>
    </row>
    <row r="2542" s="120" customFormat="1" ht="15.75" customHeight="1" spans="3:250">
      <c r="C2542" s="124"/>
      <c r="D2542" s="124"/>
      <c r="E2542" s="120"/>
      <c r="F2542" s="125"/>
      <c r="G2542" s="120"/>
      <c r="II2542" s="123"/>
      <c r="IJ2542" s="123"/>
      <c r="IK2542" s="123"/>
      <c r="IL2542" s="123"/>
      <c r="IM2542" s="123"/>
      <c r="IN2542" s="123"/>
      <c r="IO2542" s="123"/>
      <c r="IP2542" s="123"/>
    </row>
    <row r="2543" s="120" customFormat="1" ht="15.75" customHeight="1" spans="3:250">
      <c r="C2543" s="124"/>
      <c r="D2543" s="124"/>
      <c r="E2543" s="120"/>
      <c r="F2543" s="125"/>
      <c r="G2543" s="120"/>
      <c r="II2543" s="123"/>
      <c r="IJ2543" s="123"/>
      <c r="IK2543" s="123"/>
      <c r="IL2543" s="123"/>
      <c r="IM2543" s="123"/>
      <c r="IN2543" s="123"/>
      <c r="IO2543" s="123"/>
      <c r="IP2543" s="123"/>
    </row>
    <row r="2544" s="120" customFormat="1" ht="15.75" customHeight="1" spans="3:250">
      <c r="C2544" s="124"/>
      <c r="D2544" s="124"/>
      <c r="E2544" s="120"/>
      <c r="F2544" s="125"/>
      <c r="G2544" s="120"/>
      <c r="II2544" s="123"/>
      <c r="IJ2544" s="123"/>
      <c r="IK2544" s="123"/>
      <c r="IL2544" s="123"/>
      <c r="IM2544" s="123"/>
      <c r="IN2544" s="123"/>
      <c r="IO2544" s="123"/>
      <c r="IP2544" s="123"/>
    </row>
    <row r="2545" s="120" customFormat="1" ht="15.75" customHeight="1" spans="3:250">
      <c r="C2545" s="124"/>
      <c r="D2545" s="124"/>
      <c r="E2545" s="120"/>
      <c r="F2545" s="125"/>
      <c r="G2545" s="120"/>
      <c r="II2545" s="123"/>
      <c r="IJ2545" s="123"/>
      <c r="IK2545" s="123"/>
      <c r="IL2545" s="123"/>
      <c r="IM2545" s="123"/>
      <c r="IN2545" s="123"/>
      <c r="IO2545" s="123"/>
      <c r="IP2545" s="123"/>
    </row>
    <row r="2546" s="120" customFormat="1" ht="15.75" customHeight="1" spans="3:250">
      <c r="C2546" s="124"/>
      <c r="D2546" s="124"/>
      <c r="E2546" s="120"/>
      <c r="F2546" s="125"/>
      <c r="G2546" s="120"/>
      <c r="II2546" s="123"/>
      <c r="IJ2546" s="123"/>
      <c r="IK2546" s="123"/>
      <c r="IL2546" s="123"/>
      <c r="IM2546" s="123"/>
      <c r="IN2546" s="123"/>
      <c r="IO2546" s="123"/>
      <c r="IP2546" s="123"/>
    </row>
    <row r="2547" s="120" customFormat="1" ht="15.75" customHeight="1" spans="3:250">
      <c r="C2547" s="124"/>
      <c r="D2547" s="124"/>
      <c r="E2547" s="120"/>
      <c r="F2547" s="125"/>
      <c r="G2547" s="120"/>
      <c r="II2547" s="123"/>
      <c r="IJ2547" s="123"/>
      <c r="IK2547" s="123"/>
      <c r="IL2547" s="123"/>
      <c r="IM2547" s="123"/>
      <c r="IN2547" s="123"/>
      <c r="IO2547" s="123"/>
      <c r="IP2547" s="123"/>
    </row>
    <row r="2548" s="120" customFormat="1" ht="15.75" customHeight="1" spans="3:250">
      <c r="C2548" s="124"/>
      <c r="D2548" s="124"/>
      <c r="E2548" s="120"/>
      <c r="F2548" s="125"/>
      <c r="G2548" s="120"/>
      <c r="II2548" s="123"/>
      <c r="IJ2548" s="123"/>
      <c r="IK2548" s="123"/>
      <c r="IL2548" s="123"/>
      <c r="IM2548" s="123"/>
      <c r="IN2548" s="123"/>
      <c r="IO2548" s="123"/>
      <c r="IP2548" s="123"/>
    </row>
    <row r="2549" s="120" customFormat="1" ht="15.75" customHeight="1" spans="3:250">
      <c r="C2549" s="124"/>
      <c r="D2549" s="124"/>
      <c r="E2549" s="120"/>
      <c r="F2549" s="125"/>
      <c r="G2549" s="120"/>
      <c r="II2549" s="123"/>
      <c r="IJ2549" s="123"/>
      <c r="IK2549" s="123"/>
      <c r="IL2549" s="123"/>
      <c r="IM2549" s="123"/>
      <c r="IN2549" s="123"/>
      <c r="IO2549" s="123"/>
      <c r="IP2549" s="123"/>
    </row>
    <row r="2550" s="120" customFormat="1" ht="15.75" customHeight="1" spans="3:250">
      <c r="C2550" s="124"/>
      <c r="D2550" s="124"/>
      <c r="E2550" s="120"/>
      <c r="F2550" s="125"/>
      <c r="G2550" s="120"/>
      <c r="II2550" s="123"/>
      <c r="IJ2550" s="123"/>
      <c r="IK2550" s="123"/>
      <c r="IL2550" s="123"/>
      <c r="IM2550" s="123"/>
      <c r="IN2550" s="123"/>
      <c r="IO2550" s="123"/>
      <c r="IP2550" s="123"/>
    </row>
    <row r="2551" s="120" customFormat="1" ht="15.75" customHeight="1" spans="3:250">
      <c r="C2551" s="124"/>
      <c r="D2551" s="124"/>
      <c r="E2551" s="120"/>
      <c r="F2551" s="125"/>
      <c r="G2551" s="120"/>
      <c r="II2551" s="123"/>
      <c r="IJ2551" s="123"/>
      <c r="IK2551" s="123"/>
      <c r="IL2551" s="123"/>
      <c r="IM2551" s="123"/>
      <c r="IN2551" s="123"/>
      <c r="IO2551" s="123"/>
      <c r="IP2551" s="123"/>
    </row>
    <row r="2552" s="120" customFormat="1" ht="15.75" customHeight="1" spans="3:250">
      <c r="C2552" s="124"/>
      <c r="D2552" s="124"/>
      <c r="E2552" s="120"/>
      <c r="F2552" s="125"/>
      <c r="G2552" s="120"/>
      <c r="II2552" s="123"/>
      <c r="IJ2552" s="123"/>
      <c r="IK2552" s="123"/>
      <c r="IL2552" s="123"/>
      <c r="IM2552" s="123"/>
      <c r="IN2552" s="123"/>
      <c r="IO2552" s="123"/>
      <c r="IP2552" s="123"/>
    </row>
    <row r="2553" s="120" customFormat="1" ht="15.75" customHeight="1" spans="3:250">
      <c r="C2553" s="124"/>
      <c r="D2553" s="124"/>
      <c r="E2553" s="120"/>
      <c r="F2553" s="125"/>
      <c r="G2553" s="120"/>
      <c r="II2553" s="123"/>
      <c r="IJ2553" s="123"/>
      <c r="IK2553" s="123"/>
      <c r="IL2553" s="123"/>
      <c r="IM2553" s="123"/>
      <c r="IN2553" s="123"/>
      <c r="IO2553" s="123"/>
      <c r="IP2553" s="123"/>
    </row>
    <row r="2554" s="120" customFormat="1" ht="15.75" customHeight="1" spans="3:250">
      <c r="C2554" s="124"/>
      <c r="D2554" s="124"/>
      <c r="E2554" s="120"/>
      <c r="F2554" s="125"/>
      <c r="G2554" s="120"/>
      <c r="II2554" s="123"/>
      <c r="IJ2554" s="123"/>
      <c r="IK2554" s="123"/>
      <c r="IL2554" s="123"/>
      <c r="IM2554" s="123"/>
      <c r="IN2554" s="123"/>
      <c r="IO2554" s="123"/>
      <c r="IP2554" s="123"/>
    </row>
    <row r="2555" s="120" customFormat="1" ht="15.75" customHeight="1" spans="3:250">
      <c r="C2555" s="124"/>
      <c r="D2555" s="124"/>
      <c r="E2555" s="120"/>
      <c r="F2555" s="125"/>
      <c r="G2555" s="120"/>
      <c r="II2555" s="123"/>
      <c r="IJ2555" s="123"/>
      <c r="IK2555" s="123"/>
      <c r="IL2555" s="123"/>
      <c r="IM2555" s="123"/>
      <c r="IN2555" s="123"/>
      <c r="IO2555" s="123"/>
      <c r="IP2555" s="123"/>
    </row>
    <row r="2556" s="120" customFormat="1" ht="15.75" customHeight="1" spans="3:250">
      <c r="C2556" s="124"/>
      <c r="D2556" s="124"/>
      <c r="E2556" s="120"/>
      <c r="F2556" s="125"/>
      <c r="G2556" s="120"/>
      <c r="II2556" s="123"/>
      <c r="IJ2556" s="123"/>
      <c r="IK2556" s="123"/>
      <c r="IL2556" s="123"/>
      <c r="IM2556" s="123"/>
      <c r="IN2556" s="123"/>
      <c r="IO2556" s="123"/>
      <c r="IP2556" s="123"/>
    </row>
    <row r="2557" s="120" customFormat="1" ht="15.75" customHeight="1" spans="3:250">
      <c r="C2557" s="124"/>
      <c r="D2557" s="124"/>
      <c r="E2557" s="120"/>
      <c r="F2557" s="125"/>
      <c r="G2557" s="120"/>
      <c r="II2557" s="123"/>
      <c r="IJ2557" s="123"/>
      <c r="IK2557" s="123"/>
      <c r="IL2557" s="123"/>
      <c r="IM2557" s="123"/>
      <c r="IN2557" s="123"/>
      <c r="IO2557" s="123"/>
      <c r="IP2557" s="123"/>
    </row>
    <row r="2558" s="120" customFormat="1" ht="15.75" customHeight="1" spans="3:250">
      <c r="C2558" s="124"/>
      <c r="D2558" s="124"/>
      <c r="E2558" s="120"/>
      <c r="F2558" s="125"/>
      <c r="G2558" s="120"/>
      <c r="II2558" s="123"/>
      <c r="IJ2558" s="123"/>
      <c r="IK2558" s="123"/>
      <c r="IL2558" s="123"/>
      <c r="IM2558" s="123"/>
      <c r="IN2558" s="123"/>
      <c r="IO2558" s="123"/>
      <c r="IP2558" s="123"/>
    </row>
    <row r="2559" s="120" customFormat="1" ht="15.75" customHeight="1" spans="3:250">
      <c r="C2559" s="124"/>
      <c r="D2559" s="124"/>
      <c r="E2559" s="120"/>
      <c r="F2559" s="125"/>
      <c r="G2559" s="120"/>
      <c r="II2559" s="123"/>
      <c r="IJ2559" s="123"/>
      <c r="IK2559" s="123"/>
      <c r="IL2559" s="123"/>
      <c r="IM2559" s="123"/>
      <c r="IN2559" s="123"/>
      <c r="IO2559" s="123"/>
      <c r="IP2559" s="123"/>
    </row>
    <row r="2560" s="120" customFormat="1" ht="15.75" customHeight="1" spans="3:250">
      <c r="C2560" s="124"/>
      <c r="D2560" s="124"/>
      <c r="E2560" s="120"/>
      <c r="F2560" s="125"/>
      <c r="G2560" s="120"/>
      <c r="II2560" s="123"/>
      <c r="IJ2560" s="123"/>
      <c r="IK2560" s="123"/>
      <c r="IL2560" s="123"/>
      <c r="IM2560" s="123"/>
      <c r="IN2560" s="123"/>
      <c r="IO2560" s="123"/>
      <c r="IP2560" s="123"/>
    </row>
    <row r="2561" s="120" customFormat="1" ht="15.75" customHeight="1" spans="3:250">
      <c r="C2561" s="124"/>
      <c r="D2561" s="124"/>
      <c r="E2561" s="120"/>
      <c r="F2561" s="125"/>
      <c r="G2561" s="120"/>
      <c r="II2561" s="123"/>
      <c r="IJ2561" s="123"/>
      <c r="IK2561" s="123"/>
      <c r="IL2561" s="123"/>
      <c r="IM2561" s="123"/>
      <c r="IN2561" s="123"/>
      <c r="IO2561" s="123"/>
      <c r="IP2561" s="123"/>
    </row>
    <row r="2562" s="120" customFormat="1" ht="15.75" customHeight="1" spans="3:250">
      <c r="C2562" s="124"/>
      <c r="D2562" s="124"/>
      <c r="E2562" s="120"/>
      <c r="F2562" s="125"/>
      <c r="G2562" s="120"/>
      <c r="II2562" s="123"/>
      <c r="IJ2562" s="123"/>
      <c r="IK2562" s="123"/>
      <c r="IL2562" s="123"/>
      <c r="IM2562" s="123"/>
      <c r="IN2562" s="123"/>
      <c r="IO2562" s="123"/>
      <c r="IP2562" s="123"/>
    </row>
    <row r="2563" s="120" customFormat="1" ht="15.75" customHeight="1" spans="3:250">
      <c r="C2563" s="124"/>
      <c r="D2563" s="124"/>
      <c r="E2563" s="120"/>
      <c r="F2563" s="125"/>
      <c r="G2563" s="120"/>
      <c r="II2563" s="123"/>
      <c r="IJ2563" s="123"/>
      <c r="IK2563" s="123"/>
      <c r="IL2563" s="123"/>
      <c r="IM2563" s="123"/>
      <c r="IN2563" s="123"/>
      <c r="IO2563" s="123"/>
      <c r="IP2563" s="123"/>
    </row>
    <row r="2564" s="120" customFormat="1" ht="15.75" customHeight="1" spans="3:250">
      <c r="C2564" s="124"/>
      <c r="D2564" s="124"/>
      <c r="E2564" s="120"/>
      <c r="F2564" s="125"/>
      <c r="G2564" s="120"/>
      <c r="II2564" s="123"/>
      <c r="IJ2564" s="123"/>
      <c r="IK2564" s="123"/>
      <c r="IL2564" s="123"/>
      <c r="IM2564" s="123"/>
      <c r="IN2564" s="123"/>
      <c r="IO2564" s="123"/>
      <c r="IP2564" s="123"/>
    </row>
    <row r="2565" s="120" customFormat="1" ht="15.75" customHeight="1" spans="3:250">
      <c r="C2565" s="124"/>
      <c r="D2565" s="124"/>
      <c r="E2565" s="120"/>
      <c r="F2565" s="125"/>
      <c r="G2565" s="120"/>
      <c r="II2565" s="123"/>
      <c r="IJ2565" s="123"/>
      <c r="IK2565" s="123"/>
      <c r="IL2565" s="123"/>
      <c r="IM2565" s="123"/>
      <c r="IN2565" s="123"/>
      <c r="IO2565" s="123"/>
      <c r="IP2565" s="123"/>
    </row>
    <row r="2566" s="120" customFormat="1" ht="15.75" customHeight="1" spans="3:250">
      <c r="C2566" s="124"/>
      <c r="D2566" s="124"/>
      <c r="E2566" s="120"/>
      <c r="F2566" s="125"/>
      <c r="G2566" s="120"/>
      <c r="II2566" s="123"/>
      <c r="IJ2566" s="123"/>
      <c r="IK2566" s="123"/>
      <c r="IL2566" s="123"/>
      <c r="IM2566" s="123"/>
      <c r="IN2566" s="123"/>
      <c r="IO2566" s="123"/>
      <c r="IP2566" s="123"/>
    </row>
    <row r="2567" s="120" customFormat="1" ht="15.75" customHeight="1" spans="3:250">
      <c r="C2567" s="124"/>
      <c r="D2567" s="124"/>
      <c r="E2567" s="120"/>
      <c r="F2567" s="125"/>
      <c r="G2567" s="120"/>
      <c r="II2567" s="123"/>
      <c r="IJ2567" s="123"/>
      <c r="IK2567" s="123"/>
      <c r="IL2567" s="123"/>
      <c r="IM2567" s="123"/>
      <c r="IN2567" s="123"/>
      <c r="IO2567" s="123"/>
      <c r="IP2567" s="123"/>
    </row>
    <row r="2568" s="120" customFormat="1" ht="15.75" customHeight="1" spans="3:250">
      <c r="C2568" s="124"/>
      <c r="D2568" s="124"/>
      <c r="E2568" s="120"/>
      <c r="F2568" s="125"/>
      <c r="G2568" s="120"/>
      <c r="II2568" s="123"/>
      <c r="IJ2568" s="123"/>
      <c r="IK2568" s="123"/>
      <c r="IL2568" s="123"/>
      <c r="IM2568" s="123"/>
      <c r="IN2568" s="123"/>
      <c r="IO2568" s="123"/>
      <c r="IP2568" s="123"/>
    </row>
    <row r="2569" s="120" customFormat="1" ht="15.75" customHeight="1" spans="3:250">
      <c r="C2569" s="124"/>
      <c r="D2569" s="124"/>
      <c r="E2569" s="120"/>
      <c r="F2569" s="125"/>
      <c r="G2569" s="120"/>
      <c r="II2569" s="123"/>
      <c r="IJ2569" s="123"/>
      <c r="IK2569" s="123"/>
      <c r="IL2569" s="123"/>
      <c r="IM2569" s="123"/>
      <c r="IN2569" s="123"/>
      <c r="IO2569" s="123"/>
      <c r="IP2569" s="123"/>
    </row>
    <row r="2570" s="120" customFormat="1" ht="15.75" customHeight="1" spans="3:250">
      <c r="C2570" s="124"/>
      <c r="D2570" s="124"/>
      <c r="E2570" s="120"/>
      <c r="F2570" s="125"/>
      <c r="G2570" s="120"/>
      <c r="II2570" s="123"/>
      <c r="IJ2570" s="123"/>
      <c r="IK2570" s="123"/>
      <c r="IL2570" s="123"/>
      <c r="IM2570" s="123"/>
      <c r="IN2570" s="123"/>
      <c r="IO2570" s="123"/>
      <c r="IP2570" s="123"/>
    </row>
    <row r="2571" s="120" customFormat="1" ht="15.75" customHeight="1" spans="3:250">
      <c r="C2571" s="124"/>
      <c r="D2571" s="124"/>
      <c r="E2571" s="120"/>
      <c r="F2571" s="125"/>
      <c r="G2571" s="120"/>
      <c r="II2571" s="123"/>
      <c r="IJ2571" s="123"/>
      <c r="IK2571" s="123"/>
      <c r="IL2571" s="123"/>
      <c r="IM2571" s="123"/>
      <c r="IN2571" s="123"/>
      <c r="IO2571" s="123"/>
      <c r="IP2571" s="123"/>
    </row>
    <row r="2572" s="120" customFormat="1" ht="15.75" customHeight="1" spans="3:250">
      <c r="C2572" s="124"/>
      <c r="D2572" s="124"/>
      <c r="E2572" s="120"/>
      <c r="F2572" s="125"/>
      <c r="G2572" s="120"/>
      <c r="II2572" s="123"/>
      <c r="IJ2572" s="123"/>
      <c r="IK2572" s="123"/>
      <c r="IL2572" s="123"/>
      <c r="IM2572" s="123"/>
      <c r="IN2572" s="123"/>
      <c r="IO2572" s="123"/>
      <c r="IP2572" s="123"/>
    </row>
    <row r="2573" s="120" customFormat="1" ht="15.75" customHeight="1" spans="3:250">
      <c r="C2573" s="124"/>
      <c r="D2573" s="124"/>
      <c r="E2573" s="120"/>
      <c r="F2573" s="125"/>
      <c r="G2573" s="120"/>
      <c r="II2573" s="123"/>
      <c r="IJ2573" s="123"/>
      <c r="IK2573" s="123"/>
      <c r="IL2573" s="123"/>
      <c r="IM2573" s="123"/>
      <c r="IN2573" s="123"/>
      <c r="IO2573" s="123"/>
      <c r="IP2573" s="123"/>
    </row>
    <row r="2574" s="120" customFormat="1" ht="15.75" customHeight="1" spans="3:250">
      <c r="C2574" s="124"/>
      <c r="D2574" s="124"/>
      <c r="E2574" s="120"/>
      <c r="F2574" s="125"/>
      <c r="G2574" s="120"/>
      <c r="II2574" s="123"/>
      <c r="IJ2574" s="123"/>
      <c r="IK2574" s="123"/>
      <c r="IL2574" s="123"/>
      <c r="IM2574" s="123"/>
      <c r="IN2574" s="123"/>
      <c r="IO2574" s="123"/>
      <c r="IP2574" s="123"/>
    </row>
    <row r="2575" s="120" customFormat="1" ht="15.75" customHeight="1" spans="3:250">
      <c r="C2575" s="124"/>
      <c r="D2575" s="124"/>
      <c r="E2575" s="120"/>
      <c r="F2575" s="125"/>
      <c r="G2575" s="120"/>
      <c r="II2575" s="123"/>
      <c r="IJ2575" s="123"/>
      <c r="IK2575" s="123"/>
      <c r="IL2575" s="123"/>
      <c r="IM2575" s="123"/>
      <c r="IN2575" s="123"/>
      <c r="IO2575" s="123"/>
      <c r="IP2575" s="123"/>
    </row>
    <row r="2576" s="120" customFormat="1" ht="15.75" customHeight="1" spans="3:250">
      <c r="C2576" s="124"/>
      <c r="D2576" s="124"/>
      <c r="E2576" s="120"/>
      <c r="F2576" s="125"/>
      <c r="G2576" s="120"/>
      <c r="II2576" s="123"/>
      <c r="IJ2576" s="123"/>
      <c r="IK2576" s="123"/>
      <c r="IL2576" s="123"/>
      <c r="IM2576" s="123"/>
      <c r="IN2576" s="123"/>
      <c r="IO2576" s="123"/>
      <c r="IP2576" s="123"/>
    </row>
    <row r="2577" s="120" customFormat="1" ht="15.75" customHeight="1" spans="3:250">
      <c r="C2577" s="124"/>
      <c r="D2577" s="124"/>
      <c r="E2577" s="120"/>
      <c r="F2577" s="125"/>
      <c r="G2577" s="120"/>
      <c r="II2577" s="123"/>
      <c r="IJ2577" s="123"/>
      <c r="IK2577" s="123"/>
      <c r="IL2577" s="123"/>
      <c r="IM2577" s="123"/>
      <c r="IN2577" s="123"/>
      <c r="IO2577" s="123"/>
      <c r="IP2577" s="123"/>
    </row>
    <row r="2578" s="120" customFormat="1" ht="15.75" customHeight="1" spans="3:250">
      <c r="C2578" s="124"/>
      <c r="D2578" s="124"/>
      <c r="E2578" s="120"/>
      <c r="F2578" s="125"/>
      <c r="G2578" s="120"/>
      <c r="II2578" s="123"/>
      <c r="IJ2578" s="123"/>
      <c r="IK2578" s="123"/>
      <c r="IL2578" s="123"/>
      <c r="IM2578" s="123"/>
      <c r="IN2578" s="123"/>
      <c r="IO2578" s="123"/>
      <c r="IP2578" s="123"/>
    </row>
    <row r="2579" s="120" customFormat="1" ht="15.75" customHeight="1" spans="3:250">
      <c r="C2579" s="124"/>
      <c r="D2579" s="124"/>
      <c r="E2579" s="120"/>
      <c r="F2579" s="125"/>
      <c r="G2579" s="120"/>
      <c r="II2579" s="123"/>
      <c r="IJ2579" s="123"/>
      <c r="IK2579" s="123"/>
      <c r="IL2579" s="123"/>
      <c r="IM2579" s="123"/>
      <c r="IN2579" s="123"/>
      <c r="IO2579" s="123"/>
      <c r="IP2579" s="123"/>
    </row>
    <row r="2580" s="120" customFormat="1" ht="15.75" customHeight="1" spans="3:250">
      <c r="C2580" s="124"/>
      <c r="D2580" s="124"/>
      <c r="E2580" s="120"/>
      <c r="F2580" s="125"/>
      <c r="G2580" s="120"/>
      <c r="II2580" s="123"/>
      <c r="IJ2580" s="123"/>
      <c r="IK2580" s="123"/>
      <c r="IL2580" s="123"/>
      <c r="IM2580" s="123"/>
      <c r="IN2580" s="123"/>
      <c r="IO2580" s="123"/>
      <c r="IP2580" s="123"/>
    </row>
    <row r="2581" s="120" customFormat="1" ht="15.75" customHeight="1" spans="3:250">
      <c r="C2581" s="124"/>
      <c r="D2581" s="124"/>
      <c r="E2581" s="120"/>
      <c r="F2581" s="125"/>
      <c r="G2581" s="120"/>
      <c r="II2581" s="123"/>
      <c r="IJ2581" s="123"/>
      <c r="IK2581" s="123"/>
      <c r="IL2581" s="123"/>
      <c r="IM2581" s="123"/>
      <c r="IN2581" s="123"/>
      <c r="IO2581" s="123"/>
      <c r="IP2581" s="123"/>
    </row>
    <row r="2582" s="120" customFormat="1" ht="15.75" customHeight="1" spans="3:250">
      <c r="C2582" s="124"/>
      <c r="D2582" s="124"/>
      <c r="E2582" s="120"/>
      <c r="F2582" s="125"/>
      <c r="G2582" s="120"/>
      <c r="II2582" s="123"/>
      <c r="IJ2582" s="123"/>
      <c r="IK2582" s="123"/>
      <c r="IL2582" s="123"/>
      <c r="IM2582" s="123"/>
      <c r="IN2582" s="123"/>
      <c r="IO2582" s="123"/>
      <c r="IP2582" s="123"/>
    </row>
    <row r="2583" s="120" customFormat="1" ht="15.75" customHeight="1" spans="3:250">
      <c r="C2583" s="124"/>
      <c r="D2583" s="124"/>
      <c r="E2583" s="120"/>
      <c r="F2583" s="125"/>
      <c r="G2583" s="120"/>
      <c r="II2583" s="123"/>
      <c r="IJ2583" s="123"/>
      <c r="IK2583" s="123"/>
      <c r="IL2583" s="123"/>
      <c r="IM2583" s="123"/>
      <c r="IN2583" s="123"/>
      <c r="IO2583" s="123"/>
      <c r="IP2583" s="123"/>
    </row>
    <row r="2584" s="120" customFormat="1" ht="15.75" customHeight="1" spans="3:250">
      <c r="C2584" s="124"/>
      <c r="D2584" s="124"/>
      <c r="E2584" s="120"/>
      <c r="F2584" s="125"/>
      <c r="G2584" s="120"/>
      <c r="II2584" s="123"/>
      <c r="IJ2584" s="123"/>
      <c r="IK2584" s="123"/>
      <c r="IL2584" s="123"/>
      <c r="IM2584" s="123"/>
      <c r="IN2584" s="123"/>
      <c r="IO2584" s="123"/>
      <c r="IP2584" s="123"/>
    </row>
    <row r="2585" s="120" customFormat="1" ht="15.75" customHeight="1" spans="3:250">
      <c r="C2585" s="124"/>
      <c r="D2585" s="124"/>
      <c r="E2585" s="120"/>
      <c r="F2585" s="125"/>
      <c r="G2585" s="120"/>
      <c r="II2585" s="123"/>
      <c r="IJ2585" s="123"/>
      <c r="IK2585" s="123"/>
      <c r="IL2585" s="123"/>
      <c r="IM2585" s="123"/>
      <c r="IN2585" s="123"/>
      <c r="IO2585" s="123"/>
      <c r="IP2585" s="123"/>
    </row>
    <row r="2586" s="120" customFormat="1" ht="15.75" customHeight="1" spans="3:250">
      <c r="C2586" s="124"/>
      <c r="D2586" s="124"/>
      <c r="E2586" s="120"/>
      <c r="F2586" s="125"/>
      <c r="G2586" s="120"/>
      <c r="II2586" s="123"/>
      <c r="IJ2586" s="123"/>
      <c r="IK2586" s="123"/>
      <c r="IL2586" s="123"/>
      <c r="IM2586" s="123"/>
      <c r="IN2586" s="123"/>
      <c r="IO2586" s="123"/>
      <c r="IP2586" s="123"/>
    </row>
    <row r="2587" s="120" customFormat="1" ht="15.75" customHeight="1" spans="3:250">
      <c r="C2587" s="124"/>
      <c r="D2587" s="124"/>
      <c r="E2587" s="120"/>
      <c r="F2587" s="125"/>
      <c r="G2587" s="120"/>
      <c r="II2587" s="123"/>
      <c r="IJ2587" s="123"/>
      <c r="IK2587" s="123"/>
      <c r="IL2587" s="123"/>
      <c r="IM2587" s="123"/>
      <c r="IN2587" s="123"/>
      <c r="IO2587" s="123"/>
      <c r="IP2587" s="123"/>
    </row>
    <row r="2588" s="120" customFormat="1" ht="15.75" customHeight="1" spans="3:250">
      <c r="C2588" s="124"/>
      <c r="D2588" s="124"/>
      <c r="E2588" s="120"/>
      <c r="F2588" s="125"/>
      <c r="G2588" s="120"/>
      <c r="II2588" s="123"/>
      <c r="IJ2588" s="123"/>
      <c r="IK2588" s="123"/>
      <c r="IL2588" s="123"/>
      <c r="IM2588" s="123"/>
      <c r="IN2588" s="123"/>
      <c r="IO2588" s="123"/>
      <c r="IP2588" s="123"/>
    </row>
    <row r="2589" s="120" customFormat="1" ht="15.75" customHeight="1" spans="3:250">
      <c r="C2589" s="124"/>
      <c r="D2589" s="124"/>
      <c r="E2589" s="120"/>
      <c r="F2589" s="125"/>
      <c r="G2589" s="120"/>
      <c r="II2589" s="123"/>
      <c r="IJ2589" s="123"/>
      <c r="IK2589" s="123"/>
      <c r="IL2589" s="123"/>
      <c r="IM2589" s="123"/>
      <c r="IN2589" s="123"/>
      <c r="IO2589" s="123"/>
      <c r="IP2589" s="123"/>
    </row>
    <row r="2590" s="120" customFormat="1" ht="15.75" customHeight="1" spans="3:250">
      <c r="C2590" s="124"/>
      <c r="D2590" s="124"/>
      <c r="E2590" s="120"/>
      <c r="F2590" s="125"/>
      <c r="G2590" s="120"/>
      <c r="II2590" s="123"/>
      <c r="IJ2590" s="123"/>
      <c r="IK2590" s="123"/>
      <c r="IL2590" s="123"/>
      <c r="IM2590" s="123"/>
      <c r="IN2590" s="123"/>
      <c r="IO2590" s="123"/>
      <c r="IP2590" s="123"/>
    </row>
    <row r="2591" s="120" customFormat="1" ht="15.75" customHeight="1" spans="3:250">
      <c r="C2591" s="124"/>
      <c r="D2591" s="124"/>
      <c r="E2591" s="120"/>
      <c r="F2591" s="125"/>
      <c r="G2591" s="120"/>
      <c r="II2591" s="123"/>
      <c r="IJ2591" s="123"/>
      <c r="IK2591" s="123"/>
      <c r="IL2591" s="123"/>
      <c r="IM2591" s="123"/>
      <c r="IN2591" s="123"/>
      <c r="IO2591" s="123"/>
      <c r="IP2591" s="123"/>
    </row>
    <row r="2592" s="120" customFormat="1" ht="15.75" customHeight="1" spans="3:250">
      <c r="C2592" s="124"/>
      <c r="D2592" s="124"/>
      <c r="E2592" s="120"/>
      <c r="F2592" s="125"/>
      <c r="G2592" s="120"/>
      <c r="II2592" s="123"/>
      <c r="IJ2592" s="123"/>
      <c r="IK2592" s="123"/>
      <c r="IL2592" s="123"/>
      <c r="IM2592" s="123"/>
      <c r="IN2592" s="123"/>
      <c r="IO2592" s="123"/>
      <c r="IP2592" s="123"/>
    </row>
    <row r="2593" s="120" customFormat="1" ht="15.75" customHeight="1" spans="3:250">
      <c r="C2593" s="124"/>
      <c r="D2593" s="124"/>
      <c r="E2593" s="120"/>
      <c r="F2593" s="125"/>
      <c r="G2593" s="120"/>
      <c r="II2593" s="123"/>
      <c r="IJ2593" s="123"/>
      <c r="IK2593" s="123"/>
      <c r="IL2593" s="123"/>
      <c r="IM2593" s="123"/>
      <c r="IN2593" s="123"/>
      <c r="IO2593" s="123"/>
      <c r="IP2593" s="123"/>
    </row>
    <row r="2594" s="120" customFormat="1" ht="15.75" customHeight="1" spans="3:250">
      <c r="C2594" s="124"/>
      <c r="D2594" s="124"/>
      <c r="E2594" s="120"/>
      <c r="F2594" s="125"/>
      <c r="G2594" s="120"/>
      <c r="II2594" s="123"/>
      <c r="IJ2594" s="123"/>
      <c r="IK2594" s="123"/>
      <c r="IL2594" s="123"/>
      <c r="IM2594" s="123"/>
      <c r="IN2594" s="123"/>
      <c r="IO2594" s="123"/>
      <c r="IP2594" s="123"/>
    </row>
    <row r="2595" s="120" customFormat="1" ht="15.75" customHeight="1" spans="3:250">
      <c r="C2595" s="124"/>
      <c r="D2595" s="124"/>
      <c r="E2595" s="120"/>
      <c r="F2595" s="125"/>
      <c r="G2595" s="120"/>
      <c r="II2595" s="123"/>
      <c r="IJ2595" s="123"/>
      <c r="IK2595" s="123"/>
      <c r="IL2595" s="123"/>
      <c r="IM2595" s="123"/>
      <c r="IN2595" s="123"/>
      <c r="IO2595" s="123"/>
      <c r="IP2595" s="123"/>
    </row>
    <row r="2596" s="120" customFormat="1" ht="15.75" customHeight="1" spans="3:250">
      <c r="C2596" s="124"/>
      <c r="D2596" s="124"/>
      <c r="E2596" s="120"/>
      <c r="F2596" s="125"/>
      <c r="G2596" s="120"/>
      <c r="II2596" s="123"/>
      <c r="IJ2596" s="123"/>
      <c r="IK2596" s="123"/>
      <c r="IL2596" s="123"/>
      <c r="IM2596" s="123"/>
      <c r="IN2596" s="123"/>
      <c r="IO2596" s="123"/>
      <c r="IP2596" s="123"/>
    </row>
    <row r="2597" s="120" customFormat="1" ht="15.75" customHeight="1" spans="3:250">
      <c r="C2597" s="124"/>
      <c r="D2597" s="124"/>
      <c r="E2597" s="120"/>
      <c r="F2597" s="125"/>
      <c r="G2597" s="120"/>
      <c r="II2597" s="123"/>
      <c r="IJ2597" s="123"/>
      <c r="IK2597" s="123"/>
      <c r="IL2597" s="123"/>
      <c r="IM2597" s="123"/>
      <c r="IN2597" s="123"/>
      <c r="IO2597" s="123"/>
      <c r="IP2597" s="123"/>
    </row>
    <row r="2598" s="120" customFormat="1" ht="15.75" customHeight="1" spans="3:250">
      <c r="C2598" s="124"/>
      <c r="D2598" s="124"/>
      <c r="E2598" s="120"/>
      <c r="F2598" s="125"/>
      <c r="G2598" s="120"/>
      <c r="II2598" s="123"/>
      <c r="IJ2598" s="123"/>
      <c r="IK2598" s="123"/>
      <c r="IL2598" s="123"/>
      <c r="IM2598" s="123"/>
      <c r="IN2598" s="123"/>
      <c r="IO2598" s="123"/>
      <c r="IP2598" s="123"/>
    </row>
    <row r="2599" s="120" customFormat="1" ht="15.75" customHeight="1" spans="3:250">
      <c r="C2599" s="124"/>
      <c r="D2599" s="124"/>
      <c r="E2599" s="120"/>
      <c r="F2599" s="125"/>
      <c r="G2599" s="120"/>
      <c r="II2599" s="123"/>
      <c r="IJ2599" s="123"/>
      <c r="IK2599" s="123"/>
      <c r="IL2599" s="123"/>
      <c r="IM2599" s="123"/>
      <c r="IN2599" s="123"/>
      <c r="IO2599" s="123"/>
      <c r="IP2599" s="123"/>
    </row>
    <row r="2600" s="120" customFormat="1" ht="15.75" customHeight="1" spans="3:250">
      <c r="C2600" s="124"/>
      <c r="D2600" s="124"/>
      <c r="E2600" s="120"/>
      <c r="F2600" s="125"/>
      <c r="G2600" s="120"/>
      <c r="II2600" s="123"/>
      <c r="IJ2600" s="123"/>
      <c r="IK2600" s="123"/>
      <c r="IL2600" s="123"/>
      <c r="IM2600" s="123"/>
      <c r="IN2600" s="123"/>
      <c r="IO2600" s="123"/>
      <c r="IP2600" s="123"/>
    </row>
    <row r="2601" s="120" customFormat="1" ht="15.75" customHeight="1" spans="3:250">
      <c r="C2601" s="124"/>
      <c r="D2601" s="124"/>
      <c r="E2601" s="120"/>
      <c r="F2601" s="125"/>
      <c r="G2601" s="120"/>
      <c r="II2601" s="123"/>
      <c r="IJ2601" s="123"/>
      <c r="IK2601" s="123"/>
      <c r="IL2601" s="123"/>
      <c r="IM2601" s="123"/>
      <c r="IN2601" s="123"/>
      <c r="IO2601" s="123"/>
      <c r="IP2601" s="123"/>
    </row>
    <row r="2602" s="120" customFormat="1" ht="15.75" customHeight="1" spans="3:250">
      <c r="C2602" s="124"/>
      <c r="D2602" s="124"/>
      <c r="E2602" s="120"/>
      <c r="F2602" s="125"/>
      <c r="G2602" s="120"/>
      <c r="II2602" s="123"/>
      <c r="IJ2602" s="123"/>
      <c r="IK2602" s="123"/>
      <c r="IL2602" s="123"/>
      <c r="IM2602" s="123"/>
      <c r="IN2602" s="123"/>
      <c r="IO2602" s="123"/>
      <c r="IP2602" s="123"/>
    </row>
    <row r="2603" s="120" customFormat="1" ht="15.75" customHeight="1" spans="3:250">
      <c r="C2603" s="124"/>
      <c r="D2603" s="124"/>
      <c r="E2603" s="120"/>
      <c r="F2603" s="125"/>
      <c r="G2603" s="120"/>
      <c r="II2603" s="123"/>
      <c r="IJ2603" s="123"/>
      <c r="IK2603" s="123"/>
      <c r="IL2603" s="123"/>
      <c r="IM2603" s="123"/>
      <c r="IN2603" s="123"/>
      <c r="IO2603" s="123"/>
      <c r="IP2603" s="123"/>
    </row>
    <row r="2604" s="120" customFormat="1" ht="15.75" customHeight="1" spans="3:250">
      <c r="C2604" s="124"/>
      <c r="D2604" s="124"/>
      <c r="E2604" s="120"/>
      <c r="F2604" s="125"/>
      <c r="G2604" s="120"/>
      <c r="II2604" s="123"/>
      <c r="IJ2604" s="123"/>
      <c r="IK2604" s="123"/>
      <c r="IL2604" s="123"/>
      <c r="IM2604" s="123"/>
      <c r="IN2604" s="123"/>
      <c r="IO2604" s="123"/>
      <c r="IP2604" s="123"/>
    </row>
    <row r="2605" s="120" customFormat="1" ht="15.75" customHeight="1" spans="3:250">
      <c r="C2605" s="124"/>
      <c r="D2605" s="124"/>
      <c r="E2605" s="120"/>
      <c r="F2605" s="125"/>
      <c r="G2605" s="120"/>
      <c r="II2605" s="123"/>
      <c r="IJ2605" s="123"/>
      <c r="IK2605" s="123"/>
      <c r="IL2605" s="123"/>
      <c r="IM2605" s="123"/>
      <c r="IN2605" s="123"/>
      <c r="IO2605" s="123"/>
      <c r="IP2605" s="123"/>
    </row>
    <row r="2606" s="120" customFormat="1" ht="15.75" customHeight="1" spans="3:250">
      <c r="C2606" s="124"/>
      <c r="D2606" s="124"/>
      <c r="E2606" s="120"/>
      <c r="F2606" s="125"/>
      <c r="G2606" s="120"/>
      <c r="II2606" s="123"/>
      <c r="IJ2606" s="123"/>
      <c r="IK2606" s="123"/>
      <c r="IL2606" s="123"/>
      <c r="IM2606" s="123"/>
      <c r="IN2606" s="123"/>
      <c r="IO2606" s="123"/>
      <c r="IP2606" s="123"/>
    </row>
    <row r="2607" s="120" customFormat="1" ht="15.75" customHeight="1" spans="3:250">
      <c r="C2607" s="124"/>
      <c r="D2607" s="124"/>
      <c r="E2607" s="120"/>
      <c r="F2607" s="125"/>
      <c r="G2607" s="120"/>
      <c r="II2607" s="123"/>
      <c r="IJ2607" s="123"/>
      <c r="IK2607" s="123"/>
      <c r="IL2607" s="123"/>
      <c r="IM2607" s="123"/>
      <c r="IN2607" s="123"/>
      <c r="IO2607" s="123"/>
      <c r="IP2607" s="123"/>
    </row>
    <row r="2608" s="120" customFormat="1" ht="15.75" customHeight="1" spans="3:250">
      <c r="C2608" s="124"/>
      <c r="D2608" s="124"/>
      <c r="E2608" s="120"/>
      <c r="F2608" s="125"/>
      <c r="G2608" s="120"/>
      <c r="II2608" s="123"/>
      <c r="IJ2608" s="123"/>
      <c r="IK2608" s="123"/>
      <c r="IL2608" s="123"/>
      <c r="IM2608" s="123"/>
      <c r="IN2608" s="123"/>
      <c r="IO2608" s="123"/>
      <c r="IP2608" s="123"/>
    </row>
    <row r="2609" s="120" customFormat="1" ht="15.75" customHeight="1" spans="3:250">
      <c r="C2609" s="124"/>
      <c r="D2609" s="124"/>
      <c r="E2609" s="120"/>
      <c r="F2609" s="125"/>
      <c r="G2609" s="120"/>
      <c r="II2609" s="123"/>
      <c r="IJ2609" s="123"/>
      <c r="IK2609" s="123"/>
      <c r="IL2609" s="123"/>
      <c r="IM2609" s="123"/>
      <c r="IN2609" s="123"/>
      <c r="IO2609" s="123"/>
      <c r="IP2609" s="123"/>
    </row>
    <row r="2610" s="120" customFormat="1" ht="15.75" customHeight="1" spans="3:250">
      <c r="C2610" s="124"/>
      <c r="D2610" s="124"/>
      <c r="E2610" s="120"/>
      <c r="F2610" s="125"/>
      <c r="G2610" s="120"/>
      <c r="II2610" s="123"/>
      <c r="IJ2610" s="123"/>
      <c r="IK2610" s="123"/>
      <c r="IL2610" s="123"/>
      <c r="IM2610" s="123"/>
      <c r="IN2610" s="123"/>
      <c r="IO2610" s="123"/>
      <c r="IP2610" s="123"/>
    </row>
    <row r="2611" s="120" customFormat="1" ht="15.75" customHeight="1" spans="3:250">
      <c r="C2611" s="124"/>
      <c r="D2611" s="124"/>
      <c r="E2611" s="120"/>
      <c r="F2611" s="125"/>
      <c r="G2611" s="120"/>
      <c r="II2611" s="123"/>
      <c r="IJ2611" s="123"/>
      <c r="IK2611" s="123"/>
      <c r="IL2611" s="123"/>
      <c r="IM2611" s="123"/>
      <c r="IN2611" s="123"/>
      <c r="IO2611" s="123"/>
      <c r="IP2611" s="123"/>
    </row>
    <row r="2612" s="120" customFormat="1" ht="15.75" customHeight="1" spans="3:250">
      <c r="C2612" s="124"/>
      <c r="D2612" s="124"/>
      <c r="E2612" s="120"/>
      <c r="F2612" s="125"/>
      <c r="G2612" s="120"/>
      <c r="II2612" s="123"/>
      <c r="IJ2612" s="123"/>
      <c r="IK2612" s="123"/>
      <c r="IL2612" s="123"/>
      <c r="IM2612" s="123"/>
      <c r="IN2612" s="123"/>
      <c r="IO2612" s="123"/>
      <c r="IP2612" s="123"/>
    </row>
    <row r="2613" s="120" customFormat="1" ht="15.75" customHeight="1" spans="3:250">
      <c r="C2613" s="124"/>
      <c r="D2613" s="124"/>
      <c r="E2613" s="120"/>
      <c r="F2613" s="125"/>
      <c r="G2613" s="120"/>
      <c r="II2613" s="123"/>
      <c r="IJ2613" s="123"/>
      <c r="IK2613" s="123"/>
      <c r="IL2613" s="123"/>
      <c r="IM2613" s="123"/>
      <c r="IN2613" s="123"/>
      <c r="IO2613" s="123"/>
      <c r="IP2613" s="123"/>
    </row>
    <row r="2614" s="120" customFormat="1" ht="15.75" customHeight="1" spans="3:250">
      <c r="C2614" s="124"/>
      <c r="D2614" s="124"/>
      <c r="E2614" s="120"/>
      <c r="F2614" s="125"/>
      <c r="G2614" s="120"/>
      <c r="II2614" s="123"/>
      <c r="IJ2614" s="123"/>
      <c r="IK2614" s="123"/>
      <c r="IL2614" s="123"/>
      <c r="IM2614" s="123"/>
      <c r="IN2614" s="123"/>
      <c r="IO2614" s="123"/>
      <c r="IP2614" s="123"/>
    </row>
    <row r="2615" s="120" customFormat="1" ht="15.75" customHeight="1" spans="3:250">
      <c r="C2615" s="124"/>
      <c r="D2615" s="124"/>
      <c r="E2615" s="120"/>
      <c r="F2615" s="125"/>
      <c r="G2615" s="120"/>
      <c r="II2615" s="123"/>
      <c r="IJ2615" s="123"/>
      <c r="IK2615" s="123"/>
      <c r="IL2615" s="123"/>
      <c r="IM2615" s="123"/>
      <c r="IN2615" s="123"/>
      <c r="IO2615" s="123"/>
      <c r="IP2615" s="123"/>
    </row>
    <row r="2616" s="120" customFormat="1" ht="15.75" customHeight="1" spans="3:250">
      <c r="C2616" s="124"/>
      <c r="D2616" s="124"/>
      <c r="E2616" s="120"/>
      <c r="F2616" s="125"/>
      <c r="G2616" s="120"/>
      <c r="II2616" s="123"/>
      <c r="IJ2616" s="123"/>
      <c r="IK2616" s="123"/>
      <c r="IL2616" s="123"/>
      <c r="IM2616" s="123"/>
      <c r="IN2616" s="123"/>
      <c r="IO2616" s="123"/>
      <c r="IP2616" s="123"/>
    </row>
    <row r="2617" s="120" customFormat="1" ht="15.75" customHeight="1" spans="3:250">
      <c r="C2617" s="124"/>
      <c r="D2617" s="124"/>
      <c r="E2617" s="120"/>
      <c r="F2617" s="125"/>
      <c r="G2617" s="120"/>
      <c r="II2617" s="123"/>
      <c r="IJ2617" s="123"/>
      <c r="IK2617" s="123"/>
      <c r="IL2617" s="123"/>
      <c r="IM2617" s="123"/>
      <c r="IN2617" s="123"/>
      <c r="IO2617" s="123"/>
      <c r="IP2617" s="123"/>
    </row>
    <row r="2618" s="120" customFormat="1" ht="15.75" customHeight="1" spans="3:250">
      <c r="C2618" s="124"/>
      <c r="D2618" s="124"/>
      <c r="E2618" s="120"/>
      <c r="F2618" s="125"/>
      <c r="G2618" s="120"/>
      <c r="II2618" s="123"/>
      <c r="IJ2618" s="123"/>
      <c r="IK2618" s="123"/>
      <c r="IL2618" s="123"/>
      <c r="IM2618" s="123"/>
      <c r="IN2618" s="123"/>
      <c r="IO2618" s="123"/>
      <c r="IP2618" s="123"/>
    </row>
    <row r="2619" s="120" customFormat="1" ht="15.75" customHeight="1" spans="3:250">
      <c r="C2619" s="124"/>
      <c r="D2619" s="124"/>
      <c r="E2619" s="120"/>
      <c r="F2619" s="125"/>
      <c r="G2619" s="120"/>
      <c r="II2619" s="123"/>
      <c r="IJ2619" s="123"/>
      <c r="IK2619" s="123"/>
      <c r="IL2619" s="123"/>
      <c r="IM2619" s="123"/>
      <c r="IN2619" s="123"/>
      <c r="IO2619" s="123"/>
      <c r="IP2619" s="123"/>
    </row>
    <row r="2620" s="120" customFormat="1" ht="15.75" customHeight="1" spans="3:250">
      <c r="C2620" s="124"/>
      <c r="D2620" s="124"/>
      <c r="E2620" s="120"/>
      <c r="F2620" s="125"/>
      <c r="G2620" s="120"/>
      <c r="II2620" s="123"/>
      <c r="IJ2620" s="123"/>
      <c r="IK2620" s="123"/>
      <c r="IL2620" s="123"/>
      <c r="IM2620" s="123"/>
      <c r="IN2620" s="123"/>
      <c r="IO2620" s="123"/>
      <c r="IP2620" s="123"/>
    </row>
    <row r="2621" s="120" customFormat="1" ht="15.75" customHeight="1" spans="3:250">
      <c r="C2621" s="124"/>
      <c r="D2621" s="124"/>
      <c r="E2621" s="120"/>
      <c r="F2621" s="125"/>
      <c r="G2621" s="120"/>
      <c r="II2621" s="123"/>
      <c r="IJ2621" s="123"/>
      <c r="IK2621" s="123"/>
      <c r="IL2621" s="123"/>
      <c r="IM2621" s="123"/>
      <c r="IN2621" s="123"/>
      <c r="IO2621" s="123"/>
      <c r="IP2621" s="123"/>
    </row>
    <row r="2622" s="120" customFormat="1" ht="15.75" customHeight="1" spans="3:250">
      <c r="C2622" s="124"/>
      <c r="D2622" s="124"/>
      <c r="E2622" s="120"/>
      <c r="F2622" s="125"/>
      <c r="G2622" s="120"/>
      <c r="II2622" s="123"/>
      <c r="IJ2622" s="123"/>
      <c r="IK2622" s="123"/>
      <c r="IL2622" s="123"/>
      <c r="IM2622" s="123"/>
      <c r="IN2622" s="123"/>
      <c r="IO2622" s="123"/>
      <c r="IP2622" s="123"/>
    </row>
    <row r="2623" s="120" customFormat="1" ht="15.75" customHeight="1" spans="3:250">
      <c r="C2623" s="124"/>
      <c r="D2623" s="124"/>
      <c r="E2623" s="120"/>
      <c r="F2623" s="125"/>
      <c r="G2623" s="120"/>
      <c r="II2623" s="123"/>
      <c r="IJ2623" s="123"/>
      <c r="IK2623" s="123"/>
      <c r="IL2623" s="123"/>
      <c r="IM2623" s="123"/>
      <c r="IN2623" s="123"/>
      <c r="IO2623" s="123"/>
      <c r="IP2623" s="123"/>
    </row>
    <row r="2624" s="120" customFormat="1" ht="15.75" customHeight="1" spans="3:250">
      <c r="C2624" s="124"/>
      <c r="D2624" s="124"/>
      <c r="E2624" s="120"/>
      <c r="F2624" s="125"/>
      <c r="G2624" s="120"/>
      <c r="II2624" s="123"/>
      <c r="IJ2624" s="123"/>
      <c r="IK2624" s="123"/>
      <c r="IL2624" s="123"/>
      <c r="IM2624" s="123"/>
      <c r="IN2624" s="123"/>
      <c r="IO2624" s="123"/>
      <c r="IP2624" s="123"/>
    </row>
    <row r="2625" s="120" customFormat="1" ht="15.75" customHeight="1" spans="3:250">
      <c r="C2625" s="124"/>
      <c r="D2625" s="124"/>
      <c r="E2625" s="120"/>
      <c r="F2625" s="125"/>
      <c r="G2625" s="120"/>
      <c r="II2625" s="123"/>
      <c r="IJ2625" s="123"/>
      <c r="IK2625" s="123"/>
      <c r="IL2625" s="123"/>
      <c r="IM2625" s="123"/>
      <c r="IN2625" s="123"/>
      <c r="IO2625" s="123"/>
      <c r="IP2625" s="123"/>
    </row>
    <row r="2626" s="120" customFormat="1" ht="15.75" customHeight="1" spans="3:250">
      <c r="C2626" s="124"/>
      <c r="D2626" s="124"/>
      <c r="E2626" s="120"/>
      <c r="F2626" s="125"/>
      <c r="G2626" s="120"/>
      <c r="II2626" s="123"/>
      <c r="IJ2626" s="123"/>
      <c r="IK2626" s="123"/>
      <c r="IL2626" s="123"/>
      <c r="IM2626" s="123"/>
      <c r="IN2626" s="123"/>
      <c r="IO2626" s="123"/>
      <c r="IP2626" s="123"/>
    </row>
    <row r="2627" s="120" customFormat="1" ht="15.75" customHeight="1" spans="3:250">
      <c r="C2627" s="124"/>
      <c r="D2627" s="124"/>
      <c r="E2627" s="120"/>
      <c r="F2627" s="125"/>
      <c r="G2627" s="120"/>
      <c r="II2627" s="123"/>
      <c r="IJ2627" s="123"/>
      <c r="IK2627" s="123"/>
      <c r="IL2627" s="123"/>
      <c r="IM2627" s="123"/>
      <c r="IN2627" s="123"/>
      <c r="IO2627" s="123"/>
      <c r="IP2627" s="123"/>
    </row>
    <row r="2628" s="120" customFormat="1" ht="15.75" customHeight="1" spans="3:250">
      <c r="C2628" s="124"/>
      <c r="D2628" s="124"/>
      <c r="E2628" s="120"/>
      <c r="F2628" s="125"/>
      <c r="G2628" s="120"/>
      <c r="II2628" s="123"/>
      <c r="IJ2628" s="123"/>
      <c r="IK2628" s="123"/>
      <c r="IL2628" s="123"/>
      <c r="IM2628" s="123"/>
      <c r="IN2628" s="123"/>
      <c r="IO2628" s="123"/>
      <c r="IP2628" s="123"/>
    </row>
    <row r="2629" s="120" customFormat="1" ht="15.75" customHeight="1" spans="3:250">
      <c r="C2629" s="124"/>
      <c r="D2629" s="124"/>
      <c r="E2629" s="120"/>
      <c r="F2629" s="125"/>
      <c r="G2629" s="120"/>
      <c r="II2629" s="123"/>
      <c r="IJ2629" s="123"/>
      <c r="IK2629" s="123"/>
      <c r="IL2629" s="123"/>
      <c r="IM2629" s="123"/>
      <c r="IN2629" s="123"/>
      <c r="IO2629" s="123"/>
      <c r="IP2629" s="123"/>
    </row>
    <row r="2630" s="120" customFormat="1" ht="15.75" customHeight="1" spans="3:250">
      <c r="C2630" s="124"/>
      <c r="D2630" s="124"/>
      <c r="E2630" s="120"/>
      <c r="F2630" s="125"/>
      <c r="G2630" s="120"/>
      <c r="II2630" s="123"/>
      <c r="IJ2630" s="123"/>
      <c r="IK2630" s="123"/>
      <c r="IL2630" s="123"/>
      <c r="IM2630" s="123"/>
      <c r="IN2630" s="123"/>
      <c r="IO2630" s="123"/>
      <c r="IP2630" s="123"/>
    </row>
    <row r="2631" s="120" customFormat="1" ht="15.75" customHeight="1" spans="3:250">
      <c r="C2631" s="124"/>
      <c r="D2631" s="124"/>
      <c r="E2631" s="120"/>
      <c r="F2631" s="125"/>
      <c r="G2631" s="120"/>
      <c r="II2631" s="123"/>
      <c r="IJ2631" s="123"/>
      <c r="IK2631" s="123"/>
      <c r="IL2631" s="123"/>
      <c r="IM2631" s="123"/>
      <c r="IN2631" s="123"/>
      <c r="IO2631" s="123"/>
      <c r="IP2631" s="123"/>
    </row>
    <row r="2632" s="120" customFormat="1" ht="15.75" customHeight="1" spans="3:250">
      <c r="C2632" s="124"/>
      <c r="D2632" s="124"/>
      <c r="E2632" s="120"/>
      <c r="F2632" s="125"/>
      <c r="G2632" s="120"/>
      <c r="II2632" s="123"/>
      <c r="IJ2632" s="123"/>
      <c r="IK2632" s="123"/>
      <c r="IL2632" s="123"/>
      <c r="IM2632" s="123"/>
      <c r="IN2632" s="123"/>
      <c r="IO2632" s="123"/>
      <c r="IP2632" s="123"/>
    </row>
    <row r="2633" s="120" customFormat="1" ht="15.75" customHeight="1" spans="3:250">
      <c r="C2633" s="124"/>
      <c r="D2633" s="124"/>
      <c r="E2633" s="120"/>
      <c r="F2633" s="125"/>
      <c r="G2633" s="120"/>
      <c r="II2633" s="123"/>
      <c r="IJ2633" s="123"/>
      <c r="IK2633" s="123"/>
      <c r="IL2633" s="123"/>
      <c r="IM2633" s="123"/>
      <c r="IN2633" s="123"/>
      <c r="IO2633" s="123"/>
      <c r="IP2633" s="123"/>
    </row>
    <row r="2634" s="120" customFormat="1" ht="15.75" customHeight="1" spans="3:250">
      <c r="C2634" s="124"/>
      <c r="D2634" s="124"/>
      <c r="E2634" s="120"/>
      <c r="F2634" s="125"/>
      <c r="G2634" s="120"/>
      <c r="II2634" s="123"/>
      <c r="IJ2634" s="123"/>
      <c r="IK2634" s="123"/>
      <c r="IL2634" s="123"/>
      <c r="IM2634" s="123"/>
      <c r="IN2634" s="123"/>
      <c r="IO2634" s="123"/>
      <c r="IP2634" s="123"/>
    </row>
    <row r="2635" s="120" customFormat="1" ht="15.75" customHeight="1" spans="3:250">
      <c r="C2635" s="124"/>
      <c r="D2635" s="124"/>
      <c r="E2635" s="120"/>
      <c r="F2635" s="125"/>
      <c r="G2635" s="120"/>
      <c r="II2635" s="123"/>
      <c r="IJ2635" s="123"/>
      <c r="IK2635" s="123"/>
      <c r="IL2635" s="123"/>
      <c r="IM2635" s="123"/>
      <c r="IN2635" s="123"/>
      <c r="IO2635" s="123"/>
      <c r="IP2635" s="123"/>
    </row>
    <row r="2636" s="120" customFormat="1" ht="15.75" customHeight="1" spans="3:250">
      <c r="C2636" s="124"/>
      <c r="D2636" s="124"/>
      <c r="E2636" s="120"/>
      <c r="F2636" s="125"/>
      <c r="G2636" s="120"/>
      <c r="II2636" s="123"/>
      <c r="IJ2636" s="123"/>
      <c r="IK2636" s="123"/>
      <c r="IL2636" s="123"/>
      <c r="IM2636" s="123"/>
      <c r="IN2636" s="123"/>
      <c r="IO2636" s="123"/>
      <c r="IP2636" s="123"/>
    </row>
    <row r="2637" s="120" customFormat="1" ht="15.75" customHeight="1" spans="3:250">
      <c r="C2637" s="124"/>
      <c r="D2637" s="124"/>
      <c r="E2637" s="120"/>
      <c r="F2637" s="125"/>
      <c r="G2637" s="120"/>
      <c r="II2637" s="123"/>
      <c r="IJ2637" s="123"/>
      <c r="IK2637" s="123"/>
      <c r="IL2637" s="123"/>
      <c r="IM2637" s="123"/>
      <c r="IN2637" s="123"/>
      <c r="IO2637" s="123"/>
      <c r="IP2637" s="123"/>
    </row>
    <row r="2638" s="120" customFormat="1" ht="15.75" customHeight="1" spans="3:250">
      <c r="C2638" s="124"/>
      <c r="D2638" s="124"/>
      <c r="E2638" s="120"/>
      <c r="F2638" s="125"/>
      <c r="G2638" s="120"/>
      <c r="II2638" s="123"/>
      <c r="IJ2638" s="123"/>
      <c r="IK2638" s="123"/>
      <c r="IL2638" s="123"/>
      <c r="IM2638" s="123"/>
      <c r="IN2638" s="123"/>
      <c r="IO2638" s="123"/>
      <c r="IP2638" s="123"/>
    </row>
    <row r="2639" s="120" customFormat="1" ht="15.75" customHeight="1" spans="3:250">
      <c r="C2639" s="124"/>
      <c r="D2639" s="124"/>
      <c r="E2639" s="120"/>
      <c r="F2639" s="125"/>
      <c r="G2639" s="120"/>
      <c r="II2639" s="123"/>
      <c r="IJ2639" s="123"/>
      <c r="IK2639" s="123"/>
      <c r="IL2639" s="123"/>
      <c r="IM2639" s="123"/>
      <c r="IN2639" s="123"/>
      <c r="IO2639" s="123"/>
      <c r="IP2639" s="123"/>
    </row>
    <row r="2640" s="120" customFormat="1" ht="15.75" customHeight="1" spans="3:250">
      <c r="C2640" s="124"/>
      <c r="D2640" s="124"/>
      <c r="E2640" s="120"/>
      <c r="F2640" s="125"/>
      <c r="G2640" s="120"/>
      <c r="II2640" s="123"/>
      <c r="IJ2640" s="123"/>
      <c r="IK2640" s="123"/>
      <c r="IL2640" s="123"/>
      <c r="IM2640" s="123"/>
      <c r="IN2640" s="123"/>
      <c r="IO2640" s="123"/>
      <c r="IP2640" s="123"/>
    </row>
    <row r="2641" s="120" customFormat="1" ht="15.75" customHeight="1" spans="3:250">
      <c r="C2641" s="124"/>
      <c r="D2641" s="124"/>
      <c r="E2641" s="120"/>
      <c r="F2641" s="125"/>
      <c r="G2641" s="120"/>
      <c r="II2641" s="123"/>
      <c r="IJ2641" s="123"/>
      <c r="IK2641" s="123"/>
      <c r="IL2641" s="123"/>
      <c r="IM2641" s="123"/>
      <c r="IN2641" s="123"/>
      <c r="IO2641" s="123"/>
      <c r="IP2641" s="123"/>
    </row>
    <row r="2642" s="120" customFormat="1" ht="15.75" customHeight="1" spans="3:250">
      <c r="C2642" s="124"/>
      <c r="D2642" s="124"/>
      <c r="E2642" s="120"/>
      <c r="F2642" s="125"/>
      <c r="G2642" s="120"/>
      <c r="II2642" s="123"/>
      <c r="IJ2642" s="123"/>
      <c r="IK2642" s="123"/>
      <c r="IL2642" s="123"/>
      <c r="IM2642" s="123"/>
      <c r="IN2642" s="123"/>
      <c r="IO2642" s="123"/>
      <c r="IP2642" s="123"/>
    </row>
    <row r="2643" s="120" customFormat="1" ht="15.75" customHeight="1" spans="3:250">
      <c r="C2643" s="124"/>
      <c r="D2643" s="124"/>
      <c r="E2643" s="120"/>
      <c r="F2643" s="125"/>
      <c r="G2643" s="120"/>
      <c r="II2643" s="123"/>
      <c r="IJ2643" s="123"/>
      <c r="IK2643" s="123"/>
      <c r="IL2643" s="123"/>
      <c r="IM2643" s="123"/>
      <c r="IN2643" s="123"/>
      <c r="IO2643" s="123"/>
      <c r="IP2643" s="123"/>
    </row>
    <row r="2644" s="120" customFormat="1" ht="15.75" customHeight="1" spans="3:250">
      <c r="C2644" s="124"/>
      <c r="D2644" s="124"/>
      <c r="E2644" s="120"/>
      <c r="F2644" s="125"/>
      <c r="G2644" s="120"/>
      <c r="II2644" s="123"/>
      <c r="IJ2644" s="123"/>
      <c r="IK2644" s="123"/>
      <c r="IL2644" s="123"/>
      <c r="IM2644" s="123"/>
      <c r="IN2644" s="123"/>
      <c r="IO2644" s="123"/>
      <c r="IP2644" s="123"/>
    </row>
    <row r="2645" s="120" customFormat="1" ht="15.75" customHeight="1" spans="3:250">
      <c r="C2645" s="124"/>
      <c r="D2645" s="124"/>
      <c r="E2645" s="120"/>
      <c r="F2645" s="125"/>
      <c r="G2645" s="120"/>
      <c r="II2645" s="123"/>
      <c r="IJ2645" s="123"/>
      <c r="IK2645" s="123"/>
      <c r="IL2645" s="123"/>
      <c r="IM2645" s="123"/>
      <c r="IN2645" s="123"/>
      <c r="IO2645" s="123"/>
      <c r="IP2645" s="123"/>
    </row>
    <row r="2646" s="120" customFormat="1" ht="15.75" customHeight="1" spans="3:250">
      <c r="C2646" s="124"/>
      <c r="D2646" s="124"/>
      <c r="E2646" s="120"/>
      <c r="F2646" s="125"/>
      <c r="G2646" s="120"/>
      <c r="II2646" s="123"/>
      <c r="IJ2646" s="123"/>
      <c r="IK2646" s="123"/>
      <c r="IL2646" s="123"/>
      <c r="IM2646" s="123"/>
      <c r="IN2646" s="123"/>
      <c r="IO2646" s="123"/>
      <c r="IP2646" s="123"/>
    </row>
    <row r="2647" s="120" customFormat="1" ht="15.75" customHeight="1" spans="3:250">
      <c r="C2647" s="124"/>
      <c r="D2647" s="124"/>
      <c r="E2647" s="120"/>
      <c r="F2647" s="125"/>
      <c r="G2647" s="120"/>
      <c r="II2647" s="123"/>
      <c r="IJ2647" s="123"/>
      <c r="IK2647" s="123"/>
      <c r="IL2647" s="123"/>
      <c r="IM2647" s="123"/>
      <c r="IN2647" s="123"/>
      <c r="IO2647" s="123"/>
      <c r="IP2647" s="123"/>
    </row>
    <row r="2648" s="120" customFormat="1" ht="15.75" customHeight="1" spans="3:250">
      <c r="C2648" s="124"/>
      <c r="D2648" s="124"/>
      <c r="E2648" s="120"/>
      <c r="F2648" s="125"/>
      <c r="G2648" s="120"/>
      <c r="II2648" s="123"/>
      <c r="IJ2648" s="123"/>
      <c r="IK2648" s="123"/>
      <c r="IL2648" s="123"/>
      <c r="IM2648" s="123"/>
      <c r="IN2648" s="123"/>
      <c r="IO2648" s="123"/>
      <c r="IP2648" s="123"/>
    </row>
    <row r="2649" s="120" customFormat="1" ht="15.75" customHeight="1" spans="3:250">
      <c r="C2649" s="124"/>
      <c r="D2649" s="124"/>
      <c r="E2649" s="120"/>
      <c r="F2649" s="125"/>
      <c r="G2649" s="120"/>
      <c r="II2649" s="123"/>
      <c r="IJ2649" s="123"/>
      <c r="IK2649" s="123"/>
      <c r="IL2649" s="123"/>
      <c r="IM2649" s="123"/>
      <c r="IN2649" s="123"/>
      <c r="IO2649" s="123"/>
      <c r="IP2649" s="123"/>
    </row>
    <row r="2650" s="120" customFormat="1" ht="15.75" customHeight="1" spans="3:250">
      <c r="C2650" s="124"/>
      <c r="D2650" s="124"/>
      <c r="E2650" s="120"/>
      <c r="F2650" s="125"/>
      <c r="G2650" s="120"/>
      <c r="II2650" s="123"/>
      <c r="IJ2650" s="123"/>
      <c r="IK2650" s="123"/>
      <c r="IL2650" s="123"/>
      <c r="IM2650" s="123"/>
      <c r="IN2650" s="123"/>
      <c r="IO2650" s="123"/>
      <c r="IP2650" s="123"/>
    </row>
    <row r="2651" s="120" customFormat="1" ht="15.75" customHeight="1" spans="3:250">
      <c r="C2651" s="124"/>
      <c r="D2651" s="124"/>
      <c r="E2651" s="120"/>
      <c r="F2651" s="125"/>
      <c r="G2651" s="120"/>
      <c r="II2651" s="123"/>
      <c r="IJ2651" s="123"/>
      <c r="IK2651" s="123"/>
      <c r="IL2651" s="123"/>
      <c r="IM2651" s="123"/>
      <c r="IN2651" s="123"/>
      <c r="IO2651" s="123"/>
      <c r="IP2651" s="123"/>
    </row>
    <row r="2652" s="120" customFormat="1" ht="15.75" customHeight="1" spans="3:250">
      <c r="C2652" s="124"/>
      <c r="D2652" s="124"/>
      <c r="E2652" s="120"/>
      <c r="F2652" s="125"/>
      <c r="G2652" s="120"/>
      <c r="II2652" s="123"/>
      <c r="IJ2652" s="123"/>
      <c r="IK2652" s="123"/>
      <c r="IL2652" s="123"/>
      <c r="IM2652" s="123"/>
      <c r="IN2652" s="123"/>
      <c r="IO2652" s="123"/>
      <c r="IP2652" s="123"/>
    </row>
    <row r="2653" s="120" customFormat="1" ht="15.75" customHeight="1" spans="3:250">
      <c r="C2653" s="124"/>
      <c r="D2653" s="124"/>
      <c r="E2653" s="120"/>
      <c r="F2653" s="125"/>
      <c r="G2653" s="120"/>
      <c r="II2653" s="123"/>
      <c r="IJ2653" s="123"/>
      <c r="IK2653" s="123"/>
      <c r="IL2653" s="123"/>
      <c r="IM2653" s="123"/>
      <c r="IN2653" s="123"/>
      <c r="IO2653" s="123"/>
      <c r="IP2653" s="123"/>
    </row>
    <row r="2654" s="120" customFormat="1" ht="15.75" customHeight="1" spans="3:250">
      <c r="C2654" s="124"/>
      <c r="D2654" s="124"/>
      <c r="E2654" s="120"/>
      <c r="F2654" s="125"/>
      <c r="G2654" s="120"/>
      <c r="II2654" s="123"/>
      <c r="IJ2654" s="123"/>
      <c r="IK2654" s="123"/>
      <c r="IL2654" s="123"/>
      <c r="IM2654" s="123"/>
      <c r="IN2654" s="123"/>
      <c r="IO2654" s="123"/>
      <c r="IP2654" s="123"/>
    </row>
    <row r="2655" s="120" customFormat="1" ht="15.75" customHeight="1" spans="3:250">
      <c r="C2655" s="124"/>
      <c r="D2655" s="124"/>
      <c r="E2655" s="120"/>
      <c r="F2655" s="125"/>
      <c r="G2655" s="120"/>
      <c r="II2655" s="123"/>
      <c r="IJ2655" s="123"/>
      <c r="IK2655" s="123"/>
      <c r="IL2655" s="123"/>
      <c r="IM2655" s="123"/>
      <c r="IN2655" s="123"/>
      <c r="IO2655" s="123"/>
      <c r="IP2655" s="123"/>
    </row>
    <row r="2656" s="120" customFormat="1" ht="15.75" customHeight="1" spans="3:250">
      <c r="C2656" s="124"/>
      <c r="D2656" s="124"/>
      <c r="E2656" s="120"/>
      <c r="F2656" s="125"/>
      <c r="G2656" s="120"/>
      <c r="II2656" s="123"/>
      <c r="IJ2656" s="123"/>
      <c r="IK2656" s="123"/>
      <c r="IL2656" s="123"/>
      <c r="IM2656" s="123"/>
      <c r="IN2656" s="123"/>
      <c r="IO2656" s="123"/>
      <c r="IP2656" s="123"/>
    </row>
    <row r="2657" s="120" customFormat="1" ht="15.75" customHeight="1" spans="3:250">
      <c r="C2657" s="124"/>
      <c r="D2657" s="124"/>
      <c r="E2657" s="120"/>
      <c r="F2657" s="125"/>
      <c r="G2657" s="120"/>
      <c r="II2657" s="123"/>
      <c r="IJ2657" s="123"/>
      <c r="IK2657" s="123"/>
      <c r="IL2657" s="123"/>
      <c r="IM2657" s="123"/>
      <c r="IN2657" s="123"/>
      <c r="IO2657" s="123"/>
      <c r="IP2657" s="123"/>
    </row>
    <row r="2658" s="120" customFormat="1" ht="15.75" customHeight="1" spans="3:250">
      <c r="C2658" s="124"/>
      <c r="D2658" s="124"/>
      <c r="E2658" s="120"/>
      <c r="F2658" s="125"/>
      <c r="G2658" s="120"/>
      <c r="II2658" s="123"/>
      <c r="IJ2658" s="123"/>
      <c r="IK2658" s="123"/>
      <c r="IL2658" s="123"/>
      <c r="IM2658" s="123"/>
      <c r="IN2658" s="123"/>
      <c r="IO2658" s="123"/>
      <c r="IP2658" s="123"/>
    </row>
    <row r="2659" s="120" customFormat="1" ht="15.75" customHeight="1" spans="3:250">
      <c r="C2659" s="124"/>
      <c r="D2659" s="124"/>
      <c r="E2659" s="120"/>
      <c r="F2659" s="125"/>
      <c r="G2659" s="120"/>
      <c r="II2659" s="123"/>
      <c r="IJ2659" s="123"/>
      <c r="IK2659" s="123"/>
      <c r="IL2659" s="123"/>
      <c r="IM2659" s="123"/>
      <c r="IN2659" s="123"/>
      <c r="IO2659" s="123"/>
      <c r="IP2659" s="123"/>
    </row>
    <row r="2660" s="120" customFormat="1" ht="15.75" customHeight="1" spans="3:250">
      <c r="C2660" s="124"/>
      <c r="D2660" s="124"/>
      <c r="E2660" s="120"/>
      <c r="F2660" s="125"/>
      <c r="G2660" s="120"/>
      <c r="II2660" s="123"/>
      <c r="IJ2660" s="123"/>
      <c r="IK2660" s="123"/>
      <c r="IL2660" s="123"/>
      <c r="IM2660" s="123"/>
      <c r="IN2660" s="123"/>
      <c r="IO2660" s="123"/>
      <c r="IP2660" s="123"/>
    </row>
    <row r="2661" s="120" customFormat="1" ht="15.75" customHeight="1" spans="3:250">
      <c r="C2661" s="124"/>
      <c r="D2661" s="124"/>
      <c r="E2661" s="120"/>
      <c r="F2661" s="125"/>
      <c r="G2661" s="120"/>
      <c r="II2661" s="123"/>
      <c r="IJ2661" s="123"/>
      <c r="IK2661" s="123"/>
      <c r="IL2661" s="123"/>
      <c r="IM2661" s="123"/>
      <c r="IN2661" s="123"/>
      <c r="IO2661" s="123"/>
      <c r="IP2661" s="123"/>
    </row>
    <row r="2662" s="120" customFormat="1" ht="15.75" customHeight="1" spans="3:250">
      <c r="C2662" s="124"/>
      <c r="D2662" s="124"/>
      <c r="E2662" s="120"/>
      <c r="F2662" s="125"/>
      <c r="G2662" s="120"/>
      <c r="II2662" s="123"/>
      <c r="IJ2662" s="123"/>
      <c r="IK2662" s="123"/>
      <c r="IL2662" s="123"/>
      <c r="IM2662" s="123"/>
      <c r="IN2662" s="123"/>
      <c r="IO2662" s="123"/>
      <c r="IP2662" s="123"/>
    </row>
    <row r="2663" s="120" customFormat="1" ht="15.75" customHeight="1" spans="3:250">
      <c r="C2663" s="124"/>
      <c r="D2663" s="124"/>
      <c r="E2663" s="120"/>
      <c r="F2663" s="125"/>
      <c r="G2663" s="120"/>
      <c r="II2663" s="123"/>
      <c r="IJ2663" s="123"/>
      <c r="IK2663" s="123"/>
      <c r="IL2663" s="123"/>
      <c r="IM2663" s="123"/>
      <c r="IN2663" s="123"/>
      <c r="IO2663" s="123"/>
      <c r="IP2663" s="123"/>
    </row>
    <row r="2664" s="120" customFormat="1" ht="15.75" customHeight="1" spans="3:250">
      <c r="C2664" s="124"/>
      <c r="D2664" s="124"/>
      <c r="E2664" s="120"/>
      <c r="F2664" s="125"/>
      <c r="G2664" s="120"/>
      <c r="II2664" s="123"/>
      <c r="IJ2664" s="123"/>
      <c r="IK2664" s="123"/>
      <c r="IL2664" s="123"/>
      <c r="IM2664" s="123"/>
      <c r="IN2664" s="123"/>
      <c r="IO2664" s="123"/>
      <c r="IP2664" s="123"/>
    </row>
    <row r="2665" s="120" customFormat="1" ht="15.75" customHeight="1" spans="3:250">
      <c r="C2665" s="124"/>
      <c r="D2665" s="124"/>
      <c r="E2665" s="120"/>
      <c r="F2665" s="125"/>
      <c r="G2665" s="120"/>
      <c r="II2665" s="123"/>
      <c r="IJ2665" s="123"/>
      <c r="IK2665" s="123"/>
      <c r="IL2665" s="123"/>
      <c r="IM2665" s="123"/>
      <c r="IN2665" s="123"/>
      <c r="IO2665" s="123"/>
      <c r="IP2665" s="123"/>
    </row>
    <row r="2666" s="120" customFormat="1" ht="15.75" customHeight="1" spans="3:250">
      <c r="C2666" s="124"/>
      <c r="D2666" s="124"/>
      <c r="E2666" s="120"/>
      <c r="F2666" s="125"/>
      <c r="G2666" s="120"/>
      <c r="II2666" s="123"/>
      <c r="IJ2666" s="123"/>
      <c r="IK2666" s="123"/>
      <c r="IL2666" s="123"/>
      <c r="IM2666" s="123"/>
      <c r="IN2666" s="123"/>
      <c r="IO2666" s="123"/>
      <c r="IP2666" s="123"/>
    </row>
    <row r="2667" s="120" customFormat="1" ht="15.75" customHeight="1" spans="3:250">
      <c r="C2667" s="124"/>
      <c r="D2667" s="124"/>
      <c r="E2667" s="120"/>
      <c r="F2667" s="125"/>
      <c r="G2667" s="120"/>
      <c r="II2667" s="123"/>
      <c r="IJ2667" s="123"/>
      <c r="IK2667" s="123"/>
      <c r="IL2667" s="123"/>
      <c r="IM2667" s="123"/>
      <c r="IN2667" s="123"/>
      <c r="IO2667" s="123"/>
      <c r="IP2667" s="123"/>
    </row>
    <row r="2668" s="120" customFormat="1" ht="15.75" customHeight="1" spans="3:250">
      <c r="C2668" s="124"/>
      <c r="D2668" s="124"/>
      <c r="E2668" s="120"/>
      <c r="F2668" s="125"/>
      <c r="G2668" s="120"/>
      <c r="II2668" s="123"/>
      <c r="IJ2668" s="123"/>
      <c r="IK2668" s="123"/>
      <c r="IL2668" s="123"/>
      <c r="IM2668" s="123"/>
      <c r="IN2668" s="123"/>
      <c r="IO2668" s="123"/>
      <c r="IP2668" s="123"/>
    </row>
    <row r="2669" s="120" customFormat="1" ht="15.75" customHeight="1" spans="3:250">
      <c r="C2669" s="124"/>
      <c r="D2669" s="124"/>
      <c r="E2669" s="120"/>
      <c r="F2669" s="125"/>
      <c r="G2669" s="120"/>
      <c r="II2669" s="123"/>
      <c r="IJ2669" s="123"/>
      <c r="IK2669" s="123"/>
      <c r="IL2669" s="123"/>
      <c r="IM2669" s="123"/>
      <c r="IN2669" s="123"/>
      <c r="IO2669" s="123"/>
      <c r="IP2669" s="123"/>
    </row>
    <row r="2670" s="120" customFormat="1" ht="15.75" customHeight="1" spans="3:250">
      <c r="C2670" s="124"/>
      <c r="D2670" s="124"/>
      <c r="E2670" s="120"/>
      <c r="F2670" s="125"/>
      <c r="G2670" s="120"/>
      <c r="II2670" s="123"/>
      <c r="IJ2670" s="123"/>
      <c r="IK2670" s="123"/>
      <c r="IL2670" s="123"/>
      <c r="IM2670" s="123"/>
      <c r="IN2670" s="123"/>
      <c r="IO2670" s="123"/>
      <c r="IP2670" s="123"/>
    </row>
    <row r="2671" s="120" customFormat="1" ht="15.75" customHeight="1" spans="3:250">
      <c r="C2671" s="124"/>
      <c r="D2671" s="124"/>
      <c r="E2671" s="120"/>
      <c r="F2671" s="125"/>
      <c r="G2671" s="120"/>
      <c r="II2671" s="123"/>
      <c r="IJ2671" s="123"/>
      <c r="IK2671" s="123"/>
      <c r="IL2671" s="123"/>
      <c r="IM2671" s="123"/>
      <c r="IN2671" s="123"/>
      <c r="IO2671" s="123"/>
      <c r="IP2671" s="123"/>
    </row>
    <row r="2672" s="120" customFormat="1" ht="15.75" customHeight="1" spans="3:250">
      <c r="C2672" s="124"/>
      <c r="D2672" s="124"/>
      <c r="E2672" s="120"/>
      <c r="F2672" s="125"/>
      <c r="G2672" s="120"/>
      <c r="II2672" s="123"/>
      <c r="IJ2672" s="123"/>
      <c r="IK2672" s="123"/>
      <c r="IL2672" s="123"/>
      <c r="IM2672" s="123"/>
      <c r="IN2672" s="123"/>
      <c r="IO2672" s="123"/>
      <c r="IP2672" s="123"/>
    </row>
    <row r="2673" s="120" customFormat="1" ht="15.75" customHeight="1" spans="3:250">
      <c r="C2673" s="124"/>
      <c r="D2673" s="124"/>
      <c r="E2673" s="120"/>
      <c r="F2673" s="125"/>
      <c r="G2673" s="120"/>
      <c r="II2673" s="123"/>
      <c r="IJ2673" s="123"/>
      <c r="IK2673" s="123"/>
      <c r="IL2673" s="123"/>
      <c r="IM2673" s="123"/>
      <c r="IN2673" s="123"/>
      <c r="IO2673" s="123"/>
      <c r="IP2673" s="123"/>
    </row>
    <row r="2674" s="120" customFormat="1" ht="15.75" customHeight="1" spans="3:250">
      <c r="C2674" s="124"/>
      <c r="D2674" s="124"/>
      <c r="E2674" s="120"/>
      <c r="F2674" s="125"/>
      <c r="G2674" s="120"/>
      <c r="II2674" s="123"/>
      <c r="IJ2674" s="123"/>
      <c r="IK2674" s="123"/>
      <c r="IL2674" s="123"/>
      <c r="IM2674" s="123"/>
      <c r="IN2674" s="123"/>
      <c r="IO2674" s="123"/>
      <c r="IP2674" s="123"/>
    </row>
    <row r="2675" s="120" customFormat="1" ht="15.75" customHeight="1" spans="3:250">
      <c r="C2675" s="124"/>
      <c r="D2675" s="124"/>
      <c r="E2675" s="120"/>
      <c r="F2675" s="125"/>
      <c r="G2675" s="120"/>
      <c r="II2675" s="123"/>
      <c r="IJ2675" s="123"/>
      <c r="IK2675" s="123"/>
      <c r="IL2675" s="123"/>
      <c r="IM2675" s="123"/>
      <c r="IN2675" s="123"/>
      <c r="IO2675" s="123"/>
      <c r="IP2675" s="123"/>
    </row>
    <row r="2676" s="120" customFormat="1" ht="15.75" customHeight="1" spans="3:250">
      <c r="C2676" s="124"/>
      <c r="D2676" s="124"/>
      <c r="E2676" s="120"/>
      <c r="F2676" s="125"/>
      <c r="G2676" s="120"/>
      <c r="II2676" s="123"/>
      <c r="IJ2676" s="123"/>
      <c r="IK2676" s="123"/>
      <c r="IL2676" s="123"/>
      <c r="IM2676" s="123"/>
      <c r="IN2676" s="123"/>
      <c r="IO2676" s="123"/>
      <c r="IP2676" s="123"/>
    </row>
    <row r="2677" s="120" customFormat="1" ht="15.75" customHeight="1" spans="3:250">
      <c r="C2677" s="124"/>
      <c r="D2677" s="124"/>
      <c r="E2677" s="120"/>
      <c r="F2677" s="125"/>
      <c r="G2677" s="120"/>
      <c r="II2677" s="123"/>
      <c r="IJ2677" s="123"/>
      <c r="IK2677" s="123"/>
      <c r="IL2677" s="123"/>
      <c r="IM2677" s="123"/>
      <c r="IN2677" s="123"/>
      <c r="IO2677" s="123"/>
      <c r="IP2677" s="123"/>
    </row>
    <row r="2678" s="120" customFormat="1" ht="15.75" customHeight="1" spans="3:250">
      <c r="C2678" s="124"/>
      <c r="D2678" s="124"/>
      <c r="E2678" s="120"/>
      <c r="F2678" s="125"/>
      <c r="G2678" s="120"/>
      <c r="II2678" s="123"/>
      <c r="IJ2678" s="123"/>
      <c r="IK2678" s="123"/>
      <c r="IL2678" s="123"/>
      <c r="IM2678" s="123"/>
      <c r="IN2678" s="123"/>
      <c r="IO2678" s="123"/>
      <c r="IP2678" s="123"/>
    </row>
    <row r="2679" s="120" customFormat="1" ht="15.75" customHeight="1" spans="3:250">
      <c r="C2679" s="124"/>
      <c r="D2679" s="124"/>
      <c r="E2679" s="120"/>
      <c r="F2679" s="125"/>
      <c r="G2679" s="120"/>
      <c r="II2679" s="123"/>
      <c r="IJ2679" s="123"/>
      <c r="IK2679" s="123"/>
      <c r="IL2679" s="123"/>
      <c r="IM2679" s="123"/>
      <c r="IN2679" s="123"/>
      <c r="IO2679" s="123"/>
      <c r="IP2679" s="123"/>
    </row>
    <row r="2680" s="120" customFormat="1" ht="15.75" customHeight="1" spans="3:250">
      <c r="C2680" s="124"/>
      <c r="D2680" s="124"/>
      <c r="E2680" s="120"/>
      <c r="F2680" s="125"/>
      <c r="G2680" s="120"/>
      <c r="II2680" s="123"/>
      <c r="IJ2680" s="123"/>
      <c r="IK2680" s="123"/>
      <c r="IL2680" s="123"/>
      <c r="IM2680" s="123"/>
      <c r="IN2680" s="123"/>
      <c r="IO2680" s="123"/>
      <c r="IP2680" s="123"/>
    </row>
    <row r="2681" s="120" customFormat="1" ht="15.75" customHeight="1" spans="3:250">
      <c r="C2681" s="124"/>
      <c r="D2681" s="124"/>
      <c r="E2681" s="120"/>
      <c r="F2681" s="125"/>
      <c r="G2681" s="120"/>
      <c r="II2681" s="123"/>
      <c r="IJ2681" s="123"/>
      <c r="IK2681" s="123"/>
      <c r="IL2681" s="123"/>
      <c r="IM2681" s="123"/>
      <c r="IN2681" s="123"/>
      <c r="IO2681" s="123"/>
      <c r="IP2681" s="123"/>
    </row>
    <row r="2682" s="120" customFormat="1" ht="15.75" customHeight="1" spans="3:250">
      <c r="C2682" s="124"/>
      <c r="D2682" s="124"/>
      <c r="E2682" s="120"/>
      <c r="F2682" s="125"/>
      <c r="G2682" s="120"/>
      <c r="II2682" s="123"/>
      <c r="IJ2682" s="123"/>
      <c r="IK2682" s="123"/>
      <c r="IL2682" s="123"/>
      <c r="IM2682" s="123"/>
      <c r="IN2682" s="123"/>
      <c r="IO2682" s="123"/>
      <c r="IP2682" s="123"/>
    </row>
    <row r="2683" s="120" customFormat="1" ht="15.75" customHeight="1" spans="3:250">
      <c r="C2683" s="124"/>
      <c r="D2683" s="124"/>
      <c r="E2683" s="120"/>
      <c r="F2683" s="125"/>
      <c r="G2683" s="120"/>
      <c r="II2683" s="123"/>
      <c r="IJ2683" s="123"/>
      <c r="IK2683" s="123"/>
      <c r="IL2683" s="123"/>
      <c r="IM2683" s="123"/>
      <c r="IN2683" s="123"/>
      <c r="IO2683" s="123"/>
      <c r="IP2683" s="123"/>
    </row>
    <row r="2684" s="120" customFormat="1" ht="15.75" customHeight="1" spans="3:250">
      <c r="C2684" s="124"/>
      <c r="D2684" s="124"/>
      <c r="E2684" s="120"/>
      <c r="F2684" s="125"/>
      <c r="G2684" s="120"/>
      <c r="II2684" s="123"/>
      <c r="IJ2684" s="123"/>
      <c r="IK2684" s="123"/>
      <c r="IL2684" s="123"/>
      <c r="IM2684" s="123"/>
      <c r="IN2684" s="123"/>
      <c r="IO2684" s="123"/>
      <c r="IP2684" s="123"/>
    </row>
    <row r="2685" s="120" customFormat="1" ht="15.75" customHeight="1" spans="3:250">
      <c r="C2685" s="124"/>
      <c r="D2685" s="124"/>
      <c r="E2685" s="120"/>
      <c r="F2685" s="125"/>
      <c r="G2685" s="120"/>
      <c r="II2685" s="123"/>
      <c r="IJ2685" s="123"/>
      <c r="IK2685" s="123"/>
      <c r="IL2685" s="123"/>
      <c r="IM2685" s="123"/>
      <c r="IN2685" s="123"/>
      <c r="IO2685" s="123"/>
      <c r="IP2685" s="123"/>
    </row>
    <row r="2686" s="120" customFormat="1" ht="15.75" customHeight="1" spans="3:250">
      <c r="C2686" s="124"/>
      <c r="D2686" s="124"/>
      <c r="E2686" s="120"/>
      <c r="F2686" s="125"/>
      <c r="G2686" s="120"/>
      <c r="II2686" s="123"/>
      <c r="IJ2686" s="123"/>
      <c r="IK2686" s="123"/>
      <c r="IL2686" s="123"/>
      <c r="IM2686" s="123"/>
      <c r="IN2686" s="123"/>
      <c r="IO2686" s="123"/>
      <c r="IP2686" s="123"/>
    </row>
    <row r="2687" s="120" customFormat="1" ht="15.75" customHeight="1" spans="3:250">
      <c r="C2687" s="124"/>
      <c r="D2687" s="124"/>
      <c r="E2687" s="120"/>
      <c r="F2687" s="125"/>
      <c r="G2687" s="120"/>
      <c r="II2687" s="123"/>
      <c r="IJ2687" s="123"/>
      <c r="IK2687" s="123"/>
      <c r="IL2687" s="123"/>
      <c r="IM2687" s="123"/>
      <c r="IN2687" s="123"/>
      <c r="IO2687" s="123"/>
      <c r="IP2687" s="123"/>
    </row>
    <row r="2688" s="120" customFormat="1" ht="15.75" customHeight="1" spans="3:250">
      <c r="C2688" s="124"/>
      <c r="D2688" s="124"/>
      <c r="E2688" s="120"/>
      <c r="F2688" s="125"/>
      <c r="G2688" s="120"/>
      <c r="II2688" s="123"/>
      <c r="IJ2688" s="123"/>
      <c r="IK2688" s="123"/>
      <c r="IL2688" s="123"/>
      <c r="IM2688" s="123"/>
      <c r="IN2688" s="123"/>
      <c r="IO2688" s="123"/>
      <c r="IP2688" s="123"/>
    </row>
    <row r="2689" s="120" customFormat="1" ht="15.75" customHeight="1" spans="3:250">
      <c r="C2689" s="124"/>
      <c r="D2689" s="124"/>
      <c r="E2689" s="120"/>
      <c r="F2689" s="125"/>
      <c r="G2689" s="120"/>
      <c r="II2689" s="123"/>
      <c r="IJ2689" s="123"/>
      <c r="IK2689" s="123"/>
      <c r="IL2689" s="123"/>
      <c r="IM2689" s="123"/>
      <c r="IN2689" s="123"/>
      <c r="IO2689" s="123"/>
      <c r="IP2689" s="123"/>
    </row>
    <row r="2690" s="120" customFormat="1" ht="15.75" customHeight="1" spans="3:250">
      <c r="C2690" s="124"/>
      <c r="D2690" s="124"/>
      <c r="E2690" s="120"/>
      <c r="F2690" s="125"/>
      <c r="G2690" s="120"/>
      <c r="II2690" s="123"/>
      <c r="IJ2690" s="123"/>
      <c r="IK2690" s="123"/>
      <c r="IL2690" s="123"/>
      <c r="IM2690" s="123"/>
      <c r="IN2690" s="123"/>
      <c r="IO2690" s="123"/>
      <c r="IP2690" s="123"/>
    </row>
    <row r="2691" s="120" customFormat="1" ht="15.75" customHeight="1" spans="3:250">
      <c r="C2691" s="124"/>
      <c r="D2691" s="124"/>
      <c r="E2691" s="120"/>
      <c r="F2691" s="125"/>
      <c r="G2691" s="120"/>
      <c r="II2691" s="123"/>
      <c r="IJ2691" s="123"/>
      <c r="IK2691" s="123"/>
      <c r="IL2691" s="123"/>
      <c r="IM2691" s="123"/>
      <c r="IN2691" s="123"/>
      <c r="IO2691" s="123"/>
      <c r="IP2691" s="123"/>
    </row>
    <row r="2692" s="120" customFormat="1" ht="15.75" customHeight="1" spans="3:250">
      <c r="C2692" s="124"/>
      <c r="D2692" s="124"/>
      <c r="E2692" s="120"/>
      <c r="F2692" s="125"/>
      <c r="G2692" s="120"/>
      <c r="II2692" s="123"/>
      <c r="IJ2692" s="123"/>
      <c r="IK2692" s="123"/>
      <c r="IL2692" s="123"/>
      <c r="IM2692" s="123"/>
      <c r="IN2692" s="123"/>
      <c r="IO2692" s="123"/>
      <c r="IP2692" s="123"/>
    </row>
    <row r="2693" s="120" customFormat="1" ht="15.75" customHeight="1" spans="3:250">
      <c r="C2693" s="124"/>
      <c r="D2693" s="124"/>
      <c r="E2693" s="120"/>
      <c r="F2693" s="125"/>
      <c r="G2693" s="120"/>
      <c r="II2693" s="123"/>
      <c r="IJ2693" s="123"/>
      <c r="IK2693" s="123"/>
      <c r="IL2693" s="123"/>
      <c r="IM2693" s="123"/>
      <c r="IN2693" s="123"/>
      <c r="IO2693" s="123"/>
      <c r="IP2693" s="123"/>
    </row>
    <row r="2694" s="120" customFormat="1" ht="15.75" customHeight="1" spans="3:250">
      <c r="C2694" s="124"/>
      <c r="D2694" s="124"/>
      <c r="E2694" s="120"/>
      <c r="F2694" s="125"/>
      <c r="G2694" s="120"/>
      <c r="II2694" s="123"/>
      <c r="IJ2694" s="123"/>
      <c r="IK2694" s="123"/>
      <c r="IL2694" s="123"/>
      <c r="IM2694" s="123"/>
      <c r="IN2694" s="123"/>
      <c r="IO2694" s="123"/>
      <c r="IP2694" s="123"/>
    </row>
    <row r="2695" s="120" customFormat="1" ht="15.75" customHeight="1" spans="3:250">
      <c r="C2695" s="124"/>
      <c r="D2695" s="124"/>
      <c r="E2695" s="120"/>
      <c r="F2695" s="125"/>
      <c r="G2695" s="120"/>
      <c r="II2695" s="123"/>
      <c r="IJ2695" s="123"/>
      <c r="IK2695" s="123"/>
      <c r="IL2695" s="123"/>
      <c r="IM2695" s="123"/>
      <c r="IN2695" s="123"/>
      <c r="IO2695" s="123"/>
      <c r="IP2695" s="123"/>
    </row>
    <row r="2696" s="120" customFormat="1" ht="15.75" customHeight="1" spans="3:250">
      <c r="C2696" s="124"/>
      <c r="D2696" s="124"/>
      <c r="E2696" s="120"/>
      <c r="F2696" s="125"/>
      <c r="G2696" s="120"/>
      <c r="II2696" s="123"/>
      <c r="IJ2696" s="123"/>
      <c r="IK2696" s="123"/>
      <c r="IL2696" s="123"/>
      <c r="IM2696" s="123"/>
      <c r="IN2696" s="123"/>
      <c r="IO2696" s="123"/>
      <c r="IP2696" s="123"/>
    </row>
    <row r="2697" s="120" customFormat="1" ht="15.75" customHeight="1" spans="3:250">
      <c r="C2697" s="124"/>
      <c r="D2697" s="124"/>
      <c r="E2697" s="120"/>
      <c r="F2697" s="125"/>
      <c r="G2697" s="120"/>
      <c r="II2697" s="123"/>
      <c r="IJ2697" s="123"/>
      <c r="IK2697" s="123"/>
      <c r="IL2697" s="123"/>
      <c r="IM2697" s="123"/>
      <c r="IN2697" s="123"/>
      <c r="IO2697" s="123"/>
      <c r="IP2697" s="123"/>
    </row>
    <row r="2698" s="120" customFormat="1" ht="15.75" customHeight="1" spans="3:250">
      <c r="C2698" s="124"/>
      <c r="D2698" s="124"/>
      <c r="E2698" s="120"/>
      <c r="F2698" s="125"/>
      <c r="G2698" s="120"/>
      <c r="II2698" s="123"/>
      <c r="IJ2698" s="123"/>
      <c r="IK2698" s="123"/>
      <c r="IL2698" s="123"/>
      <c r="IM2698" s="123"/>
      <c r="IN2698" s="123"/>
      <c r="IO2698" s="123"/>
      <c r="IP2698" s="123"/>
    </row>
    <row r="2699" s="120" customFormat="1" ht="15.75" customHeight="1" spans="3:250">
      <c r="C2699" s="124"/>
      <c r="D2699" s="124"/>
      <c r="E2699" s="120"/>
      <c r="F2699" s="125"/>
      <c r="G2699" s="120"/>
      <c r="II2699" s="123"/>
      <c r="IJ2699" s="123"/>
      <c r="IK2699" s="123"/>
      <c r="IL2699" s="123"/>
      <c r="IM2699" s="123"/>
      <c r="IN2699" s="123"/>
      <c r="IO2699" s="123"/>
      <c r="IP2699" s="123"/>
    </row>
    <row r="2700" s="120" customFormat="1" ht="15.75" customHeight="1" spans="3:250">
      <c r="C2700" s="124"/>
      <c r="D2700" s="124"/>
      <c r="E2700" s="120"/>
      <c r="F2700" s="125"/>
      <c r="G2700" s="120"/>
      <c r="II2700" s="123"/>
      <c r="IJ2700" s="123"/>
      <c r="IK2700" s="123"/>
      <c r="IL2700" s="123"/>
      <c r="IM2700" s="123"/>
      <c r="IN2700" s="123"/>
      <c r="IO2700" s="123"/>
      <c r="IP2700" s="123"/>
    </row>
    <row r="2701" s="120" customFormat="1" ht="15.75" customHeight="1" spans="3:250">
      <c r="C2701" s="124"/>
      <c r="D2701" s="124"/>
      <c r="E2701" s="120"/>
      <c r="F2701" s="125"/>
      <c r="G2701" s="120"/>
      <c r="II2701" s="123"/>
      <c r="IJ2701" s="123"/>
      <c r="IK2701" s="123"/>
      <c r="IL2701" s="123"/>
      <c r="IM2701" s="123"/>
      <c r="IN2701" s="123"/>
      <c r="IO2701" s="123"/>
      <c r="IP2701" s="123"/>
    </row>
    <row r="2702" s="120" customFormat="1" ht="15.75" customHeight="1" spans="3:250">
      <c r="C2702" s="124"/>
      <c r="D2702" s="124"/>
      <c r="E2702" s="120"/>
      <c r="F2702" s="125"/>
      <c r="G2702" s="120"/>
      <c r="II2702" s="123"/>
      <c r="IJ2702" s="123"/>
      <c r="IK2702" s="123"/>
      <c r="IL2702" s="123"/>
      <c r="IM2702" s="123"/>
      <c r="IN2702" s="123"/>
      <c r="IO2702" s="123"/>
      <c r="IP2702" s="123"/>
    </row>
    <row r="2703" s="120" customFormat="1" ht="15.75" customHeight="1" spans="3:250">
      <c r="C2703" s="124"/>
      <c r="D2703" s="124"/>
      <c r="E2703" s="120"/>
      <c r="F2703" s="125"/>
      <c r="G2703" s="120"/>
      <c r="II2703" s="123"/>
      <c r="IJ2703" s="123"/>
      <c r="IK2703" s="123"/>
      <c r="IL2703" s="123"/>
      <c r="IM2703" s="123"/>
      <c r="IN2703" s="123"/>
      <c r="IO2703" s="123"/>
      <c r="IP2703" s="123"/>
    </row>
    <row r="2704" s="120" customFormat="1" ht="15.75" customHeight="1" spans="3:250">
      <c r="C2704" s="124"/>
      <c r="D2704" s="124"/>
      <c r="E2704" s="120"/>
      <c r="F2704" s="125"/>
      <c r="G2704" s="120"/>
      <c r="II2704" s="123"/>
      <c r="IJ2704" s="123"/>
      <c r="IK2704" s="123"/>
      <c r="IL2704" s="123"/>
      <c r="IM2704" s="123"/>
      <c r="IN2704" s="123"/>
      <c r="IO2704" s="123"/>
      <c r="IP2704" s="123"/>
    </row>
    <row r="2705" s="120" customFormat="1" ht="15.75" customHeight="1" spans="3:250">
      <c r="C2705" s="124"/>
      <c r="D2705" s="124"/>
      <c r="E2705" s="120"/>
      <c r="F2705" s="125"/>
      <c r="G2705" s="120"/>
      <c r="II2705" s="123"/>
      <c r="IJ2705" s="123"/>
      <c r="IK2705" s="123"/>
      <c r="IL2705" s="123"/>
      <c r="IM2705" s="123"/>
      <c r="IN2705" s="123"/>
      <c r="IO2705" s="123"/>
      <c r="IP2705" s="123"/>
    </row>
    <row r="2706" s="120" customFormat="1" ht="15.75" customHeight="1" spans="3:250">
      <c r="C2706" s="124"/>
      <c r="D2706" s="124"/>
      <c r="E2706" s="120"/>
      <c r="F2706" s="125"/>
      <c r="G2706" s="120"/>
      <c r="II2706" s="123"/>
      <c r="IJ2706" s="123"/>
      <c r="IK2706" s="123"/>
      <c r="IL2706" s="123"/>
      <c r="IM2706" s="123"/>
      <c r="IN2706" s="123"/>
      <c r="IO2706" s="123"/>
      <c r="IP2706" s="123"/>
    </row>
    <row r="2707" s="120" customFormat="1" ht="15.75" customHeight="1" spans="3:250">
      <c r="C2707" s="124"/>
      <c r="D2707" s="124"/>
      <c r="E2707" s="120"/>
      <c r="F2707" s="125"/>
      <c r="G2707" s="120"/>
      <c r="II2707" s="123"/>
      <c r="IJ2707" s="123"/>
      <c r="IK2707" s="123"/>
      <c r="IL2707" s="123"/>
      <c r="IM2707" s="123"/>
      <c r="IN2707" s="123"/>
      <c r="IO2707" s="123"/>
      <c r="IP2707" s="123"/>
    </row>
    <row r="2708" s="120" customFormat="1" ht="15.75" customHeight="1" spans="3:250">
      <c r="C2708" s="124"/>
      <c r="D2708" s="124"/>
      <c r="E2708" s="120"/>
      <c r="F2708" s="125"/>
      <c r="G2708" s="120"/>
      <c r="II2708" s="123"/>
      <c r="IJ2708" s="123"/>
      <c r="IK2708" s="123"/>
      <c r="IL2708" s="123"/>
      <c r="IM2708" s="123"/>
      <c r="IN2708" s="123"/>
      <c r="IO2708" s="123"/>
      <c r="IP2708" s="123"/>
    </row>
    <row r="2709" s="120" customFormat="1" ht="15.75" customHeight="1" spans="3:250">
      <c r="C2709" s="124"/>
      <c r="D2709" s="124"/>
      <c r="E2709" s="120"/>
      <c r="F2709" s="125"/>
      <c r="G2709" s="120"/>
      <c r="II2709" s="123"/>
      <c r="IJ2709" s="123"/>
      <c r="IK2709" s="123"/>
      <c r="IL2709" s="123"/>
      <c r="IM2709" s="123"/>
      <c r="IN2709" s="123"/>
      <c r="IO2709" s="123"/>
      <c r="IP2709" s="123"/>
    </row>
    <row r="2710" s="120" customFormat="1" ht="15.75" customHeight="1" spans="3:250">
      <c r="C2710" s="124"/>
      <c r="D2710" s="124"/>
      <c r="E2710" s="120"/>
      <c r="F2710" s="125"/>
      <c r="G2710" s="120"/>
      <c r="II2710" s="123"/>
      <c r="IJ2710" s="123"/>
      <c r="IK2710" s="123"/>
      <c r="IL2710" s="123"/>
      <c r="IM2710" s="123"/>
      <c r="IN2710" s="123"/>
      <c r="IO2710" s="123"/>
      <c r="IP2710" s="123"/>
    </row>
    <row r="2711" s="120" customFormat="1" ht="15.75" customHeight="1" spans="3:250">
      <c r="C2711" s="124"/>
      <c r="D2711" s="124"/>
      <c r="E2711" s="120"/>
      <c r="F2711" s="125"/>
      <c r="G2711" s="120"/>
      <c r="II2711" s="123"/>
      <c r="IJ2711" s="123"/>
      <c r="IK2711" s="123"/>
      <c r="IL2711" s="123"/>
      <c r="IM2711" s="123"/>
      <c r="IN2711" s="123"/>
      <c r="IO2711" s="123"/>
      <c r="IP2711" s="123"/>
    </row>
    <row r="2712" s="120" customFormat="1" ht="15.75" customHeight="1" spans="3:250">
      <c r="C2712" s="124"/>
      <c r="D2712" s="124"/>
      <c r="E2712" s="120"/>
      <c r="F2712" s="125"/>
      <c r="G2712" s="120"/>
      <c r="II2712" s="123"/>
      <c r="IJ2712" s="123"/>
      <c r="IK2712" s="123"/>
      <c r="IL2712" s="123"/>
      <c r="IM2712" s="123"/>
      <c r="IN2712" s="123"/>
      <c r="IO2712" s="123"/>
      <c r="IP2712" s="123"/>
    </row>
    <row r="2713" s="120" customFormat="1" ht="15.75" customHeight="1" spans="3:250">
      <c r="C2713" s="124"/>
      <c r="D2713" s="124"/>
      <c r="E2713" s="120"/>
      <c r="F2713" s="125"/>
      <c r="G2713" s="120"/>
      <c r="II2713" s="123"/>
      <c r="IJ2713" s="123"/>
      <c r="IK2713" s="123"/>
      <c r="IL2713" s="123"/>
      <c r="IM2713" s="123"/>
      <c r="IN2713" s="123"/>
      <c r="IO2713" s="123"/>
      <c r="IP2713" s="123"/>
    </row>
    <row r="2714" s="120" customFormat="1" ht="15.75" customHeight="1" spans="3:250">
      <c r="C2714" s="124"/>
      <c r="D2714" s="124"/>
      <c r="E2714" s="120"/>
      <c r="F2714" s="125"/>
      <c r="G2714" s="120"/>
      <c r="II2714" s="123"/>
      <c r="IJ2714" s="123"/>
      <c r="IK2714" s="123"/>
      <c r="IL2714" s="123"/>
      <c r="IM2714" s="123"/>
      <c r="IN2714" s="123"/>
      <c r="IO2714" s="123"/>
      <c r="IP2714" s="123"/>
    </row>
    <row r="2715" s="120" customFormat="1" ht="15.75" customHeight="1" spans="3:250">
      <c r="C2715" s="124"/>
      <c r="D2715" s="124"/>
      <c r="E2715" s="120"/>
      <c r="F2715" s="125"/>
      <c r="G2715" s="120"/>
      <c r="II2715" s="123"/>
      <c r="IJ2715" s="123"/>
      <c r="IK2715" s="123"/>
      <c r="IL2715" s="123"/>
      <c r="IM2715" s="123"/>
      <c r="IN2715" s="123"/>
      <c r="IO2715" s="123"/>
      <c r="IP2715" s="123"/>
    </row>
    <row r="2716" s="120" customFormat="1" ht="15.75" customHeight="1" spans="3:250">
      <c r="C2716" s="124"/>
      <c r="D2716" s="124"/>
      <c r="E2716" s="120"/>
      <c r="F2716" s="125"/>
      <c r="G2716" s="120"/>
      <c r="II2716" s="123"/>
      <c r="IJ2716" s="123"/>
      <c r="IK2716" s="123"/>
      <c r="IL2716" s="123"/>
      <c r="IM2716" s="123"/>
      <c r="IN2716" s="123"/>
      <c r="IO2716" s="123"/>
      <c r="IP2716" s="123"/>
    </row>
    <row r="2717" s="120" customFormat="1" ht="15.75" customHeight="1" spans="3:250">
      <c r="C2717" s="124"/>
      <c r="D2717" s="124"/>
      <c r="E2717" s="120"/>
      <c r="F2717" s="125"/>
      <c r="G2717" s="120"/>
      <c r="II2717" s="123"/>
      <c r="IJ2717" s="123"/>
      <c r="IK2717" s="123"/>
      <c r="IL2717" s="123"/>
      <c r="IM2717" s="123"/>
      <c r="IN2717" s="123"/>
      <c r="IO2717" s="123"/>
      <c r="IP2717" s="123"/>
    </row>
    <row r="2718" s="120" customFormat="1" ht="15.75" customHeight="1" spans="3:250">
      <c r="C2718" s="124"/>
      <c r="D2718" s="124"/>
      <c r="E2718" s="120"/>
      <c r="F2718" s="125"/>
      <c r="G2718" s="120"/>
      <c r="II2718" s="123"/>
      <c r="IJ2718" s="123"/>
      <c r="IK2718" s="123"/>
      <c r="IL2718" s="123"/>
      <c r="IM2718" s="123"/>
      <c r="IN2718" s="123"/>
      <c r="IO2718" s="123"/>
      <c r="IP2718" s="123"/>
    </row>
    <row r="2719" s="120" customFormat="1" ht="15.75" customHeight="1" spans="3:250">
      <c r="C2719" s="124"/>
      <c r="D2719" s="124"/>
      <c r="E2719" s="120"/>
      <c r="F2719" s="125"/>
      <c r="G2719" s="120"/>
      <c r="II2719" s="123"/>
      <c r="IJ2719" s="123"/>
      <c r="IK2719" s="123"/>
      <c r="IL2719" s="123"/>
      <c r="IM2719" s="123"/>
      <c r="IN2719" s="123"/>
      <c r="IO2719" s="123"/>
      <c r="IP2719" s="123"/>
    </row>
    <row r="2720" s="120" customFormat="1" ht="15.75" customHeight="1" spans="3:250">
      <c r="C2720" s="124"/>
      <c r="D2720" s="124"/>
      <c r="E2720" s="120"/>
      <c r="F2720" s="125"/>
      <c r="G2720" s="120"/>
      <c r="II2720" s="123"/>
      <c r="IJ2720" s="123"/>
      <c r="IK2720" s="123"/>
      <c r="IL2720" s="123"/>
      <c r="IM2720" s="123"/>
      <c r="IN2720" s="123"/>
      <c r="IO2720" s="123"/>
      <c r="IP2720" s="123"/>
    </row>
    <row r="2721" s="120" customFormat="1" ht="15.75" customHeight="1" spans="3:250">
      <c r="C2721" s="124"/>
      <c r="D2721" s="124"/>
      <c r="E2721" s="120"/>
      <c r="F2721" s="125"/>
      <c r="G2721" s="120"/>
      <c r="II2721" s="123"/>
      <c r="IJ2721" s="123"/>
      <c r="IK2721" s="123"/>
      <c r="IL2721" s="123"/>
      <c r="IM2721" s="123"/>
      <c r="IN2721" s="123"/>
      <c r="IO2721" s="123"/>
      <c r="IP2721" s="123"/>
    </row>
    <row r="2722" s="120" customFormat="1" ht="15.75" customHeight="1" spans="3:250">
      <c r="C2722" s="124"/>
      <c r="D2722" s="124"/>
      <c r="E2722" s="120"/>
      <c r="F2722" s="125"/>
      <c r="G2722" s="120"/>
      <c r="II2722" s="123"/>
      <c r="IJ2722" s="123"/>
      <c r="IK2722" s="123"/>
      <c r="IL2722" s="123"/>
      <c r="IM2722" s="123"/>
      <c r="IN2722" s="123"/>
      <c r="IO2722" s="123"/>
      <c r="IP2722" s="123"/>
    </row>
    <row r="2723" s="120" customFormat="1" ht="15.75" customHeight="1" spans="3:250">
      <c r="C2723" s="124"/>
      <c r="D2723" s="124"/>
      <c r="E2723" s="120"/>
      <c r="F2723" s="125"/>
      <c r="G2723" s="120"/>
      <c r="II2723" s="123"/>
      <c r="IJ2723" s="123"/>
      <c r="IK2723" s="123"/>
      <c r="IL2723" s="123"/>
      <c r="IM2723" s="123"/>
      <c r="IN2723" s="123"/>
      <c r="IO2723" s="123"/>
      <c r="IP2723" s="123"/>
    </row>
    <row r="2724" s="120" customFormat="1" ht="15.75" customHeight="1" spans="3:250">
      <c r="C2724" s="124"/>
      <c r="D2724" s="124"/>
      <c r="E2724" s="120"/>
      <c r="F2724" s="125"/>
      <c r="G2724" s="120"/>
      <c r="II2724" s="123"/>
      <c r="IJ2724" s="123"/>
      <c r="IK2724" s="123"/>
      <c r="IL2724" s="123"/>
      <c r="IM2724" s="123"/>
      <c r="IN2724" s="123"/>
      <c r="IO2724" s="123"/>
      <c r="IP2724" s="123"/>
    </row>
    <row r="2725" s="120" customFormat="1" ht="15.75" customHeight="1" spans="3:250">
      <c r="C2725" s="124"/>
      <c r="D2725" s="124"/>
      <c r="E2725" s="120"/>
      <c r="F2725" s="125"/>
      <c r="G2725" s="120"/>
      <c r="II2725" s="123"/>
      <c r="IJ2725" s="123"/>
      <c r="IK2725" s="123"/>
      <c r="IL2725" s="123"/>
      <c r="IM2725" s="123"/>
      <c r="IN2725" s="123"/>
      <c r="IO2725" s="123"/>
      <c r="IP2725" s="123"/>
    </row>
    <row r="2726" s="120" customFormat="1" ht="15.75" customHeight="1" spans="3:250">
      <c r="C2726" s="124"/>
      <c r="D2726" s="124"/>
      <c r="E2726" s="120"/>
      <c r="F2726" s="125"/>
      <c r="G2726" s="120"/>
      <c r="II2726" s="123"/>
      <c r="IJ2726" s="123"/>
      <c r="IK2726" s="123"/>
      <c r="IL2726" s="123"/>
      <c r="IM2726" s="123"/>
      <c r="IN2726" s="123"/>
      <c r="IO2726" s="123"/>
      <c r="IP2726" s="123"/>
    </row>
    <row r="2727" s="120" customFormat="1" ht="15.75" customHeight="1" spans="3:250">
      <c r="C2727" s="124"/>
      <c r="D2727" s="124"/>
      <c r="E2727" s="120"/>
      <c r="F2727" s="125"/>
      <c r="G2727" s="120"/>
      <c r="II2727" s="123"/>
      <c r="IJ2727" s="123"/>
      <c r="IK2727" s="123"/>
      <c r="IL2727" s="123"/>
      <c r="IM2727" s="123"/>
      <c r="IN2727" s="123"/>
      <c r="IO2727" s="123"/>
      <c r="IP2727" s="123"/>
    </row>
    <row r="2728" s="120" customFormat="1" ht="15.75" customHeight="1" spans="3:250">
      <c r="C2728" s="124"/>
      <c r="D2728" s="124"/>
      <c r="E2728" s="120"/>
      <c r="F2728" s="125"/>
      <c r="G2728" s="120"/>
      <c r="II2728" s="123"/>
      <c r="IJ2728" s="123"/>
      <c r="IK2728" s="123"/>
      <c r="IL2728" s="123"/>
      <c r="IM2728" s="123"/>
      <c r="IN2728" s="123"/>
      <c r="IO2728" s="123"/>
      <c r="IP2728" s="123"/>
    </row>
    <row r="2729" s="120" customFormat="1" ht="15.75" customHeight="1" spans="3:250">
      <c r="C2729" s="124"/>
      <c r="D2729" s="124"/>
      <c r="E2729" s="120"/>
      <c r="F2729" s="125"/>
      <c r="G2729" s="120"/>
      <c r="II2729" s="123"/>
      <c r="IJ2729" s="123"/>
      <c r="IK2729" s="123"/>
      <c r="IL2729" s="123"/>
      <c r="IM2729" s="123"/>
      <c r="IN2729" s="123"/>
      <c r="IO2729" s="123"/>
      <c r="IP2729" s="123"/>
    </row>
    <row r="2730" s="120" customFormat="1" ht="15.75" customHeight="1" spans="3:250">
      <c r="C2730" s="124"/>
      <c r="D2730" s="124"/>
      <c r="E2730" s="120"/>
      <c r="F2730" s="125"/>
      <c r="G2730" s="120"/>
      <c r="II2730" s="123"/>
      <c r="IJ2730" s="123"/>
      <c r="IK2730" s="123"/>
      <c r="IL2730" s="123"/>
      <c r="IM2730" s="123"/>
      <c r="IN2730" s="123"/>
      <c r="IO2730" s="123"/>
      <c r="IP2730" s="123"/>
    </row>
    <row r="2731" s="120" customFormat="1" ht="15.75" customHeight="1" spans="3:250">
      <c r="C2731" s="124"/>
      <c r="D2731" s="124"/>
      <c r="E2731" s="120"/>
      <c r="F2731" s="125"/>
      <c r="G2731" s="120"/>
      <c r="II2731" s="123"/>
      <c r="IJ2731" s="123"/>
      <c r="IK2731" s="123"/>
      <c r="IL2731" s="123"/>
      <c r="IM2731" s="123"/>
      <c r="IN2731" s="123"/>
      <c r="IO2731" s="123"/>
      <c r="IP2731" s="123"/>
    </row>
    <row r="2732" s="120" customFormat="1" ht="15.75" customHeight="1" spans="3:250">
      <c r="C2732" s="124"/>
      <c r="D2732" s="124"/>
      <c r="E2732" s="120"/>
      <c r="F2732" s="125"/>
      <c r="G2732" s="120"/>
      <c r="II2732" s="123"/>
      <c r="IJ2732" s="123"/>
      <c r="IK2732" s="123"/>
      <c r="IL2732" s="123"/>
      <c r="IM2732" s="123"/>
      <c r="IN2732" s="123"/>
      <c r="IO2732" s="123"/>
      <c r="IP2732" s="123"/>
    </row>
    <row r="2733" s="120" customFormat="1" ht="15.75" customHeight="1" spans="3:250">
      <c r="C2733" s="124"/>
      <c r="D2733" s="124"/>
      <c r="E2733" s="120"/>
      <c r="F2733" s="125"/>
      <c r="G2733" s="120"/>
      <c r="II2733" s="123"/>
      <c r="IJ2733" s="123"/>
      <c r="IK2733" s="123"/>
      <c r="IL2733" s="123"/>
      <c r="IM2733" s="123"/>
      <c r="IN2733" s="123"/>
      <c r="IO2733" s="123"/>
      <c r="IP2733" s="123"/>
    </row>
    <row r="2734" s="120" customFormat="1" ht="15.75" customHeight="1" spans="3:250">
      <c r="C2734" s="124"/>
      <c r="D2734" s="124"/>
      <c r="E2734" s="120"/>
      <c r="F2734" s="125"/>
      <c r="G2734" s="120"/>
      <c r="II2734" s="123"/>
      <c r="IJ2734" s="123"/>
      <c r="IK2734" s="123"/>
      <c r="IL2734" s="123"/>
      <c r="IM2734" s="123"/>
      <c r="IN2734" s="123"/>
      <c r="IO2734" s="123"/>
      <c r="IP2734" s="123"/>
    </row>
    <row r="2735" s="120" customFormat="1" ht="15.75" customHeight="1" spans="3:250">
      <c r="C2735" s="124"/>
      <c r="D2735" s="124"/>
      <c r="E2735" s="120"/>
      <c r="F2735" s="125"/>
      <c r="G2735" s="120"/>
      <c r="II2735" s="123"/>
      <c r="IJ2735" s="123"/>
      <c r="IK2735" s="123"/>
      <c r="IL2735" s="123"/>
      <c r="IM2735" s="123"/>
      <c r="IN2735" s="123"/>
      <c r="IO2735" s="123"/>
      <c r="IP2735" s="123"/>
    </row>
    <row r="2736" s="120" customFormat="1" ht="15.75" customHeight="1" spans="3:250">
      <c r="C2736" s="124"/>
      <c r="D2736" s="124"/>
      <c r="E2736" s="120"/>
      <c r="F2736" s="125"/>
      <c r="G2736" s="120"/>
      <c r="II2736" s="123"/>
      <c r="IJ2736" s="123"/>
      <c r="IK2736" s="123"/>
      <c r="IL2736" s="123"/>
      <c r="IM2736" s="123"/>
      <c r="IN2736" s="123"/>
      <c r="IO2736" s="123"/>
      <c r="IP2736" s="123"/>
    </row>
    <row r="2737" s="120" customFormat="1" ht="15.75" customHeight="1" spans="3:250">
      <c r="C2737" s="124"/>
      <c r="D2737" s="124"/>
      <c r="E2737" s="120"/>
      <c r="F2737" s="125"/>
      <c r="G2737" s="120"/>
      <c r="II2737" s="123"/>
      <c r="IJ2737" s="123"/>
      <c r="IK2737" s="123"/>
      <c r="IL2737" s="123"/>
      <c r="IM2737" s="123"/>
      <c r="IN2737" s="123"/>
      <c r="IO2737" s="123"/>
      <c r="IP2737" s="123"/>
    </row>
    <row r="2738" s="120" customFormat="1" ht="15.75" customHeight="1" spans="3:250">
      <c r="C2738" s="124"/>
      <c r="D2738" s="124"/>
      <c r="E2738" s="120"/>
      <c r="F2738" s="125"/>
      <c r="G2738" s="120"/>
      <c r="II2738" s="123"/>
      <c r="IJ2738" s="123"/>
      <c r="IK2738" s="123"/>
      <c r="IL2738" s="123"/>
      <c r="IM2738" s="123"/>
      <c r="IN2738" s="123"/>
      <c r="IO2738" s="123"/>
      <c r="IP2738" s="123"/>
    </row>
    <row r="2739" s="120" customFormat="1" ht="15.75" customHeight="1" spans="3:250">
      <c r="C2739" s="124"/>
      <c r="D2739" s="124"/>
      <c r="E2739" s="120"/>
      <c r="F2739" s="125"/>
      <c r="G2739" s="120"/>
      <c r="II2739" s="123"/>
      <c r="IJ2739" s="123"/>
      <c r="IK2739" s="123"/>
      <c r="IL2739" s="123"/>
      <c r="IM2739" s="123"/>
      <c r="IN2739" s="123"/>
      <c r="IO2739" s="123"/>
      <c r="IP2739" s="123"/>
    </row>
    <row r="2740" s="120" customFormat="1" ht="15.75" customHeight="1" spans="3:250">
      <c r="C2740" s="124"/>
      <c r="D2740" s="124"/>
      <c r="E2740" s="120"/>
      <c r="F2740" s="125"/>
      <c r="G2740" s="120"/>
      <c r="II2740" s="123"/>
      <c r="IJ2740" s="123"/>
      <c r="IK2740" s="123"/>
      <c r="IL2740" s="123"/>
      <c r="IM2740" s="123"/>
      <c r="IN2740" s="123"/>
      <c r="IO2740" s="123"/>
      <c r="IP2740" s="123"/>
    </row>
    <row r="2741" s="120" customFormat="1" ht="15.75" customHeight="1" spans="3:250">
      <c r="C2741" s="124"/>
      <c r="D2741" s="124"/>
      <c r="E2741" s="120"/>
      <c r="F2741" s="125"/>
      <c r="G2741" s="120"/>
      <c r="II2741" s="123"/>
      <c r="IJ2741" s="123"/>
      <c r="IK2741" s="123"/>
      <c r="IL2741" s="123"/>
      <c r="IM2741" s="123"/>
      <c r="IN2741" s="123"/>
      <c r="IO2741" s="123"/>
      <c r="IP2741" s="123"/>
    </row>
    <row r="2742" s="120" customFormat="1" ht="15.75" customHeight="1" spans="3:250">
      <c r="C2742" s="124"/>
      <c r="D2742" s="124"/>
      <c r="E2742" s="120"/>
      <c r="F2742" s="125"/>
      <c r="G2742" s="120"/>
      <c r="II2742" s="123"/>
      <c r="IJ2742" s="123"/>
      <c r="IK2742" s="123"/>
      <c r="IL2742" s="123"/>
      <c r="IM2742" s="123"/>
      <c r="IN2742" s="123"/>
      <c r="IO2742" s="123"/>
      <c r="IP2742" s="123"/>
    </row>
    <row r="2743" s="120" customFormat="1" ht="15.75" customHeight="1" spans="3:250">
      <c r="C2743" s="124"/>
      <c r="D2743" s="124"/>
      <c r="E2743" s="120"/>
      <c r="F2743" s="125"/>
      <c r="G2743" s="120"/>
      <c r="II2743" s="123"/>
      <c r="IJ2743" s="123"/>
      <c r="IK2743" s="123"/>
      <c r="IL2743" s="123"/>
      <c r="IM2743" s="123"/>
      <c r="IN2743" s="123"/>
      <c r="IO2743" s="123"/>
      <c r="IP2743" s="123"/>
    </row>
    <row r="2744" s="120" customFormat="1" ht="15.75" customHeight="1" spans="3:250">
      <c r="C2744" s="124"/>
      <c r="D2744" s="124"/>
      <c r="E2744" s="120"/>
      <c r="F2744" s="125"/>
      <c r="G2744" s="120"/>
      <c r="II2744" s="123"/>
      <c r="IJ2744" s="123"/>
      <c r="IK2744" s="123"/>
      <c r="IL2744" s="123"/>
      <c r="IM2744" s="123"/>
      <c r="IN2744" s="123"/>
      <c r="IO2744" s="123"/>
      <c r="IP2744" s="123"/>
    </row>
    <row r="2745" s="120" customFormat="1" ht="15.75" customHeight="1" spans="3:250">
      <c r="C2745" s="124"/>
      <c r="D2745" s="124"/>
      <c r="E2745" s="120"/>
      <c r="F2745" s="125"/>
      <c r="G2745" s="120"/>
      <c r="II2745" s="123"/>
      <c r="IJ2745" s="123"/>
      <c r="IK2745" s="123"/>
      <c r="IL2745" s="123"/>
      <c r="IM2745" s="123"/>
      <c r="IN2745" s="123"/>
      <c r="IO2745" s="123"/>
      <c r="IP2745" s="123"/>
    </row>
    <row r="2746" s="120" customFormat="1" ht="15.75" customHeight="1" spans="3:250">
      <c r="C2746" s="124"/>
      <c r="D2746" s="124"/>
      <c r="E2746" s="120"/>
      <c r="F2746" s="125"/>
      <c r="G2746" s="120"/>
      <c r="II2746" s="123"/>
      <c r="IJ2746" s="123"/>
      <c r="IK2746" s="123"/>
      <c r="IL2746" s="123"/>
      <c r="IM2746" s="123"/>
      <c r="IN2746" s="123"/>
      <c r="IO2746" s="123"/>
      <c r="IP2746" s="123"/>
    </row>
    <row r="2747" s="120" customFormat="1" ht="15.75" customHeight="1" spans="3:250">
      <c r="C2747" s="124"/>
      <c r="D2747" s="124"/>
      <c r="E2747" s="120"/>
      <c r="F2747" s="125"/>
      <c r="G2747" s="120"/>
      <c r="II2747" s="123"/>
      <c r="IJ2747" s="123"/>
      <c r="IK2747" s="123"/>
      <c r="IL2747" s="123"/>
      <c r="IM2747" s="123"/>
      <c r="IN2747" s="123"/>
      <c r="IO2747" s="123"/>
      <c r="IP2747" s="123"/>
    </row>
    <row r="2748" s="120" customFormat="1" ht="15.75" customHeight="1" spans="3:250">
      <c r="C2748" s="124"/>
      <c r="D2748" s="124"/>
      <c r="E2748" s="120"/>
      <c r="F2748" s="125"/>
      <c r="G2748" s="120"/>
      <c r="II2748" s="123"/>
      <c r="IJ2748" s="123"/>
      <c r="IK2748" s="123"/>
      <c r="IL2748" s="123"/>
      <c r="IM2748" s="123"/>
      <c r="IN2748" s="123"/>
      <c r="IO2748" s="123"/>
      <c r="IP2748" s="123"/>
    </row>
    <row r="2749" s="120" customFormat="1" ht="15.75" customHeight="1" spans="3:250">
      <c r="C2749" s="124"/>
      <c r="D2749" s="124"/>
      <c r="E2749" s="120"/>
      <c r="F2749" s="125"/>
      <c r="G2749" s="120"/>
      <c r="II2749" s="123"/>
      <c r="IJ2749" s="123"/>
      <c r="IK2749" s="123"/>
      <c r="IL2749" s="123"/>
      <c r="IM2749" s="123"/>
      <c r="IN2749" s="123"/>
      <c r="IO2749" s="123"/>
      <c r="IP2749" s="123"/>
    </row>
    <row r="2750" s="120" customFormat="1" ht="15.75" customHeight="1" spans="3:250">
      <c r="C2750" s="124"/>
      <c r="D2750" s="124"/>
      <c r="E2750" s="120"/>
      <c r="F2750" s="125"/>
      <c r="G2750" s="120"/>
      <c r="II2750" s="123"/>
      <c r="IJ2750" s="123"/>
      <c r="IK2750" s="123"/>
      <c r="IL2750" s="123"/>
      <c r="IM2750" s="123"/>
      <c r="IN2750" s="123"/>
      <c r="IO2750" s="123"/>
      <c r="IP2750" s="123"/>
    </row>
    <row r="2751" s="120" customFormat="1" ht="15.75" customHeight="1" spans="3:250">
      <c r="C2751" s="124"/>
      <c r="D2751" s="124"/>
      <c r="E2751" s="120"/>
      <c r="F2751" s="125"/>
      <c r="G2751" s="120"/>
      <c r="II2751" s="123"/>
      <c r="IJ2751" s="123"/>
      <c r="IK2751" s="123"/>
      <c r="IL2751" s="123"/>
      <c r="IM2751" s="123"/>
      <c r="IN2751" s="123"/>
      <c r="IO2751" s="123"/>
      <c r="IP2751" s="123"/>
    </row>
    <row r="2752" s="120" customFormat="1" ht="15.75" customHeight="1" spans="3:250">
      <c r="C2752" s="124"/>
      <c r="D2752" s="124"/>
      <c r="E2752" s="120"/>
      <c r="F2752" s="125"/>
      <c r="G2752" s="120"/>
      <c r="II2752" s="123"/>
      <c r="IJ2752" s="123"/>
      <c r="IK2752" s="123"/>
      <c r="IL2752" s="123"/>
      <c r="IM2752" s="123"/>
      <c r="IN2752" s="123"/>
      <c r="IO2752" s="123"/>
      <c r="IP2752" s="123"/>
    </row>
    <row r="2753" s="120" customFormat="1" ht="15.75" customHeight="1" spans="3:250">
      <c r="C2753" s="124"/>
      <c r="D2753" s="124"/>
      <c r="E2753" s="120"/>
      <c r="F2753" s="125"/>
      <c r="G2753" s="120"/>
      <c r="II2753" s="123"/>
      <c r="IJ2753" s="123"/>
      <c r="IK2753" s="123"/>
      <c r="IL2753" s="123"/>
      <c r="IM2753" s="123"/>
      <c r="IN2753" s="123"/>
      <c r="IO2753" s="123"/>
      <c r="IP2753" s="123"/>
    </row>
    <row r="2754" s="120" customFormat="1" ht="15.75" customHeight="1" spans="3:250">
      <c r="C2754" s="124"/>
      <c r="D2754" s="124"/>
      <c r="E2754" s="120"/>
      <c r="F2754" s="125"/>
      <c r="G2754" s="120"/>
      <c r="II2754" s="123"/>
      <c r="IJ2754" s="123"/>
      <c r="IK2754" s="123"/>
      <c r="IL2754" s="123"/>
      <c r="IM2754" s="123"/>
      <c r="IN2754" s="123"/>
      <c r="IO2754" s="123"/>
      <c r="IP2754" s="123"/>
    </row>
    <row r="2755" s="120" customFormat="1" ht="15.75" customHeight="1" spans="3:250">
      <c r="C2755" s="124"/>
      <c r="D2755" s="124"/>
      <c r="E2755" s="120"/>
      <c r="F2755" s="125"/>
      <c r="G2755" s="120"/>
      <c r="II2755" s="123"/>
      <c r="IJ2755" s="123"/>
      <c r="IK2755" s="123"/>
      <c r="IL2755" s="123"/>
      <c r="IM2755" s="123"/>
      <c r="IN2755" s="123"/>
      <c r="IO2755" s="123"/>
      <c r="IP2755" s="123"/>
    </row>
    <row r="2756" s="120" customFormat="1" ht="15.75" customHeight="1" spans="3:250">
      <c r="C2756" s="124"/>
      <c r="D2756" s="124"/>
      <c r="E2756" s="120"/>
      <c r="F2756" s="125"/>
      <c r="G2756" s="120"/>
      <c r="II2756" s="123"/>
      <c r="IJ2756" s="123"/>
      <c r="IK2756" s="123"/>
      <c r="IL2756" s="123"/>
      <c r="IM2756" s="123"/>
      <c r="IN2756" s="123"/>
      <c r="IO2756" s="123"/>
      <c r="IP2756" s="123"/>
    </row>
    <row r="2757" s="120" customFormat="1" ht="15.75" customHeight="1" spans="3:250">
      <c r="C2757" s="124"/>
      <c r="D2757" s="124"/>
      <c r="E2757" s="120"/>
      <c r="F2757" s="125"/>
      <c r="G2757" s="120"/>
      <c r="II2757" s="123"/>
      <c r="IJ2757" s="123"/>
      <c r="IK2757" s="123"/>
      <c r="IL2757" s="123"/>
      <c r="IM2757" s="123"/>
      <c r="IN2757" s="123"/>
      <c r="IO2757" s="123"/>
      <c r="IP2757" s="123"/>
    </row>
    <row r="2758" s="120" customFormat="1" ht="15.75" customHeight="1" spans="3:250">
      <c r="C2758" s="124"/>
      <c r="D2758" s="124"/>
      <c r="E2758" s="120"/>
      <c r="F2758" s="125"/>
      <c r="G2758" s="120"/>
      <c r="II2758" s="123"/>
      <c r="IJ2758" s="123"/>
      <c r="IK2758" s="123"/>
      <c r="IL2758" s="123"/>
      <c r="IM2758" s="123"/>
      <c r="IN2758" s="123"/>
      <c r="IO2758" s="123"/>
      <c r="IP2758" s="123"/>
    </row>
    <row r="2759" s="120" customFormat="1" ht="15.75" customHeight="1" spans="3:250">
      <c r="C2759" s="124"/>
      <c r="D2759" s="124"/>
      <c r="E2759" s="120"/>
      <c r="F2759" s="125"/>
      <c r="G2759" s="120"/>
      <c r="II2759" s="123"/>
      <c r="IJ2759" s="123"/>
      <c r="IK2759" s="123"/>
      <c r="IL2759" s="123"/>
      <c r="IM2759" s="123"/>
      <c r="IN2759" s="123"/>
      <c r="IO2759" s="123"/>
      <c r="IP2759" s="123"/>
    </row>
    <row r="2760" s="120" customFormat="1" ht="15.75" customHeight="1" spans="3:250">
      <c r="C2760" s="124"/>
      <c r="D2760" s="124"/>
      <c r="E2760" s="120"/>
      <c r="F2760" s="125"/>
      <c r="G2760" s="120"/>
      <c r="II2760" s="123"/>
      <c r="IJ2760" s="123"/>
      <c r="IK2760" s="123"/>
      <c r="IL2760" s="123"/>
      <c r="IM2760" s="123"/>
      <c r="IN2760" s="123"/>
      <c r="IO2760" s="123"/>
      <c r="IP2760" s="123"/>
    </row>
    <row r="2761" s="120" customFormat="1" ht="15.75" customHeight="1" spans="3:250">
      <c r="C2761" s="124"/>
      <c r="D2761" s="124"/>
      <c r="E2761" s="120"/>
      <c r="F2761" s="125"/>
      <c r="G2761" s="120"/>
      <c r="II2761" s="123"/>
      <c r="IJ2761" s="123"/>
      <c r="IK2761" s="123"/>
      <c r="IL2761" s="123"/>
      <c r="IM2761" s="123"/>
      <c r="IN2761" s="123"/>
      <c r="IO2761" s="123"/>
      <c r="IP2761" s="123"/>
    </row>
    <row r="2762" s="120" customFormat="1" ht="15.75" customHeight="1" spans="3:250">
      <c r="C2762" s="124"/>
      <c r="D2762" s="124"/>
      <c r="E2762" s="120"/>
      <c r="F2762" s="125"/>
      <c r="G2762" s="120"/>
      <c r="II2762" s="123"/>
      <c r="IJ2762" s="123"/>
      <c r="IK2762" s="123"/>
      <c r="IL2762" s="123"/>
      <c r="IM2762" s="123"/>
      <c r="IN2762" s="123"/>
      <c r="IO2762" s="123"/>
      <c r="IP2762" s="123"/>
    </row>
    <row r="2763" s="120" customFormat="1" ht="15.75" customHeight="1" spans="3:250">
      <c r="C2763" s="124"/>
      <c r="D2763" s="124"/>
      <c r="E2763" s="120"/>
      <c r="F2763" s="125"/>
      <c r="G2763" s="120"/>
      <c r="II2763" s="123"/>
      <c r="IJ2763" s="123"/>
      <c r="IK2763" s="123"/>
      <c r="IL2763" s="123"/>
      <c r="IM2763" s="123"/>
      <c r="IN2763" s="123"/>
      <c r="IO2763" s="123"/>
      <c r="IP2763" s="123"/>
    </row>
    <row r="2764" s="120" customFormat="1" ht="15.75" customHeight="1" spans="3:250">
      <c r="C2764" s="124"/>
      <c r="D2764" s="124"/>
      <c r="E2764" s="120"/>
      <c r="F2764" s="125"/>
      <c r="G2764" s="120"/>
      <c r="II2764" s="123"/>
      <c r="IJ2764" s="123"/>
      <c r="IK2764" s="123"/>
      <c r="IL2764" s="123"/>
      <c r="IM2764" s="123"/>
      <c r="IN2764" s="123"/>
      <c r="IO2764" s="123"/>
      <c r="IP2764" s="123"/>
    </row>
    <row r="2765" s="120" customFormat="1" ht="15.75" customHeight="1" spans="3:250">
      <c r="C2765" s="124"/>
      <c r="D2765" s="124"/>
      <c r="E2765" s="120"/>
      <c r="F2765" s="125"/>
      <c r="G2765" s="120"/>
      <c r="II2765" s="123"/>
      <c r="IJ2765" s="123"/>
      <c r="IK2765" s="123"/>
      <c r="IL2765" s="123"/>
      <c r="IM2765" s="123"/>
      <c r="IN2765" s="123"/>
      <c r="IO2765" s="123"/>
      <c r="IP2765" s="123"/>
    </row>
    <row r="2766" s="120" customFormat="1" ht="15.75" customHeight="1" spans="3:250">
      <c r="C2766" s="124"/>
      <c r="D2766" s="124"/>
      <c r="E2766" s="120"/>
      <c r="F2766" s="125"/>
      <c r="G2766" s="120"/>
      <c r="II2766" s="123"/>
      <c r="IJ2766" s="123"/>
      <c r="IK2766" s="123"/>
      <c r="IL2766" s="123"/>
      <c r="IM2766" s="123"/>
      <c r="IN2766" s="123"/>
      <c r="IO2766" s="123"/>
      <c r="IP2766" s="123"/>
    </row>
    <row r="2767" s="120" customFormat="1" ht="15.75" customHeight="1" spans="3:250">
      <c r="C2767" s="124"/>
      <c r="D2767" s="124"/>
      <c r="E2767" s="120"/>
      <c r="F2767" s="125"/>
      <c r="G2767" s="120"/>
      <c r="II2767" s="123"/>
      <c r="IJ2767" s="123"/>
      <c r="IK2767" s="123"/>
      <c r="IL2767" s="123"/>
      <c r="IM2767" s="123"/>
      <c r="IN2767" s="123"/>
      <c r="IO2767" s="123"/>
      <c r="IP2767" s="123"/>
    </row>
    <row r="2768" s="120" customFormat="1" ht="15.75" customHeight="1" spans="3:250">
      <c r="C2768" s="124"/>
      <c r="D2768" s="124"/>
      <c r="E2768" s="120"/>
      <c r="F2768" s="125"/>
      <c r="G2768" s="120"/>
      <c r="II2768" s="123"/>
      <c r="IJ2768" s="123"/>
      <c r="IK2768" s="123"/>
      <c r="IL2768" s="123"/>
      <c r="IM2768" s="123"/>
      <c r="IN2768" s="123"/>
      <c r="IO2768" s="123"/>
      <c r="IP2768" s="123"/>
    </row>
    <row r="2769" s="120" customFormat="1" ht="15.75" customHeight="1" spans="3:250">
      <c r="C2769" s="124"/>
      <c r="D2769" s="124"/>
      <c r="E2769" s="120"/>
      <c r="F2769" s="125"/>
      <c r="G2769" s="120"/>
      <c r="II2769" s="123"/>
      <c r="IJ2769" s="123"/>
      <c r="IK2769" s="123"/>
      <c r="IL2769" s="123"/>
      <c r="IM2769" s="123"/>
      <c r="IN2769" s="123"/>
      <c r="IO2769" s="123"/>
      <c r="IP2769" s="123"/>
    </row>
    <row r="2770" s="120" customFormat="1" ht="15.75" customHeight="1" spans="3:250">
      <c r="C2770" s="124"/>
      <c r="D2770" s="124"/>
      <c r="E2770" s="120"/>
      <c r="F2770" s="125"/>
      <c r="G2770" s="120"/>
      <c r="II2770" s="123"/>
      <c r="IJ2770" s="123"/>
      <c r="IK2770" s="123"/>
      <c r="IL2770" s="123"/>
      <c r="IM2770" s="123"/>
      <c r="IN2770" s="123"/>
      <c r="IO2770" s="123"/>
      <c r="IP2770" s="123"/>
    </row>
    <row r="2771" s="120" customFormat="1" ht="15.75" customHeight="1" spans="3:250">
      <c r="C2771" s="124"/>
      <c r="D2771" s="124"/>
      <c r="E2771" s="120"/>
      <c r="F2771" s="125"/>
      <c r="G2771" s="120"/>
      <c r="II2771" s="123"/>
      <c r="IJ2771" s="123"/>
      <c r="IK2771" s="123"/>
      <c r="IL2771" s="123"/>
      <c r="IM2771" s="123"/>
      <c r="IN2771" s="123"/>
      <c r="IO2771" s="123"/>
      <c r="IP2771" s="123"/>
    </row>
    <row r="2772" s="120" customFormat="1" ht="15.75" customHeight="1" spans="3:250">
      <c r="C2772" s="124"/>
      <c r="D2772" s="124"/>
      <c r="E2772" s="120"/>
      <c r="F2772" s="125"/>
      <c r="G2772" s="120"/>
      <c r="II2772" s="123"/>
      <c r="IJ2772" s="123"/>
      <c r="IK2772" s="123"/>
      <c r="IL2772" s="123"/>
      <c r="IM2772" s="123"/>
      <c r="IN2772" s="123"/>
      <c r="IO2772" s="123"/>
      <c r="IP2772" s="123"/>
    </row>
    <row r="2773" s="120" customFormat="1" ht="15.75" customHeight="1" spans="3:250">
      <c r="C2773" s="124"/>
      <c r="D2773" s="124"/>
      <c r="E2773" s="120"/>
      <c r="F2773" s="125"/>
      <c r="G2773" s="120"/>
      <c r="II2773" s="123"/>
      <c r="IJ2773" s="123"/>
      <c r="IK2773" s="123"/>
      <c r="IL2773" s="123"/>
      <c r="IM2773" s="123"/>
      <c r="IN2773" s="123"/>
      <c r="IO2773" s="123"/>
      <c r="IP2773" s="123"/>
    </row>
    <row r="2774" s="120" customFormat="1" ht="15.75" customHeight="1" spans="3:250">
      <c r="C2774" s="124"/>
      <c r="D2774" s="124"/>
      <c r="E2774" s="120"/>
      <c r="F2774" s="125"/>
      <c r="G2774" s="120"/>
      <c r="II2774" s="123"/>
      <c r="IJ2774" s="123"/>
      <c r="IK2774" s="123"/>
      <c r="IL2774" s="123"/>
      <c r="IM2774" s="123"/>
      <c r="IN2774" s="123"/>
      <c r="IO2774" s="123"/>
      <c r="IP2774" s="123"/>
    </row>
    <row r="2775" s="120" customFormat="1" ht="15.75" customHeight="1" spans="3:250">
      <c r="C2775" s="124"/>
      <c r="D2775" s="124"/>
      <c r="E2775" s="120"/>
      <c r="F2775" s="125"/>
      <c r="G2775" s="120"/>
      <c r="II2775" s="123"/>
      <c r="IJ2775" s="123"/>
      <c r="IK2775" s="123"/>
      <c r="IL2775" s="123"/>
      <c r="IM2775" s="123"/>
      <c r="IN2775" s="123"/>
      <c r="IO2775" s="123"/>
      <c r="IP2775" s="123"/>
    </row>
    <row r="2776" s="120" customFormat="1" ht="15.75" customHeight="1" spans="3:250">
      <c r="C2776" s="124"/>
      <c r="D2776" s="124"/>
      <c r="E2776" s="120"/>
      <c r="F2776" s="125"/>
      <c r="G2776" s="120"/>
      <c r="II2776" s="123"/>
      <c r="IJ2776" s="123"/>
      <c r="IK2776" s="123"/>
      <c r="IL2776" s="123"/>
      <c r="IM2776" s="123"/>
      <c r="IN2776" s="123"/>
      <c r="IO2776" s="123"/>
      <c r="IP2776" s="123"/>
    </row>
    <row r="2777" s="120" customFormat="1" ht="15.75" customHeight="1" spans="3:250">
      <c r="C2777" s="124"/>
      <c r="D2777" s="124"/>
      <c r="E2777" s="120"/>
      <c r="F2777" s="125"/>
      <c r="G2777" s="120"/>
      <c r="II2777" s="123"/>
      <c r="IJ2777" s="123"/>
      <c r="IK2777" s="123"/>
      <c r="IL2777" s="123"/>
      <c r="IM2777" s="123"/>
      <c r="IN2777" s="123"/>
      <c r="IO2777" s="123"/>
      <c r="IP2777" s="123"/>
    </row>
    <row r="2778" s="120" customFormat="1" ht="15.75" customHeight="1" spans="3:250">
      <c r="C2778" s="124"/>
      <c r="D2778" s="124"/>
      <c r="E2778" s="120"/>
      <c r="F2778" s="125"/>
      <c r="G2778" s="120"/>
      <c r="II2778" s="123"/>
      <c r="IJ2778" s="123"/>
      <c r="IK2778" s="123"/>
      <c r="IL2778" s="123"/>
      <c r="IM2778" s="123"/>
      <c r="IN2778" s="123"/>
      <c r="IO2778" s="123"/>
      <c r="IP2778" s="123"/>
    </row>
    <row r="2779" s="120" customFormat="1" ht="15.75" customHeight="1" spans="3:250">
      <c r="C2779" s="124"/>
      <c r="D2779" s="124"/>
      <c r="E2779" s="120"/>
      <c r="F2779" s="125"/>
      <c r="G2779" s="120"/>
      <c r="II2779" s="123"/>
      <c r="IJ2779" s="123"/>
      <c r="IK2779" s="123"/>
      <c r="IL2779" s="123"/>
      <c r="IM2779" s="123"/>
      <c r="IN2779" s="123"/>
      <c r="IO2779" s="123"/>
      <c r="IP2779" s="123"/>
    </row>
    <row r="2780" s="120" customFormat="1" ht="15.75" customHeight="1" spans="3:250">
      <c r="C2780" s="124"/>
      <c r="D2780" s="124"/>
      <c r="E2780" s="120"/>
      <c r="F2780" s="125"/>
      <c r="G2780" s="120"/>
      <c r="II2780" s="123"/>
      <c r="IJ2780" s="123"/>
      <c r="IK2780" s="123"/>
      <c r="IL2780" s="123"/>
      <c r="IM2780" s="123"/>
      <c r="IN2780" s="123"/>
      <c r="IO2780" s="123"/>
      <c r="IP2780" s="123"/>
    </row>
    <row r="2781" s="120" customFormat="1" ht="15.75" customHeight="1" spans="3:250">
      <c r="C2781" s="124"/>
      <c r="D2781" s="124"/>
      <c r="E2781" s="120"/>
      <c r="F2781" s="125"/>
      <c r="G2781" s="120"/>
      <c r="II2781" s="123"/>
      <c r="IJ2781" s="123"/>
      <c r="IK2781" s="123"/>
      <c r="IL2781" s="123"/>
      <c r="IM2781" s="123"/>
      <c r="IN2781" s="123"/>
      <c r="IO2781" s="123"/>
      <c r="IP2781" s="123"/>
    </row>
    <row r="2782" s="120" customFormat="1" ht="15.75" customHeight="1" spans="3:250">
      <c r="C2782" s="124"/>
      <c r="D2782" s="124"/>
      <c r="E2782" s="120"/>
      <c r="F2782" s="125"/>
      <c r="G2782" s="120"/>
      <c r="II2782" s="123"/>
      <c r="IJ2782" s="123"/>
      <c r="IK2782" s="123"/>
      <c r="IL2782" s="123"/>
      <c r="IM2782" s="123"/>
      <c r="IN2782" s="123"/>
      <c r="IO2782" s="123"/>
      <c r="IP2782" s="123"/>
    </row>
    <row r="2783" s="120" customFormat="1" ht="15.75" customHeight="1" spans="3:250">
      <c r="C2783" s="124"/>
      <c r="D2783" s="124"/>
      <c r="E2783" s="120"/>
      <c r="F2783" s="125"/>
      <c r="G2783" s="120"/>
      <c r="II2783" s="123"/>
      <c r="IJ2783" s="123"/>
      <c r="IK2783" s="123"/>
      <c r="IL2783" s="123"/>
      <c r="IM2783" s="123"/>
      <c r="IN2783" s="123"/>
      <c r="IO2783" s="123"/>
      <c r="IP2783" s="123"/>
    </row>
    <row r="2784" s="120" customFormat="1" ht="15.75" customHeight="1" spans="3:250">
      <c r="C2784" s="124"/>
      <c r="D2784" s="124"/>
      <c r="E2784" s="120"/>
      <c r="F2784" s="125"/>
      <c r="G2784" s="120"/>
      <c r="II2784" s="123"/>
      <c r="IJ2784" s="123"/>
      <c r="IK2784" s="123"/>
      <c r="IL2784" s="123"/>
      <c r="IM2784" s="123"/>
      <c r="IN2784" s="123"/>
      <c r="IO2784" s="123"/>
      <c r="IP2784" s="123"/>
    </row>
    <row r="2785" s="120" customFormat="1" ht="15.75" customHeight="1" spans="3:250">
      <c r="C2785" s="124"/>
      <c r="D2785" s="124"/>
      <c r="E2785" s="120"/>
      <c r="F2785" s="125"/>
      <c r="G2785" s="120"/>
      <c r="II2785" s="123"/>
      <c r="IJ2785" s="123"/>
      <c r="IK2785" s="123"/>
      <c r="IL2785" s="123"/>
      <c r="IM2785" s="123"/>
      <c r="IN2785" s="123"/>
      <c r="IO2785" s="123"/>
      <c r="IP2785" s="123"/>
    </row>
    <row r="2786" s="120" customFormat="1" ht="15.75" customHeight="1" spans="3:250">
      <c r="C2786" s="124"/>
      <c r="D2786" s="124"/>
      <c r="E2786" s="120"/>
      <c r="F2786" s="125"/>
      <c r="G2786" s="120"/>
      <c r="II2786" s="123"/>
      <c r="IJ2786" s="123"/>
      <c r="IK2786" s="123"/>
      <c r="IL2786" s="123"/>
      <c r="IM2786" s="123"/>
      <c r="IN2786" s="123"/>
      <c r="IO2786" s="123"/>
      <c r="IP2786" s="123"/>
    </row>
    <row r="2787" s="120" customFormat="1" ht="15.75" customHeight="1" spans="3:250">
      <c r="C2787" s="124"/>
      <c r="D2787" s="124"/>
      <c r="E2787" s="120"/>
      <c r="F2787" s="125"/>
      <c r="G2787" s="120"/>
      <c r="II2787" s="123"/>
      <c r="IJ2787" s="123"/>
      <c r="IK2787" s="123"/>
      <c r="IL2787" s="123"/>
      <c r="IM2787" s="123"/>
      <c r="IN2787" s="123"/>
      <c r="IO2787" s="123"/>
      <c r="IP2787" s="123"/>
    </row>
    <row r="2788" s="120" customFormat="1" ht="15.75" customHeight="1" spans="3:250">
      <c r="C2788" s="124"/>
      <c r="D2788" s="124"/>
      <c r="E2788" s="120"/>
      <c r="F2788" s="125"/>
      <c r="G2788" s="120"/>
      <c r="II2788" s="123"/>
      <c r="IJ2788" s="123"/>
      <c r="IK2788" s="123"/>
      <c r="IL2788" s="123"/>
      <c r="IM2788" s="123"/>
      <c r="IN2788" s="123"/>
      <c r="IO2788" s="123"/>
      <c r="IP2788" s="123"/>
    </row>
    <row r="2789" s="120" customFormat="1" ht="15.75" customHeight="1" spans="3:250">
      <c r="C2789" s="124"/>
      <c r="D2789" s="124"/>
      <c r="E2789" s="120"/>
      <c r="F2789" s="125"/>
      <c r="G2789" s="120"/>
      <c r="II2789" s="123"/>
      <c r="IJ2789" s="123"/>
      <c r="IK2789" s="123"/>
      <c r="IL2789" s="123"/>
      <c r="IM2789" s="123"/>
      <c r="IN2789" s="123"/>
      <c r="IO2789" s="123"/>
      <c r="IP2789" s="123"/>
    </row>
    <row r="2790" s="120" customFormat="1" ht="15.75" customHeight="1" spans="3:250">
      <c r="C2790" s="124"/>
      <c r="D2790" s="124"/>
      <c r="E2790" s="120"/>
      <c r="F2790" s="125"/>
      <c r="G2790" s="120"/>
      <c r="II2790" s="123"/>
      <c r="IJ2790" s="123"/>
      <c r="IK2790" s="123"/>
      <c r="IL2790" s="123"/>
      <c r="IM2790" s="123"/>
      <c r="IN2790" s="123"/>
      <c r="IO2790" s="123"/>
      <c r="IP2790" s="123"/>
    </row>
    <row r="2791" s="120" customFormat="1" ht="15.75" customHeight="1" spans="3:250">
      <c r="C2791" s="124"/>
      <c r="D2791" s="124"/>
      <c r="E2791" s="120"/>
      <c r="F2791" s="125"/>
      <c r="G2791" s="120"/>
      <c r="II2791" s="123"/>
      <c r="IJ2791" s="123"/>
      <c r="IK2791" s="123"/>
      <c r="IL2791" s="123"/>
      <c r="IM2791" s="123"/>
      <c r="IN2791" s="123"/>
      <c r="IO2791" s="123"/>
      <c r="IP2791" s="123"/>
    </row>
    <row r="2792" s="120" customFormat="1" ht="15.75" customHeight="1" spans="3:250">
      <c r="C2792" s="124"/>
      <c r="D2792" s="124"/>
      <c r="E2792" s="120"/>
      <c r="F2792" s="125"/>
      <c r="G2792" s="120"/>
      <c r="II2792" s="123"/>
      <c r="IJ2792" s="123"/>
      <c r="IK2792" s="123"/>
      <c r="IL2792" s="123"/>
      <c r="IM2792" s="123"/>
      <c r="IN2792" s="123"/>
      <c r="IO2792" s="123"/>
      <c r="IP2792" s="123"/>
    </row>
    <row r="2793" s="120" customFormat="1" ht="15.75" customHeight="1" spans="3:250">
      <c r="C2793" s="124"/>
      <c r="D2793" s="124"/>
      <c r="E2793" s="120"/>
      <c r="F2793" s="125"/>
      <c r="G2793" s="120"/>
      <c r="II2793" s="123"/>
      <c r="IJ2793" s="123"/>
      <c r="IK2793" s="123"/>
      <c r="IL2793" s="123"/>
      <c r="IM2793" s="123"/>
      <c r="IN2793" s="123"/>
      <c r="IO2793" s="123"/>
      <c r="IP2793" s="123"/>
    </row>
    <row r="2794" s="120" customFormat="1" ht="15.75" customHeight="1" spans="3:250">
      <c r="C2794" s="124"/>
      <c r="D2794" s="124"/>
      <c r="E2794" s="120"/>
      <c r="F2794" s="125"/>
      <c r="G2794" s="120"/>
      <c r="II2794" s="123"/>
      <c r="IJ2794" s="123"/>
      <c r="IK2794" s="123"/>
      <c r="IL2794" s="123"/>
      <c r="IM2794" s="123"/>
      <c r="IN2794" s="123"/>
      <c r="IO2794" s="123"/>
      <c r="IP2794" s="123"/>
    </row>
    <row r="2795" s="120" customFormat="1" ht="15.75" customHeight="1" spans="3:250">
      <c r="C2795" s="124"/>
      <c r="D2795" s="124"/>
      <c r="E2795" s="120"/>
      <c r="F2795" s="125"/>
      <c r="G2795" s="120"/>
      <c r="II2795" s="123"/>
      <c r="IJ2795" s="123"/>
      <c r="IK2795" s="123"/>
      <c r="IL2795" s="123"/>
      <c r="IM2795" s="123"/>
      <c r="IN2795" s="123"/>
      <c r="IO2795" s="123"/>
      <c r="IP2795" s="123"/>
    </row>
    <row r="2796" s="120" customFormat="1" ht="15.75" customHeight="1" spans="3:250">
      <c r="C2796" s="124"/>
      <c r="D2796" s="124"/>
      <c r="E2796" s="120"/>
      <c r="F2796" s="125"/>
      <c r="G2796" s="120"/>
      <c r="II2796" s="123"/>
      <c r="IJ2796" s="123"/>
      <c r="IK2796" s="123"/>
      <c r="IL2796" s="123"/>
      <c r="IM2796" s="123"/>
      <c r="IN2796" s="123"/>
      <c r="IO2796" s="123"/>
      <c r="IP2796" s="123"/>
    </row>
    <row r="2797" s="120" customFormat="1" ht="15.75" customHeight="1" spans="3:250">
      <c r="C2797" s="124"/>
      <c r="D2797" s="124"/>
      <c r="E2797" s="120"/>
      <c r="F2797" s="125"/>
      <c r="G2797" s="120"/>
      <c r="II2797" s="123"/>
      <c r="IJ2797" s="123"/>
      <c r="IK2797" s="123"/>
      <c r="IL2797" s="123"/>
      <c r="IM2797" s="123"/>
      <c r="IN2797" s="123"/>
      <c r="IO2797" s="123"/>
      <c r="IP2797" s="123"/>
    </row>
    <row r="2798" s="120" customFormat="1" ht="15.75" customHeight="1" spans="3:250">
      <c r="C2798" s="124"/>
      <c r="D2798" s="124"/>
      <c r="E2798" s="120"/>
      <c r="F2798" s="125"/>
      <c r="G2798" s="120"/>
      <c r="II2798" s="123"/>
      <c r="IJ2798" s="123"/>
      <c r="IK2798" s="123"/>
      <c r="IL2798" s="123"/>
      <c r="IM2798" s="123"/>
      <c r="IN2798" s="123"/>
      <c r="IO2798" s="123"/>
      <c r="IP2798" s="123"/>
    </row>
    <row r="2799" s="120" customFormat="1" ht="15.75" customHeight="1" spans="3:250">
      <c r="C2799" s="124"/>
      <c r="D2799" s="124"/>
      <c r="E2799" s="120"/>
      <c r="F2799" s="125"/>
      <c r="G2799" s="120"/>
      <c r="II2799" s="123"/>
      <c r="IJ2799" s="123"/>
      <c r="IK2799" s="123"/>
      <c r="IL2799" s="123"/>
      <c r="IM2799" s="123"/>
      <c r="IN2799" s="123"/>
      <c r="IO2799" s="123"/>
      <c r="IP2799" s="123"/>
    </row>
    <row r="2800" s="120" customFormat="1" ht="15.75" customHeight="1" spans="3:250">
      <c r="C2800" s="124"/>
      <c r="D2800" s="124"/>
      <c r="E2800" s="120"/>
      <c r="F2800" s="125"/>
      <c r="G2800" s="120"/>
      <c r="II2800" s="123"/>
      <c r="IJ2800" s="123"/>
      <c r="IK2800" s="123"/>
      <c r="IL2800" s="123"/>
      <c r="IM2800" s="123"/>
      <c r="IN2800" s="123"/>
      <c r="IO2800" s="123"/>
      <c r="IP2800" s="123"/>
    </row>
    <row r="2801" s="120" customFormat="1" ht="15.75" customHeight="1" spans="3:250">
      <c r="C2801" s="124"/>
      <c r="D2801" s="124"/>
      <c r="E2801" s="120"/>
      <c r="F2801" s="125"/>
      <c r="G2801" s="120"/>
      <c r="II2801" s="123"/>
      <c r="IJ2801" s="123"/>
      <c r="IK2801" s="123"/>
      <c r="IL2801" s="123"/>
      <c r="IM2801" s="123"/>
      <c r="IN2801" s="123"/>
      <c r="IO2801" s="123"/>
      <c r="IP2801" s="123"/>
    </row>
    <row r="2802" s="120" customFormat="1" ht="15.75" customHeight="1" spans="3:250">
      <c r="C2802" s="124"/>
      <c r="D2802" s="124"/>
      <c r="E2802" s="120"/>
      <c r="F2802" s="125"/>
      <c r="G2802" s="120"/>
      <c r="II2802" s="123"/>
      <c r="IJ2802" s="123"/>
      <c r="IK2802" s="123"/>
      <c r="IL2802" s="123"/>
      <c r="IM2802" s="123"/>
      <c r="IN2802" s="123"/>
      <c r="IO2802" s="123"/>
      <c r="IP2802" s="123"/>
    </row>
    <row r="2803" s="120" customFormat="1" ht="15.75" customHeight="1" spans="3:250">
      <c r="C2803" s="124"/>
      <c r="D2803" s="124"/>
      <c r="E2803" s="120"/>
      <c r="F2803" s="125"/>
      <c r="G2803" s="120"/>
      <c r="II2803" s="123"/>
      <c r="IJ2803" s="123"/>
      <c r="IK2803" s="123"/>
      <c r="IL2803" s="123"/>
      <c r="IM2803" s="123"/>
      <c r="IN2803" s="123"/>
      <c r="IO2803" s="123"/>
      <c r="IP2803" s="123"/>
    </row>
    <row r="2804" s="120" customFormat="1" ht="15.75" customHeight="1" spans="3:250">
      <c r="C2804" s="124"/>
      <c r="D2804" s="124"/>
      <c r="E2804" s="120"/>
      <c r="F2804" s="125"/>
      <c r="G2804" s="120"/>
      <c r="II2804" s="123"/>
      <c r="IJ2804" s="123"/>
      <c r="IK2804" s="123"/>
      <c r="IL2804" s="123"/>
      <c r="IM2804" s="123"/>
      <c r="IN2804" s="123"/>
      <c r="IO2804" s="123"/>
      <c r="IP2804" s="123"/>
    </row>
    <row r="2805" s="120" customFormat="1" ht="15.75" customHeight="1" spans="3:250">
      <c r="C2805" s="124"/>
      <c r="D2805" s="124"/>
      <c r="E2805" s="120"/>
      <c r="F2805" s="125"/>
      <c r="G2805" s="120"/>
      <c r="II2805" s="123"/>
      <c r="IJ2805" s="123"/>
      <c r="IK2805" s="123"/>
      <c r="IL2805" s="123"/>
      <c r="IM2805" s="123"/>
      <c r="IN2805" s="123"/>
      <c r="IO2805" s="123"/>
      <c r="IP2805" s="123"/>
    </row>
    <row r="2806" s="120" customFormat="1" ht="15.75" customHeight="1" spans="3:250">
      <c r="C2806" s="124"/>
      <c r="D2806" s="124"/>
      <c r="E2806" s="120"/>
      <c r="F2806" s="125"/>
      <c r="G2806" s="120"/>
      <c r="II2806" s="123"/>
      <c r="IJ2806" s="123"/>
      <c r="IK2806" s="123"/>
      <c r="IL2806" s="123"/>
      <c r="IM2806" s="123"/>
      <c r="IN2806" s="123"/>
      <c r="IO2806" s="123"/>
      <c r="IP2806" s="123"/>
    </row>
    <row r="2807" s="120" customFormat="1" ht="15.75" customHeight="1" spans="3:250">
      <c r="C2807" s="124"/>
      <c r="D2807" s="124"/>
      <c r="E2807" s="120"/>
      <c r="F2807" s="125"/>
      <c r="G2807" s="120"/>
      <c r="II2807" s="123"/>
      <c r="IJ2807" s="123"/>
      <c r="IK2807" s="123"/>
      <c r="IL2807" s="123"/>
      <c r="IM2807" s="123"/>
      <c r="IN2807" s="123"/>
      <c r="IO2807" s="123"/>
      <c r="IP2807" s="123"/>
    </row>
    <row r="2808" s="120" customFormat="1" ht="15.75" customHeight="1" spans="3:250">
      <c r="C2808" s="124"/>
      <c r="D2808" s="124"/>
      <c r="E2808" s="120"/>
      <c r="F2808" s="125"/>
      <c r="G2808" s="120"/>
      <c r="II2808" s="123"/>
      <c r="IJ2808" s="123"/>
      <c r="IK2808" s="123"/>
      <c r="IL2808" s="123"/>
      <c r="IM2808" s="123"/>
      <c r="IN2808" s="123"/>
      <c r="IO2808" s="123"/>
      <c r="IP2808" s="123"/>
    </row>
    <row r="2809" s="120" customFormat="1" ht="15.75" customHeight="1" spans="3:250">
      <c r="C2809" s="124"/>
      <c r="D2809" s="124"/>
      <c r="E2809" s="120"/>
      <c r="F2809" s="125"/>
      <c r="G2809" s="120"/>
      <c r="II2809" s="123"/>
      <c r="IJ2809" s="123"/>
      <c r="IK2809" s="123"/>
      <c r="IL2809" s="123"/>
      <c r="IM2809" s="123"/>
      <c r="IN2809" s="123"/>
      <c r="IO2809" s="123"/>
      <c r="IP2809" s="123"/>
    </row>
    <row r="2810" s="120" customFormat="1" ht="15.75" customHeight="1" spans="3:250">
      <c r="C2810" s="124"/>
      <c r="D2810" s="124"/>
      <c r="E2810" s="120"/>
      <c r="F2810" s="125"/>
      <c r="G2810" s="120"/>
      <c r="II2810" s="123"/>
      <c r="IJ2810" s="123"/>
      <c r="IK2810" s="123"/>
      <c r="IL2810" s="123"/>
      <c r="IM2810" s="123"/>
      <c r="IN2810" s="123"/>
      <c r="IO2810" s="123"/>
      <c r="IP2810" s="123"/>
    </row>
    <row r="2811" s="120" customFormat="1" ht="15.75" customHeight="1" spans="3:250">
      <c r="C2811" s="124"/>
      <c r="D2811" s="124"/>
      <c r="E2811" s="120"/>
      <c r="F2811" s="125"/>
      <c r="G2811" s="120"/>
      <c r="II2811" s="123"/>
      <c r="IJ2811" s="123"/>
      <c r="IK2811" s="123"/>
      <c r="IL2811" s="123"/>
      <c r="IM2811" s="123"/>
      <c r="IN2811" s="123"/>
      <c r="IO2811" s="123"/>
      <c r="IP2811" s="123"/>
    </row>
    <row r="2812" s="120" customFormat="1" ht="15.75" customHeight="1" spans="3:250">
      <c r="C2812" s="124"/>
      <c r="D2812" s="124"/>
      <c r="E2812" s="120"/>
      <c r="F2812" s="125"/>
      <c r="G2812" s="120"/>
      <c r="II2812" s="123"/>
      <c r="IJ2812" s="123"/>
      <c r="IK2812" s="123"/>
      <c r="IL2812" s="123"/>
      <c r="IM2812" s="123"/>
      <c r="IN2812" s="123"/>
      <c r="IO2812" s="123"/>
      <c r="IP2812" s="123"/>
    </row>
    <row r="2813" s="120" customFormat="1" ht="15.75" customHeight="1" spans="3:250">
      <c r="C2813" s="124"/>
      <c r="D2813" s="124"/>
      <c r="E2813" s="120"/>
      <c r="F2813" s="125"/>
      <c r="G2813" s="120"/>
      <c r="II2813" s="123"/>
      <c r="IJ2813" s="123"/>
      <c r="IK2813" s="123"/>
      <c r="IL2813" s="123"/>
      <c r="IM2813" s="123"/>
      <c r="IN2813" s="123"/>
      <c r="IO2813" s="123"/>
      <c r="IP2813" s="123"/>
    </row>
    <row r="2814" s="120" customFormat="1" ht="15.75" customHeight="1" spans="3:250">
      <c r="C2814" s="124"/>
      <c r="D2814" s="124"/>
      <c r="E2814" s="120"/>
      <c r="F2814" s="125"/>
      <c r="G2814" s="120"/>
      <c r="II2814" s="123"/>
      <c r="IJ2814" s="123"/>
      <c r="IK2814" s="123"/>
      <c r="IL2814" s="123"/>
      <c r="IM2814" s="123"/>
      <c r="IN2814" s="123"/>
      <c r="IO2814" s="123"/>
      <c r="IP2814" s="123"/>
    </row>
    <row r="2815" s="120" customFormat="1" ht="15.75" customHeight="1" spans="3:250">
      <c r="C2815" s="124"/>
      <c r="D2815" s="124"/>
      <c r="E2815" s="120"/>
      <c r="F2815" s="125"/>
      <c r="G2815" s="120"/>
      <c r="II2815" s="123"/>
      <c r="IJ2815" s="123"/>
      <c r="IK2815" s="123"/>
      <c r="IL2815" s="123"/>
      <c r="IM2815" s="123"/>
      <c r="IN2815" s="123"/>
      <c r="IO2815" s="123"/>
      <c r="IP2815" s="123"/>
    </row>
    <row r="2816" s="120" customFormat="1" ht="15.75" customHeight="1" spans="3:250">
      <c r="C2816" s="124"/>
      <c r="D2816" s="124"/>
      <c r="E2816" s="120"/>
      <c r="F2816" s="125"/>
      <c r="G2816" s="120"/>
      <c r="II2816" s="123"/>
      <c r="IJ2816" s="123"/>
      <c r="IK2816" s="123"/>
      <c r="IL2816" s="123"/>
      <c r="IM2816" s="123"/>
      <c r="IN2816" s="123"/>
      <c r="IO2816" s="123"/>
      <c r="IP2816" s="123"/>
    </row>
    <row r="2817" s="120" customFormat="1" ht="15.75" customHeight="1" spans="3:250">
      <c r="C2817" s="124"/>
      <c r="D2817" s="124"/>
      <c r="E2817" s="120"/>
      <c r="F2817" s="125"/>
      <c r="G2817" s="120"/>
      <c r="II2817" s="123"/>
      <c r="IJ2817" s="123"/>
      <c r="IK2817" s="123"/>
      <c r="IL2817" s="123"/>
      <c r="IM2817" s="123"/>
      <c r="IN2817" s="123"/>
      <c r="IO2817" s="123"/>
      <c r="IP2817" s="123"/>
    </row>
    <row r="2818" s="120" customFormat="1" ht="15.75" customHeight="1" spans="3:250">
      <c r="C2818" s="124"/>
      <c r="D2818" s="124"/>
      <c r="E2818" s="120"/>
      <c r="F2818" s="125"/>
      <c r="G2818" s="120"/>
      <c r="II2818" s="123"/>
      <c r="IJ2818" s="123"/>
      <c r="IK2818" s="123"/>
      <c r="IL2818" s="123"/>
      <c r="IM2818" s="123"/>
      <c r="IN2818" s="123"/>
      <c r="IO2818" s="123"/>
      <c r="IP2818" s="123"/>
    </row>
    <row r="2819" s="120" customFormat="1" ht="15.75" customHeight="1" spans="3:250">
      <c r="C2819" s="124"/>
      <c r="D2819" s="124"/>
      <c r="E2819" s="120"/>
      <c r="F2819" s="125"/>
      <c r="G2819" s="120"/>
      <c r="II2819" s="123"/>
      <c r="IJ2819" s="123"/>
      <c r="IK2819" s="123"/>
      <c r="IL2819" s="123"/>
      <c r="IM2819" s="123"/>
      <c r="IN2819" s="123"/>
      <c r="IO2819" s="123"/>
      <c r="IP2819" s="123"/>
    </row>
    <row r="2820" s="120" customFormat="1" ht="15.75" customHeight="1" spans="3:250">
      <c r="C2820" s="124"/>
      <c r="D2820" s="124"/>
      <c r="E2820" s="120"/>
      <c r="F2820" s="125"/>
      <c r="G2820" s="120"/>
      <c r="II2820" s="123"/>
      <c r="IJ2820" s="123"/>
      <c r="IK2820" s="123"/>
      <c r="IL2820" s="123"/>
      <c r="IM2820" s="123"/>
      <c r="IN2820" s="123"/>
      <c r="IO2820" s="123"/>
      <c r="IP2820" s="123"/>
    </row>
    <row r="2821" s="120" customFormat="1" ht="15.75" customHeight="1" spans="3:250">
      <c r="C2821" s="124"/>
      <c r="D2821" s="124"/>
      <c r="E2821" s="120"/>
      <c r="F2821" s="125"/>
      <c r="G2821" s="120"/>
      <c r="II2821" s="123"/>
      <c r="IJ2821" s="123"/>
      <c r="IK2821" s="123"/>
      <c r="IL2821" s="123"/>
      <c r="IM2821" s="123"/>
      <c r="IN2821" s="123"/>
      <c r="IO2821" s="123"/>
      <c r="IP2821" s="123"/>
    </row>
    <row r="2822" s="120" customFormat="1" ht="15.75" customHeight="1" spans="3:250">
      <c r="C2822" s="124"/>
      <c r="D2822" s="124"/>
      <c r="E2822" s="120"/>
      <c r="F2822" s="125"/>
      <c r="G2822" s="120"/>
      <c r="II2822" s="123"/>
      <c r="IJ2822" s="123"/>
      <c r="IK2822" s="123"/>
      <c r="IL2822" s="123"/>
      <c r="IM2822" s="123"/>
      <c r="IN2822" s="123"/>
      <c r="IO2822" s="123"/>
      <c r="IP2822" s="123"/>
    </row>
    <row r="2823" s="120" customFormat="1" ht="15.75" customHeight="1" spans="3:250">
      <c r="C2823" s="124"/>
      <c r="D2823" s="124"/>
      <c r="E2823" s="120"/>
      <c r="F2823" s="125"/>
      <c r="G2823" s="120"/>
      <c r="II2823" s="123"/>
      <c r="IJ2823" s="123"/>
      <c r="IK2823" s="123"/>
      <c r="IL2823" s="123"/>
      <c r="IM2823" s="123"/>
      <c r="IN2823" s="123"/>
      <c r="IO2823" s="123"/>
      <c r="IP2823" s="123"/>
    </row>
    <row r="2824" s="120" customFormat="1" ht="15.75" customHeight="1" spans="3:250">
      <c r="C2824" s="124"/>
      <c r="D2824" s="124"/>
      <c r="E2824" s="120"/>
      <c r="F2824" s="125"/>
      <c r="G2824" s="120"/>
      <c r="II2824" s="123"/>
      <c r="IJ2824" s="123"/>
      <c r="IK2824" s="123"/>
      <c r="IL2824" s="123"/>
      <c r="IM2824" s="123"/>
      <c r="IN2824" s="123"/>
      <c r="IO2824" s="123"/>
      <c r="IP2824" s="123"/>
    </row>
    <row r="2825" s="120" customFormat="1" ht="15.75" customHeight="1" spans="3:250">
      <c r="C2825" s="124"/>
      <c r="D2825" s="124"/>
      <c r="E2825" s="120"/>
      <c r="F2825" s="125"/>
      <c r="G2825" s="120"/>
      <c r="II2825" s="123"/>
      <c r="IJ2825" s="123"/>
      <c r="IK2825" s="123"/>
      <c r="IL2825" s="123"/>
      <c r="IM2825" s="123"/>
      <c r="IN2825" s="123"/>
      <c r="IO2825" s="123"/>
      <c r="IP2825" s="123"/>
    </row>
    <row r="2826" s="120" customFormat="1" ht="15.75" customHeight="1" spans="3:250">
      <c r="C2826" s="124"/>
      <c r="D2826" s="124"/>
      <c r="E2826" s="120"/>
      <c r="F2826" s="125"/>
      <c r="G2826" s="120"/>
      <c r="II2826" s="123"/>
      <c r="IJ2826" s="123"/>
      <c r="IK2826" s="123"/>
      <c r="IL2826" s="123"/>
      <c r="IM2826" s="123"/>
      <c r="IN2826" s="123"/>
      <c r="IO2826" s="123"/>
      <c r="IP2826" s="123"/>
    </row>
    <row r="2827" s="120" customFormat="1" ht="15.75" customHeight="1" spans="3:250">
      <c r="C2827" s="124"/>
      <c r="D2827" s="124"/>
      <c r="E2827" s="120"/>
      <c r="F2827" s="125"/>
      <c r="G2827" s="120"/>
      <c r="II2827" s="123"/>
      <c r="IJ2827" s="123"/>
      <c r="IK2827" s="123"/>
      <c r="IL2827" s="123"/>
      <c r="IM2827" s="123"/>
      <c r="IN2827" s="123"/>
      <c r="IO2827" s="123"/>
      <c r="IP2827" s="123"/>
    </row>
    <row r="2828" s="120" customFormat="1" ht="15.75" customHeight="1" spans="3:250">
      <c r="C2828" s="124"/>
      <c r="D2828" s="124"/>
      <c r="E2828" s="120"/>
      <c r="F2828" s="125"/>
      <c r="G2828" s="120"/>
      <c r="II2828" s="123"/>
      <c r="IJ2828" s="123"/>
      <c r="IK2828" s="123"/>
      <c r="IL2828" s="123"/>
      <c r="IM2828" s="123"/>
      <c r="IN2828" s="123"/>
      <c r="IO2828" s="123"/>
      <c r="IP2828" s="123"/>
    </row>
    <row r="2829" s="120" customFormat="1" ht="15.75" customHeight="1" spans="3:250">
      <c r="C2829" s="124"/>
      <c r="D2829" s="124"/>
      <c r="E2829" s="120"/>
      <c r="F2829" s="125"/>
      <c r="G2829" s="120"/>
      <c r="II2829" s="123"/>
      <c r="IJ2829" s="123"/>
      <c r="IK2829" s="123"/>
      <c r="IL2829" s="123"/>
      <c r="IM2829" s="123"/>
      <c r="IN2829" s="123"/>
      <c r="IO2829" s="123"/>
      <c r="IP2829" s="123"/>
    </row>
    <row r="2830" s="120" customFormat="1" ht="15.75" customHeight="1" spans="3:250">
      <c r="C2830" s="124"/>
      <c r="D2830" s="124"/>
      <c r="E2830" s="120"/>
      <c r="F2830" s="125"/>
      <c r="G2830" s="120"/>
      <c r="II2830" s="123"/>
      <c r="IJ2830" s="123"/>
      <c r="IK2830" s="123"/>
      <c r="IL2830" s="123"/>
      <c r="IM2830" s="123"/>
      <c r="IN2830" s="123"/>
      <c r="IO2830" s="123"/>
      <c r="IP2830" s="123"/>
    </row>
    <row r="2831" s="120" customFormat="1" ht="15.75" customHeight="1" spans="3:250">
      <c r="C2831" s="124"/>
      <c r="D2831" s="124"/>
      <c r="E2831" s="120"/>
      <c r="F2831" s="125"/>
      <c r="G2831" s="120"/>
      <c r="II2831" s="123"/>
      <c r="IJ2831" s="123"/>
      <c r="IK2831" s="123"/>
      <c r="IL2831" s="123"/>
      <c r="IM2831" s="123"/>
      <c r="IN2831" s="123"/>
      <c r="IO2831" s="123"/>
      <c r="IP2831" s="123"/>
    </row>
    <row r="2832" s="120" customFormat="1" ht="15.75" customHeight="1" spans="3:250">
      <c r="C2832" s="124"/>
      <c r="D2832" s="124"/>
      <c r="E2832" s="120"/>
      <c r="F2832" s="125"/>
      <c r="G2832" s="120"/>
      <c r="II2832" s="123"/>
      <c r="IJ2832" s="123"/>
      <c r="IK2832" s="123"/>
      <c r="IL2832" s="123"/>
      <c r="IM2832" s="123"/>
      <c r="IN2832" s="123"/>
      <c r="IO2832" s="123"/>
      <c r="IP2832" s="123"/>
    </row>
    <row r="2833" s="120" customFormat="1" ht="15.75" customHeight="1" spans="3:250">
      <c r="C2833" s="124"/>
      <c r="D2833" s="124"/>
      <c r="E2833" s="120"/>
      <c r="F2833" s="125"/>
      <c r="G2833" s="120"/>
      <c r="II2833" s="123"/>
      <c r="IJ2833" s="123"/>
      <c r="IK2833" s="123"/>
      <c r="IL2833" s="123"/>
      <c r="IM2833" s="123"/>
      <c r="IN2833" s="123"/>
      <c r="IO2833" s="123"/>
      <c r="IP2833" s="123"/>
    </row>
    <row r="2834" s="120" customFormat="1" ht="15.75" customHeight="1" spans="3:250">
      <c r="C2834" s="124"/>
      <c r="D2834" s="124"/>
      <c r="E2834" s="120"/>
      <c r="F2834" s="125"/>
      <c r="G2834" s="120"/>
      <c r="II2834" s="123"/>
      <c r="IJ2834" s="123"/>
      <c r="IK2834" s="123"/>
      <c r="IL2834" s="123"/>
      <c r="IM2834" s="123"/>
      <c r="IN2834" s="123"/>
      <c r="IO2834" s="123"/>
      <c r="IP2834" s="123"/>
    </row>
    <row r="2835" s="120" customFormat="1" ht="15.75" customHeight="1" spans="3:250">
      <c r="C2835" s="124"/>
      <c r="D2835" s="124"/>
      <c r="E2835" s="120"/>
      <c r="F2835" s="125"/>
      <c r="G2835" s="120"/>
      <c r="II2835" s="123"/>
      <c r="IJ2835" s="123"/>
      <c r="IK2835" s="123"/>
      <c r="IL2835" s="123"/>
      <c r="IM2835" s="123"/>
      <c r="IN2835" s="123"/>
      <c r="IO2835" s="123"/>
      <c r="IP2835" s="123"/>
    </row>
    <row r="2836" s="120" customFormat="1" ht="15.75" customHeight="1" spans="3:250">
      <c r="C2836" s="124"/>
      <c r="D2836" s="124"/>
      <c r="E2836" s="120"/>
      <c r="F2836" s="125"/>
      <c r="G2836" s="120"/>
      <c r="II2836" s="123"/>
      <c r="IJ2836" s="123"/>
      <c r="IK2836" s="123"/>
      <c r="IL2836" s="123"/>
      <c r="IM2836" s="123"/>
      <c r="IN2836" s="123"/>
      <c r="IO2836" s="123"/>
      <c r="IP2836" s="123"/>
    </row>
    <row r="2837" s="120" customFormat="1" ht="15.75" customHeight="1" spans="3:250">
      <c r="C2837" s="124"/>
      <c r="D2837" s="124"/>
      <c r="E2837" s="120"/>
      <c r="F2837" s="125"/>
      <c r="G2837" s="120"/>
      <c r="II2837" s="123"/>
      <c r="IJ2837" s="123"/>
      <c r="IK2837" s="123"/>
      <c r="IL2837" s="123"/>
      <c r="IM2837" s="123"/>
      <c r="IN2837" s="123"/>
      <c r="IO2837" s="123"/>
      <c r="IP2837" s="123"/>
    </row>
    <row r="2838" s="120" customFormat="1" ht="15.75" customHeight="1" spans="3:250">
      <c r="C2838" s="124"/>
      <c r="D2838" s="124"/>
      <c r="E2838" s="120"/>
      <c r="F2838" s="125"/>
      <c r="G2838" s="120"/>
      <c r="II2838" s="123"/>
      <c r="IJ2838" s="123"/>
      <c r="IK2838" s="123"/>
      <c r="IL2838" s="123"/>
      <c r="IM2838" s="123"/>
      <c r="IN2838" s="123"/>
      <c r="IO2838" s="123"/>
      <c r="IP2838" s="123"/>
    </row>
    <row r="2839" s="120" customFormat="1" ht="15.75" customHeight="1" spans="3:250">
      <c r="C2839" s="124"/>
      <c r="D2839" s="124"/>
      <c r="E2839" s="120"/>
      <c r="F2839" s="125"/>
      <c r="G2839" s="120"/>
      <c r="II2839" s="123"/>
      <c r="IJ2839" s="123"/>
      <c r="IK2839" s="123"/>
      <c r="IL2839" s="123"/>
      <c r="IM2839" s="123"/>
      <c r="IN2839" s="123"/>
      <c r="IO2839" s="123"/>
      <c r="IP2839" s="123"/>
    </row>
    <row r="2840" s="120" customFormat="1" ht="15.75" customHeight="1" spans="3:250">
      <c r="C2840" s="124"/>
      <c r="D2840" s="124"/>
      <c r="E2840" s="120"/>
      <c r="F2840" s="125"/>
      <c r="G2840" s="120"/>
      <c r="II2840" s="123"/>
      <c r="IJ2840" s="123"/>
      <c r="IK2840" s="123"/>
      <c r="IL2840" s="123"/>
      <c r="IM2840" s="123"/>
      <c r="IN2840" s="123"/>
      <c r="IO2840" s="123"/>
      <c r="IP2840" s="123"/>
    </row>
    <row r="2841" s="120" customFormat="1" ht="15.75" customHeight="1" spans="3:250">
      <c r="C2841" s="124"/>
      <c r="D2841" s="124"/>
      <c r="E2841" s="120"/>
      <c r="F2841" s="125"/>
      <c r="G2841" s="120"/>
      <c r="II2841" s="123"/>
      <c r="IJ2841" s="123"/>
      <c r="IK2841" s="123"/>
      <c r="IL2841" s="123"/>
      <c r="IM2841" s="123"/>
      <c r="IN2841" s="123"/>
      <c r="IO2841" s="123"/>
      <c r="IP2841" s="123"/>
    </row>
    <row r="2842" s="120" customFormat="1" ht="15.75" customHeight="1" spans="3:250">
      <c r="C2842" s="124"/>
      <c r="D2842" s="124"/>
      <c r="E2842" s="120"/>
      <c r="F2842" s="125"/>
      <c r="G2842" s="120"/>
      <c r="II2842" s="123"/>
      <c r="IJ2842" s="123"/>
      <c r="IK2842" s="123"/>
      <c r="IL2842" s="123"/>
      <c r="IM2842" s="123"/>
      <c r="IN2842" s="123"/>
      <c r="IO2842" s="123"/>
      <c r="IP2842" s="123"/>
    </row>
    <row r="2843" s="120" customFormat="1" ht="15.75" customHeight="1" spans="3:250">
      <c r="C2843" s="124"/>
      <c r="D2843" s="124"/>
      <c r="E2843" s="120"/>
      <c r="F2843" s="125"/>
      <c r="G2843" s="120"/>
      <c r="II2843" s="123"/>
      <c r="IJ2843" s="123"/>
      <c r="IK2843" s="123"/>
      <c r="IL2843" s="123"/>
      <c r="IM2843" s="123"/>
      <c r="IN2843" s="123"/>
      <c r="IO2843" s="123"/>
      <c r="IP2843" s="123"/>
    </row>
    <row r="2844" s="120" customFormat="1" ht="15.75" customHeight="1" spans="3:250">
      <c r="C2844" s="124"/>
      <c r="D2844" s="124"/>
      <c r="E2844" s="120"/>
      <c r="F2844" s="125"/>
      <c r="G2844" s="120"/>
      <c r="II2844" s="123"/>
      <c r="IJ2844" s="123"/>
      <c r="IK2844" s="123"/>
      <c r="IL2844" s="123"/>
      <c r="IM2844" s="123"/>
      <c r="IN2844" s="123"/>
      <c r="IO2844" s="123"/>
      <c r="IP2844" s="123"/>
    </row>
    <row r="2845" s="120" customFormat="1" ht="15.75" customHeight="1" spans="3:250">
      <c r="C2845" s="124"/>
      <c r="D2845" s="124"/>
      <c r="E2845" s="120"/>
      <c r="F2845" s="125"/>
      <c r="G2845" s="120"/>
      <c r="II2845" s="123"/>
      <c r="IJ2845" s="123"/>
      <c r="IK2845" s="123"/>
      <c r="IL2845" s="123"/>
      <c r="IM2845" s="123"/>
      <c r="IN2845" s="123"/>
      <c r="IO2845" s="123"/>
      <c r="IP2845" s="123"/>
    </row>
    <row r="2846" s="120" customFormat="1" ht="15.75" customHeight="1" spans="3:250">
      <c r="C2846" s="124"/>
      <c r="D2846" s="124"/>
      <c r="E2846" s="120"/>
      <c r="F2846" s="125"/>
      <c r="G2846" s="120"/>
      <c r="II2846" s="123"/>
      <c r="IJ2846" s="123"/>
      <c r="IK2846" s="123"/>
      <c r="IL2846" s="123"/>
      <c r="IM2846" s="123"/>
      <c r="IN2846" s="123"/>
      <c r="IO2846" s="123"/>
      <c r="IP2846" s="123"/>
    </row>
    <row r="2847" s="120" customFormat="1" ht="15.75" customHeight="1" spans="3:250">
      <c r="C2847" s="124"/>
      <c r="D2847" s="124"/>
      <c r="E2847" s="120"/>
      <c r="F2847" s="125"/>
      <c r="G2847" s="120"/>
      <c r="II2847" s="123"/>
      <c r="IJ2847" s="123"/>
      <c r="IK2847" s="123"/>
      <c r="IL2847" s="123"/>
      <c r="IM2847" s="123"/>
      <c r="IN2847" s="123"/>
      <c r="IO2847" s="123"/>
      <c r="IP2847" s="123"/>
    </row>
    <row r="2848" s="120" customFormat="1" ht="15.75" customHeight="1" spans="3:250">
      <c r="C2848" s="124"/>
      <c r="D2848" s="124"/>
      <c r="E2848" s="120"/>
      <c r="F2848" s="125"/>
      <c r="G2848" s="120"/>
      <c r="II2848" s="123"/>
      <c r="IJ2848" s="123"/>
      <c r="IK2848" s="123"/>
      <c r="IL2848" s="123"/>
      <c r="IM2848" s="123"/>
      <c r="IN2848" s="123"/>
      <c r="IO2848" s="123"/>
      <c r="IP2848" s="123"/>
    </row>
    <row r="2849" s="120" customFormat="1" ht="15.75" customHeight="1" spans="3:250">
      <c r="C2849" s="124"/>
      <c r="D2849" s="124"/>
      <c r="E2849" s="120"/>
      <c r="F2849" s="125"/>
      <c r="G2849" s="120"/>
      <c r="II2849" s="123"/>
      <c r="IJ2849" s="123"/>
      <c r="IK2849" s="123"/>
      <c r="IL2849" s="123"/>
      <c r="IM2849" s="123"/>
      <c r="IN2849" s="123"/>
      <c r="IO2849" s="123"/>
      <c r="IP2849" s="123"/>
    </row>
    <row r="2850" s="120" customFormat="1" ht="15.75" customHeight="1" spans="3:250">
      <c r="C2850" s="124"/>
      <c r="D2850" s="124"/>
      <c r="E2850" s="120"/>
      <c r="F2850" s="125"/>
      <c r="G2850" s="120"/>
      <c r="II2850" s="123"/>
      <c r="IJ2850" s="123"/>
      <c r="IK2850" s="123"/>
      <c r="IL2850" s="123"/>
      <c r="IM2850" s="123"/>
      <c r="IN2850" s="123"/>
      <c r="IO2850" s="123"/>
      <c r="IP2850" s="123"/>
    </row>
    <row r="2851" s="120" customFormat="1" ht="15.75" customHeight="1" spans="3:250">
      <c r="C2851" s="124"/>
      <c r="D2851" s="124"/>
      <c r="E2851" s="120"/>
      <c r="F2851" s="125"/>
      <c r="G2851" s="120"/>
      <c r="II2851" s="123"/>
      <c r="IJ2851" s="123"/>
      <c r="IK2851" s="123"/>
      <c r="IL2851" s="123"/>
      <c r="IM2851" s="123"/>
      <c r="IN2851" s="123"/>
      <c r="IO2851" s="123"/>
      <c r="IP2851" s="123"/>
    </row>
    <row r="2852" s="120" customFormat="1" ht="15.75" customHeight="1" spans="3:250">
      <c r="C2852" s="124"/>
      <c r="D2852" s="124"/>
      <c r="E2852" s="120"/>
      <c r="F2852" s="125"/>
      <c r="G2852" s="120"/>
      <c r="II2852" s="123"/>
      <c r="IJ2852" s="123"/>
      <c r="IK2852" s="123"/>
      <c r="IL2852" s="123"/>
      <c r="IM2852" s="123"/>
      <c r="IN2852" s="123"/>
      <c r="IO2852" s="123"/>
      <c r="IP2852" s="123"/>
    </row>
    <row r="2853" s="120" customFormat="1" ht="15.75" customHeight="1" spans="3:250">
      <c r="C2853" s="124"/>
      <c r="D2853" s="124"/>
      <c r="E2853" s="120"/>
      <c r="F2853" s="125"/>
      <c r="G2853" s="120"/>
      <c r="II2853" s="123"/>
      <c r="IJ2853" s="123"/>
      <c r="IK2853" s="123"/>
      <c r="IL2853" s="123"/>
      <c r="IM2853" s="123"/>
      <c r="IN2853" s="123"/>
      <c r="IO2853" s="123"/>
      <c r="IP2853" s="123"/>
    </row>
    <row r="2854" s="120" customFormat="1" ht="15.75" customHeight="1" spans="3:250">
      <c r="C2854" s="124"/>
      <c r="D2854" s="124"/>
      <c r="E2854" s="120"/>
      <c r="F2854" s="125"/>
      <c r="G2854" s="120"/>
      <c r="II2854" s="123"/>
      <c r="IJ2854" s="123"/>
      <c r="IK2854" s="123"/>
      <c r="IL2854" s="123"/>
      <c r="IM2854" s="123"/>
      <c r="IN2854" s="123"/>
      <c r="IO2854" s="123"/>
      <c r="IP2854" s="123"/>
    </row>
    <row r="2855" s="120" customFormat="1" ht="15.75" customHeight="1" spans="3:250">
      <c r="C2855" s="124"/>
      <c r="D2855" s="124"/>
      <c r="E2855" s="120"/>
      <c r="F2855" s="125"/>
      <c r="G2855" s="120"/>
      <c r="II2855" s="123"/>
      <c r="IJ2855" s="123"/>
      <c r="IK2855" s="123"/>
      <c r="IL2855" s="123"/>
      <c r="IM2855" s="123"/>
      <c r="IN2855" s="123"/>
      <c r="IO2855" s="123"/>
      <c r="IP2855" s="123"/>
    </row>
    <row r="2856" s="120" customFormat="1" ht="15.75" customHeight="1" spans="3:250">
      <c r="C2856" s="124"/>
      <c r="D2856" s="124"/>
      <c r="E2856" s="120"/>
      <c r="F2856" s="125"/>
      <c r="G2856" s="120"/>
      <c r="II2856" s="123"/>
      <c r="IJ2856" s="123"/>
      <c r="IK2856" s="123"/>
      <c r="IL2856" s="123"/>
      <c r="IM2856" s="123"/>
      <c r="IN2856" s="123"/>
      <c r="IO2856" s="123"/>
      <c r="IP2856" s="123"/>
    </row>
    <row r="2857" s="120" customFormat="1" ht="15.75" customHeight="1" spans="3:250">
      <c r="C2857" s="124"/>
      <c r="D2857" s="124"/>
      <c r="E2857" s="120"/>
      <c r="F2857" s="125"/>
      <c r="G2857" s="120"/>
      <c r="II2857" s="123"/>
      <c r="IJ2857" s="123"/>
      <c r="IK2857" s="123"/>
      <c r="IL2857" s="123"/>
      <c r="IM2857" s="123"/>
      <c r="IN2857" s="123"/>
      <c r="IO2857" s="123"/>
      <c r="IP2857" s="123"/>
    </row>
    <row r="2858" s="120" customFormat="1" ht="15.75" customHeight="1" spans="3:250">
      <c r="C2858" s="124"/>
      <c r="D2858" s="124"/>
      <c r="E2858" s="120"/>
      <c r="F2858" s="125"/>
      <c r="G2858" s="120"/>
      <c r="II2858" s="123"/>
      <c r="IJ2858" s="123"/>
      <c r="IK2858" s="123"/>
      <c r="IL2858" s="123"/>
      <c r="IM2858" s="123"/>
      <c r="IN2858" s="123"/>
      <c r="IO2858" s="123"/>
      <c r="IP2858" s="123"/>
    </row>
    <row r="2859" s="120" customFormat="1" ht="15.75" customHeight="1" spans="3:250">
      <c r="C2859" s="124"/>
      <c r="D2859" s="124"/>
      <c r="E2859" s="120"/>
      <c r="F2859" s="125"/>
      <c r="G2859" s="120"/>
      <c r="II2859" s="123"/>
      <c r="IJ2859" s="123"/>
      <c r="IK2859" s="123"/>
      <c r="IL2859" s="123"/>
      <c r="IM2859" s="123"/>
      <c r="IN2859" s="123"/>
      <c r="IO2859" s="123"/>
      <c r="IP2859" s="123"/>
    </row>
    <row r="2860" s="120" customFormat="1" ht="15.75" customHeight="1" spans="3:250">
      <c r="C2860" s="124"/>
      <c r="D2860" s="124"/>
      <c r="E2860" s="120"/>
      <c r="F2860" s="125"/>
      <c r="G2860" s="120"/>
      <c r="II2860" s="123"/>
      <c r="IJ2860" s="123"/>
      <c r="IK2860" s="123"/>
      <c r="IL2860" s="123"/>
      <c r="IM2860" s="123"/>
      <c r="IN2860" s="123"/>
      <c r="IO2860" s="123"/>
      <c r="IP2860" s="123"/>
    </row>
    <row r="2861" s="120" customFormat="1" ht="15.75" customHeight="1" spans="3:250">
      <c r="C2861" s="124"/>
      <c r="D2861" s="124"/>
      <c r="E2861" s="120"/>
      <c r="F2861" s="125"/>
      <c r="G2861" s="120"/>
      <c r="II2861" s="123"/>
      <c r="IJ2861" s="123"/>
      <c r="IK2861" s="123"/>
      <c r="IL2861" s="123"/>
      <c r="IM2861" s="123"/>
      <c r="IN2861" s="123"/>
      <c r="IO2861" s="123"/>
      <c r="IP2861" s="123"/>
    </row>
    <row r="2862" s="120" customFormat="1" ht="15.75" customHeight="1" spans="3:250">
      <c r="C2862" s="124"/>
      <c r="D2862" s="124"/>
      <c r="E2862" s="120"/>
      <c r="F2862" s="125"/>
      <c r="G2862" s="120"/>
      <c r="II2862" s="123"/>
      <c r="IJ2862" s="123"/>
      <c r="IK2862" s="123"/>
      <c r="IL2862" s="123"/>
      <c r="IM2862" s="123"/>
      <c r="IN2862" s="123"/>
      <c r="IO2862" s="123"/>
      <c r="IP2862" s="123"/>
    </row>
    <row r="2863" s="120" customFormat="1" ht="15.75" customHeight="1" spans="3:250">
      <c r="C2863" s="124"/>
      <c r="D2863" s="124"/>
      <c r="E2863" s="120"/>
      <c r="F2863" s="125"/>
      <c r="G2863" s="120"/>
      <c r="II2863" s="123"/>
      <c r="IJ2863" s="123"/>
      <c r="IK2863" s="123"/>
      <c r="IL2863" s="123"/>
      <c r="IM2863" s="123"/>
      <c r="IN2863" s="123"/>
      <c r="IO2863" s="123"/>
      <c r="IP2863" s="123"/>
    </row>
    <row r="2864" s="120" customFormat="1" ht="15.75" customHeight="1" spans="3:250">
      <c r="C2864" s="124"/>
      <c r="D2864" s="124"/>
      <c r="E2864" s="120"/>
      <c r="F2864" s="125"/>
      <c r="G2864" s="120"/>
      <c r="II2864" s="123"/>
      <c r="IJ2864" s="123"/>
      <c r="IK2864" s="123"/>
      <c r="IL2864" s="123"/>
      <c r="IM2864" s="123"/>
      <c r="IN2864" s="123"/>
      <c r="IO2864" s="123"/>
      <c r="IP2864" s="123"/>
    </row>
    <row r="2865" s="120" customFormat="1" ht="15.75" customHeight="1" spans="3:250">
      <c r="C2865" s="124"/>
      <c r="D2865" s="124"/>
      <c r="E2865" s="120"/>
      <c r="F2865" s="125"/>
      <c r="G2865" s="120"/>
      <c r="II2865" s="123"/>
      <c r="IJ2865" s="123"/>
      <c r="IK2865" s="123"/>
      <c r="IL2865" s="123"/>
      <c r="IM2865" s="123"/>
      <c r="IN2865" s="123"/>
      <c r="IO2865" s="123"/>
      <c r="IP2865" s="123"/>
    </row>
    <row r="2866" s="120" customFormat="1" ht="15.75" customHeight="1" spans="3:250">
      <c r="C2866" s="124"/>
      <c r="D2866" s="124"/>
      <c r="E2866" s="120"/>
      <c r="F2866" s="125"/>
      <c r="G2866" s="120"/>
      <c r="II2866" s="123"/>
      <c r="IJ2866" s="123"/>
      <c r="IK2866" s="123"/>
      <c r="IL2866" s="123"/>
      <c r="IM2866" s="123"/>
      <c r="IN2866" s="123"/>
      <c r="IO2866" s="123"/>
      <c r="IP2866" s="123"/>
    </row>
    <row r="2867" s="120" customFormat="1" ht="15.75" customHeight="1" spans="3:250">
      <c r="C2867" s="124"/>
      <c r="D2867" s="124"/>
      <c r="E2867" s="120"/>
      <c r="F2867" s="125"/>
      <c r="G2867" s="120"/>
      <c r="II2867" s="123"/>
      <c r="IJ2867" s="123"/>
      <c r="IK2867" s="123"/>
      <c r="IL2867" s="123"/>
      <c r="IM2867" s="123"/>
      <c r="IN2867" s="123"/>
      <c r="IO2867" s="123"/>
      <c r="IP2867" s="123"/>
    </row>
    <row r="2868" s="120" customFormat="1" ht="15.75" customHeight="1" spans="3:250">
      <c r="C2868" s="124"/>
      <c r="D2868" s="124"/>
      <c r="E2868" s="120"/>
      <c r="F2868" s="125"/>
      <c r="G2868" s="120"/>
      <c r="II2868" s="123"/>
      <c r="IJ2868" s="123"/>
      <c r="IK2868" s="123"/>
      <c r="IL2868" s="123"/>
      <c r="IM2868" s="123"/>
      <c r="IN2868" s="123"/>
      <c r="IO2868" s="123"/>
      <c r="IP2868" s="123"/>
    </row>
    <row r="2869" s="120" customFormat="1" ht="15.75" customHeight="1" spans="3:250">
      <c r="C2869" s="124"/>
      <c r="D2869" s="124"/>
      <c r="E2869" s="120"/>
      <c r="F2869" s="125"/>
      <c r="G2869" s="120"/>
      <c r="II2869" s="123"/>
      <c r="IJ2869" s="123"/>
      <c r="IK2869" s="123"/>
      <c r="IL2869" s="123"/>
      <c r="IM2869" s="123"/>
      <c r="IN2869" s="123"/>
      <c r="IO2869" s="123"/>
      <c r="IP2869" s="123"/>
    </row>
    <row r="2870" s="120" customFormat="1" ht="15.75" customHeight="1" spans="3:250">
      <c r="C2870" s="124"/>
      <c r="D2870" s="124"/>
      <c r="E2870" s="120"/>
      <c r="F2870" s="125"/>
      <c r="G2870" s="120"/>
      <c r="II2870" s="123"/>
      <c r="IJ2870" s="123"/>
      <c r="IK2870" s="123"/>
      <c r="IL2870" s="123"/>
      <c r="IM2870" s="123"/>
      <c r="IN2870" s="123"/>
      <c r="IO2870" s="123"/>
      <c r="IP2870" s="123"/>
    </row>
    <row r="2871" s="120" customFormat="1" ht="15.75" customHeight="1" spans="3:250">
      <c r="C2871" s="124"/>
      <c r="D2871" s="124"/>
      <c r="E2871" s="120"/>
      <c r="F2871" s="125"/>
      <c r="G2871" s="120"/>
      <c r="II2871" s="123"/>
      <c r="IJ2871" s="123"/>
      <c r="IK2871" s="123"/>
      <c r="IL2871" s="123"/>
      <c r="IM2871" s="123"/>
      <c r="IN2871" s="123"/>
      <c r="IO2871" s="123"/>
      <c r="IP2871" s="123"/>
    </row>
    <row r="2872" s="120" customFormat="1" ht="15.75" customHeight="1" spans="3:250">
      <c r="C2872" s="124"/>
      <c r="D2872" s="124"/>
      <c r="E2872" s="120"/>
      <c r="F2872" s="125"/>
      <c r="G2872" s="120"/>
      <c r="II2872" s="123"/>
      <c r="IJ2872" s="123"/>
      <c r="IK2872" s="123"/>
      <c r="IL2872" s="123"/>
      <c r="IM2872" s="123"/>
      <c r="IN2872" s="123"/>
      <c r="IO2872" s="123"/>
      <c r="IP2872" s="123"/>
    </row>
    <row r="2873" s="120" customFormat="1" ht="15.75" customHeight="1" spans="3:250">
      <c r="C2873" s="124"/>
      <c r="D2873" s="124"/>
      <c r="E2873" s="120"/>
      <c r="F2873" s="125"/>
      <c r="G2873" s="120"/>
      <c r="II2873" s="123"/>
      <c r="IJ2873" s="123"/>
      <c r="IK2873" s="123"/>
      <c r="IL2873" s="123"/>
      <c r="IM2873" s="123"/>
      <c r="IN2873" s="123"/>
      <c r="IO2873" s="123"/>
      <c r="IP2873" s="123"/>
    </row>
    <row r="2874" s="120" customFormat="1" ht="15.75" customHeight="1" spans="3:250">
      <c r="C2874" s="124"/>
      <c r="D2874" s="124"/>
      <c r="E2874" s="120"/>
      <c r="F2874" s="125"/>
      <c r="G2874" s="120"/>
      <c r="II2874" s="123"/>
      <c r="IJ2874" s="123"/>
      <c r="IK2874" s="123"/>
      <c r="IL2874" s="123"/>
      <c r="IM2874" s="123"/>
      <c r="IN2874" s="123"/>
      <c r="IO2874" s="123"/>
      <c r="IP2874" s="123"/>
    </row>
    <row r="2875" s="120" customFormat="1" ht="15.75" customHeight="1" spans="3:250">
      <c r="C2875" s="124"/>
      <c r="D2875" s="124"/>
      <c r="E2875" s="120"/>
      <c r="F2875" s="125"/>
      <c r="G2875" s="120"/>
      <c r="II2875" s="123"/>
      <c r="IJ2875" s="123"/>
      <c r="IK2875" s="123"/>
      <c r="IL2875" s="123"/>
      <c r="IM2875" s="123"/>
      <c r="IN2875" s="123"/>
      <c r="IO2875" s="123"/>
      <c r="IP2875" s="123"/>
    </row>
    <row r="2876" s="120" customFormat="1" ht="15.75" customHeight="1" spans="3:250">
      <c r="C2876" s="124"/>
      <c r="D2876" s="124"/>
      <c r="E2876" s="120"/>
      <c r="F2876" s="125"/>
      <c r="G2876" s="120"/>
      <c r="II2876" s="123"/>
      <c r="IJ2876" s="123"/>
      <c r="IK2876" s="123"/>
      <c r="IL2876" s="123"/>
      <c r="IM2876" s="123"/>
      <c r="IN2876" s="123"/>
      <c r="IO2876" s="123"/>
      <c r="IP2876" s="123"/>
    </row>
    <row r="2877" s="120" customFormat="1" ht="15.75" customHeight="1" spans="3:250">
      <c r="C2877" s="124"/>
      <c r="D2877" s="124"/>
      <c r="E2877" s="120"/>
      <c r="F2877" s="125"/>
      <c r="G2877" s="120"/>
      <c r="II2877" s="123"/>
      <c r="IJ2877" s="123"/>
      <c r="IK2877" s="123"/>
      <c r="IL2877" s="123"/>
      <c r="IM2877" s="123"/>
      <c r="IN2877" s="123"/>
      <c r="IO2877" s="123"/>
      <c r="IP2877" s="123"/>
    </row>
    <row r="2878" s="120" customFormat="1" ht="15.75" customHeight="1" spans="3:250">
      <c r="C2878" s="124"/>
      <c r="D2878" s="124"/>
      <c r="E2878" s="120"/>
      <c r="F2878" s="125"/>
      <c r="G2878" s="120"/>
      <c r="II2878" s="123"/>
      <c r="IJ2878" s="123"/>
      <c r="IK2878" s="123"/>
      <c r="IL2878" s="123"/>
      <c r="IM2878" s="123"/>
      <c r="IN2878" s="123"/>
      <c r="IO2878" s="123"/>
      <c r="IP2878" s="123"/>
    </row>
    <row r="2879" s="120" customFormat="1" ht="15.75" customHeight="1" spans="3:250">
      <c r="C2879" s="124"/>
      <c r="D2879" s="124"/>
      <c r="E2879" s="120"/>
      <c r="F2879" s="125"/>
      <c r="G2879" s="120"/>
      <c r="II2879" s="123"/>
      <c r="IJ2879" s="123"/>
      <c r="IK2879" s="123"/>
      <c r="IL2879" s="123"/>
      <c r="IM2879" s="123"/>
      <c r="IN2879" s="123"/>
      <c r="IO2879" s="123"/>
      <c r="IP2879" s="123"/>
    </row>
    <row r="2880" s="120" customFormat="1" ht="15.75" customHeight="1" spans="3:250">
      <c r="C2880" s="124"/>
      <c r="D2880" s="124"/>
      <c r="E2880" s="120"/>
      <c r="F2880" s="125"/>
      <c r="G2880" s="120"/>
      <c r="II2880" s="123"/>
      <c r="IJ2880" s="123"/>
      <c r="IK2880" s="123"/>
      <c r="IL2880" s="123"/>
      <c r="IM2880" s="123"/>
      <c r="IN2880" s="123"/>
      <c r="IO2880" s="123"/>
      <c r="IP2880" s="123"/>
    </row>
    <row r="2881" s="120" customFormat="1" ht="15.75" customHeight="1" spans="3:250">
      <c r="C2881" s="124"/>
      <c r="D2881" s="124"/>
      <c r="E2881" s="120"/>
      <c r="F2881" s="125"/>
      <c r="G2881" s="120"/>
      <c r="II2881" s="123"/>
      <c r="IJ2881" s="123"/>
      <c r="IK2881" s="123"/>
      <c r="IL2881" s="123"/>
      <c r="IM2881" s="123"/>
      <c r="IN2881" s="123"/>
      <c r="IO2881" s="123"/>
      <c r="IP2881" s="123"/>
    </row>
    <row r="2882" s="120" customFormat="1" ht="15.75" customHeight="1" spans="3:250">
      <c r="C2882" s="124"/>
      <c r="D2882" s="124"/>
      <c r="E2882" s="120"/>
      <c r="F2882" s="125"/>
      <c r="G2882" s="120"/>
      <c r="II2882" s="123"/>
      <c r="IJ2882" s="123"/>
      <c r="IK2882" s="123"/>
      <c r="IL2882" s="123"/>
      <c r="IM2882" s="123"/>
      <c r="IN2882" s="123"/>
      <c r="IO2882" s="123"/>
      <c r="IP2882" s="123"/>
    </row>
    <row r="2883" s="120" customFormat="1" ht="15.75" customHeight="1" spans="3:250">
      <c r="C2883" s="124"/>
      <c r="D2883" s="124"/>
      <c r="E2883" s="120"/>
      <c r="F2883" s="125"/>
      <c r="G2883" s="120"/>
      <c r="II2883" s="123"/>
      <c r="IJ2883" s="123"/>
      <c r="IK2883" s="123"/>
      <c r="IL2883" s="123"/>
      <c r="IM2883" s="123"/>
      <c r="IN2883" s="123"/>
      <c r="IO2883" s="123"/>
      <c r="IP2883" s="123"/>
    </row>
    <row r="2884" s="120" customFormat="1" ht="15.75" customHeight="1" spans="3:250">
      <c r="C2884" s="124"/>
      <c r="D2884" s="124"/>
      <c r="E2884" s="120"/>
      <c r="F2884" s="125"/>
      <c r="G2884" s="120"/>
      <c r="II2884" s="123"/>
      <c r="IJ2884" s="123"/>
      <c r="IK2884" s="123"/>
      <c r="IL2884" s="123"/>
      <c r="IM2884" s="123"/>
      <c r="IN2884" s="123"/>
      <c r="IO2884" s="123"/>
      <c r="IP2884" s="123"/>
    </row>
    <row r="2885" s="120" customFormat="1" ht="15.75" customHeight="1" spans="3:250">
      <c r="C2885" s="124"/>
      <c r="D2885" s="124"/>
      <c r="E2885" s="120"/>
      <c r="F2885" s="125"/>
      <c r="G2885" s="120"/>
      <c r="II2885" s="123"/>
      <c r="IJ2885" s="123"/>
      <c r="IK2885" s="123"/>
      <c r="IL2885" s="123"/>
      <c r="IM2885" s="123"/>
      <c r="IN2885" s="123"/>
      <c r="IO2885" s="123"/>
      <c r="IP2885" s="123"/>
    </row>
    <row r="2886" s="120" customFormat="1" ht="15.75" customHeight="1" spans="3:250">
      <c r="C2886" s="124"/>
      <c r="D2886" s="124"/>
      <c r="E2886" s="120"/>
      <c r="F2886" s="125"/>
      <c r="G2886" s="120"/>
      <c r="II2886" s="123"/>
      <c r="IJ2886" s="123"/>
      <c r="IK2886" s="123"/>
      <c r="IL2886" s="123"/>
      <c r="IM2886" s="123"/>
      <c r="IN2886" s="123"/>
      <c r="IO2886" s="123"/>
      <c r="IP2886" s="123"/>
    </row>
    <row r="2887" s="120" customFormat="1" ht="15.75" customHeight="1" spans="3:250">
      <c r="C2887" s="124"/>
      <c r="D2887" s="124"/>
      <c r="E2887" s="120"/>
      <c r="F2887" s="125"/>
      <c r="G2887" s="120"/>
      <c r="II2887" s="123"/>
      <c r="IJ2887" s="123"/>
      <c r="IK2887" s="123"/>
      <c r="IL2887" s="123"/>
      <c r="IM2887" s="123"/>
      <c r="IN2887" s="123"/>
      <c r="IO2887" s="123"/>
      <c r="IP2887" s="123"/>
    </row>
    <row r="2888" s="120" customFormat="1" ht="15.75" customHeight="1" spans="3:250">
      <c r="C2888" s="124"/>
      <c r="D2888" s="124"/>
      <c r="E2888" s="120"/>
      <c r="F2888" s="125"/>
      <c r="G2888" s="120"/>
      <c r="II2888" s="123"/>
      <c r="IJ2888" s="123"/>
      <c r="IK2888" s="123"/>
      <c r="IL2888" s="123"/>
      <c r="IM2888" s="123"/>
      <c r="IN2888" s="123"/>
      <c r="IO2888" s="123"/>
      <c r="IP2888" s="123"/>
    </row>
    <row r="2889" s="120" customFormat="1" ht="15.75" customHeight="1" spans="3:250">
      <c r="C2889" s="124"/>
      <c r="D2889" s="124"/>
      <c r="E2889" s="120"/>
      <c r="F2889" s="125"/>
      <c r="G2889" s="120"/>
      <c r="II2889" s="123"/>
      <c r="IJ2889" s="123"/>
      <c r="IK2889" s="123"/>
      <c r="IL2889" s="123"/>
      <c r="IM2889" s="123"/>
      <c r="IN2889" s="123"/>
      <c r="IO2889" s="123"/>
      <c r="IP2889" s="123"/>
    </row>
    <row r="2890" s="120" customFormat="1" ht="15.75" customHeight="1" spans="3:250">
      <c r="C2890" s="124"/>
      <c r="D2890" s="124"/>
      <c r="E2890" s="120"/>
      <c r="F2890" s="125"/>
      <c r="G2890" s="120"/>
      <c r="II2890" s="123"/>
      <c r="IJ2890" s="123"/>
      <c r="IK2890" s="123"/>
      <c r="IL2890" s="123"/>
      <c r="IM2890" s="123"/>
      <c r="IN2890" s="123"/>
      <c r="IO2890" s="123"/>
      <c r="IP2890" s="123"/>
    </row>
    <row r="2891" s="120" customFormat="1" ht="15.75" customHeight="1" spans="3:250">
      <c r="C2891" s="124"/>
      <c r="D2891" s="124"/>
      <c r="E2891" s="120"/>
      <c r="F2891" s="125"/>
      <c r="G2891" s="120"/>
      <c r="II2891" s="123"/>
      <c r="IJ2891" s="123"/>
      <c r="IK2891" s="123"/>
      <c r="IL2891" s="123"/>
      <c r="IM2891" s="123"/>
      <c r="IN2891" s="123"/>
      <c r="IO2891" s="123"/>
      <c r="IP2891" s="123"/>
    </row>
    <row r="2892" s="120" customFormat="1" ht="15.75" customHeight="1" spans="3:250">
      <c r="C2892" s="124"/>
      <c r="D2892" s="124"/>
      <c r="E2892" s="120"/>
      <c r="F2892" s="125"/>
      <c r="G2892" s="120"/>
      <c r="II2892" s="123"/>
      <c r="IJ2892" s="123"/>
      <c r="IK2892" s="123"/>
      <c r="IL2892" s="123"/>
      <c r="IM2892" s="123"/>
      <c r="IN2892" s="123"/>
      <c r="IO2892" s="123"/>
      <c r="IP2892" s="123"/>
    </row>
    <row r="2893" s="120" customFormat="1" ht="15.75" customHeight="1" spans="3:250">
      <c r="C2893" s="124"/>
      <c r="D2893" s="124"/>
      <c r="E2893" s="120"/>
      <c r="F2893" s="125"/>
      <c r="G2893" s="120"/>
      <c r="II2893" s="123"/>
      <c r="IJ2893" s="123"/>
      <c r="IK2893" s="123"/>
      <c r="IL2893" s="123"/>
      <c r="IM2893" s="123"/>
      <c r="IN2893" s="123"/>
      <c r="IO2893" s="123"/>
      <c r="IP2893" s="123"/>
    </row>
    <row r="2894" s="120" customFormat="1" ht="15.75" customHeight="1" spans="3:250">
      <c r="C2894" s="124"/>
      <c r="D2894" s="124"/>
      <c r="E2894" s="120"/>
      <c r="F2894" s="125"/>
      <c r="G2894" s="120"/>
      <c r="II2894" s="123"/>
      <c r="IJ2894" s="123"/>
      <c r="IK2894" s="123"/>
      <c r="IL2894" s="123"/>
      <c r="IM2894" s="123"/>
      <c r="IN2894" s="123"/>
      <c r="IO2894" s="123"/>
      <c r="IP2894" s="123"/>
    </row>
    <row r="2895" s="120" customFormat="1" ht="15.75" customHeight="1" spans="3:250">
      <c r="C2895" s="124"/>
      <c r="D2895" s="124"/>
      <c r="E2895" s="120"/>
      <c r="F2895" s="125"/>
      <c r="G2895" s="120"/>
      <c r="II2895" s="123"/>
      <c r="IJ2895" s="123"/>
      <c r="IK2895" s="123"/>
      <c r="IL2895" s="123"/>
      <c r="IM2895" s="123"/>
      <c r="IN2895" s="123"/>
      <c r="IO2895" s="123"/>
      <c r="IP2895" s="123"/>
    </row>
    <row r="2896" s="120" customFormat="1" ht="15.75" customHeight="1" spans="3:250">
      <c r="C2896" s="124"/>
      <c r="D2896" s="124"/>
      <c r="E2896" s="120"/>
      <c r="F2896" s="125"/>
      <c r="G2896" s="120"/>
      <c r="II2896" s="123"/>
      <c r="IJ2896" s="123"/>
      <c r="IK2896" s="123"/>
      <c r="IL2896" s="123"/>
      <c r="IM2896" s="123"/>
      <c r="IN2896" s="123"/>
      <c r="IO2896" s="123"/>
      <c r="IP2896" s="123"/>
    </row>
    <row r="2897" s="120" customFormat="1" ht="15.75" customHeight="1" spans="3:250">
      <c r="C2897" s="124"/>
      <c r="D2897" s="124"/>
      <c r="E2897" s="120"/>
      <c r="F2897" s="125"/>
      <c r="G2897" s="120"/>
      <c r="II2897" s="123"/>
      <c r="IJ2897" s="123"/>
      <c r="IK2897" s="123"/>
      <c r="IL2897" s="123"/>
      <c r="IM2897" s="123"/>
      <c r="IN2897" s="123"/>
      <c r="IO2897" s="123"/>
      <c r="IP2897" s="123"/>
    </row>
    <row r="2898" s="120" customFormat="1" ht="15.75" customHeight="1" spans="3:250">
      <c r="C2898" s="124"/>
      <c r="D2898" s="124"/>
      <c r="E2898" s="120"/>
      <c r="F2898" s="125"/>
      <c r="G2898" s="120"/>
      <c r="II2898" s="123"/>
      <c r="IJ2898" s="123"/>
      <c r="IK2898" s="123"/>
      <c r="IL2898" s="123"/>
      <c r="IM2898" s="123"/>
      <c r="IN2898" s="123"/>
      <c r="IO2898" s="123"/>
      <c r="IP2898" s="123"/>
    </row>
    <row r="2899" s="120" customFormat="1" ht="15.75" customHeight="1" spans="3:250">
      <c r="C2899" s="124"/>
      <c r="D2899" s="124"/>
      <c r="E2899" s="120"/>
      <c r="F2899" s="125"/>
      <c r="G2899" s="120"/>
      <c r="II2899" s="123"/>
      <c r="IJ2899" s="123"/>
      <c r="IK2899" s="123"/>
      <c r="IL2899" s="123"/>
      <c r="IM2899" s="123"/>
      <c r="IN2899" s="123"/>
      <c r="IO2899" s="123"/>
      <c r="IP2899" s="123"/>
    </row>
    <row r="2900" s="120" customFormat="1" ht="15.75" customHeight="1" spans="3:250">
      <c r="C2900" s="124"/>
      <c r="D2900" s="124"/>
      <c r="E2900" s="120"/>
      <c r="F2900" s="125"/>
      <c r="G2900" s="120"/>
      <c r="II2900" s="123"/>
      <c r="IJ2900" s="123"/>
      <c r="IK2900" s="123"/>
      <c r="IL2900" s="123"/>
      <c r="IM2900" s="123"/>
      <c r="IN2900" s="123"/>
      <c r="IO2900" s="123"/>
      <c r="IP2900" s="123"/>
    </row>
    <row r="2901" s="120" customFormat="1" ht="15.75" customHeight="1" spans="3:250">
      <c r="C2901" s="124"/>
      <c r="D2901" s="124"/>
      <c r="E2901" s="120"/>
      <c r="F2901" s="125"/>
      <c r="G2901" s="120"/>
      <c r="II2901" s="123"/>
      <c r="IJ2901" s="123"/>
      <c r="IK2901" s="123"/>
      <c r="IL2901" s="123"/>
      <c r="IM2901" s="123"/>
      <c r="IN2901" s="123"/>
      <c r="IO2901" s="123"/>
      <c r="IP2901" s="123"/>
    </row>
    <row r="2902" s="120" customFormat="1" ht="15.75" customHeight="1" spans="3:250">
      <c r="C2902" s="124"/>
      <c r="D2902" s="124"/>
      <c r="E2902" s="120"/>
      <c r="F2902" s="125"/>
      <c r="G2902" s="120"/>
      <c r="II2902" s="123"/>
      <c r="IJ2902" s="123"/>
      <c r="IK2902" s="123"/>
      <c r="IL2902" s="123"/>
      <c r="IM2902" s="123"/>
      <c r="IN2902" s="123"/>
      <c r="IO2902" s="123"/>
      <c r="IP2902" s="123"/>
    </row>
    <row r="2903" s="120" customFormat="1" ht="15.75" customHeight="1" spans="3:250">
      <c r="C2903" s="124"/>
      <c r="D2903" s="124"/>
      <c r="E2903" s="120"/>
      <c r="F2903" s="125"/>
      <c r="G2903" s="120"/>
      <c r="II2903" s="123"/>
      <c r="IJ2903" s="123"/>
      <c r="IK2903" s="123"/>
      <c r="IL2903" s="123"/>
      <c r="IM2903" s="123"/>
      <c r="IN2903" s="123"/>
      <c r="IO2903" s="123"/>
      <c r="IP2903" s="123"/>
    </row>
    <row r="2904" s="120" customFormat="1" ht="15.75" customHeight="1" spans="3:250">
      <c r="C2904" s="124"/>
      <c r="D2904" s="124"/>
      <c r="E2904" s="120"/>
      <c r="F2904" s="125"/>
      <c r="G2904" s="120"/>
      <c r="II2904" s="123"/>
      <c r="IJ2904" s="123"/>
      <c r="IK2904" s="123"/>
      <c r="IL2904" s="123"/>
      <c r="IM2904" s="123"/>
      <c r="IN2904" s="123"/>
      <c r="IO2904" s="123"/>
      <c r="IP2904" s="123"/>
    </row>
    <row r="2905" s="120" customFormat="1" ht="15.75" customHeight="1" spans="3:250">
      <c r="C2905" s="124"/>
      <c r="D2905" s="124"/>
      <c r="E2905" s="120"/>
      <c r="F2905" s="125"/>
      <c r="G2905" s="120"/>
      <c r="II2905" s="123"/>
      <c r="IJ2905" s="123"/>
      <c r="IK2905" s="123"/>
      <c r="IL2905" s="123"/>
      <c r="IM2905" s="123"/>
      <c r="IN2905" s="123"/>
      <c r="IO2905" s="123"/>
      <c r="IP2905" s="123"/>
    </row>
    <row r="2906" s="120" customFormat="1" ht="15.75" customHeight="1" spans="3:250">
      <c r="C2906" s="124"/>
      <c r="D2906" s="124"/>
      <c r="E2906" s="120"/>
      <c r="F2906" s="125"/>
      <c r="G2906" s="120"/>
      <c r="II2906" s="123"/>
      <c r="IJ2906" s="123"/>
      <c r="IK2906" s="123"/>
      <c r="IL2906" s="123"/>
      <c r="IM2906" s="123"/>
      <c r="IN2906" s="123"/>
      <c r="IO2906" s="123"/>
      <c r="IP2906" s="123"/>
    </row>
    <row r="2907" s="120" customFormat="1" ht="15.75" customHeight="1" spans="3:250">
      <c r="C2907" s="124"/>
      <c r="D2907" s="124"/>
      <c r="E2907" s="120"/>
      <c r="F2907" s="125"/>
      <c r="G2907" s="120"/>
      <c r="II2907" s="123"/>
      <c r="IJ2907" s="123"/>
      <c r="IK2907" s="123"/>
      <c r="IL2907" s="123"/>
      <c r="IM2907" s="123"/>
      <c r="IN2907" s="123"/>
      <c r="IO2907" s="123"/>
      <c r="IP2907" s="123"/>
    </row>
    <row r="2908" s="120" customFormat="1" ht="15.75" customHeight="1" spans="3:250">
      <c r="C2908" s="124"/>
      <c r="D2908" s="124"/>
      <c r="E2908" s="120"/>
      <c r="F2908" s="125"/>
      <c r="G2908" s="120"/>
      <c r="II2908" s="123"/>
      <c r="IJ2908" s="123"/>
      <c r="IK2908" s="123"/>
      <c r="IL2908" s="123"/>
      <c r="IM2908" s="123"/>
      <c r="IN2908" s="123"/>
      <c r="IO2908" s="123"/>
      <c r="IP2908" s="123"/>
    </row>
    <row r="2909" s="120" customFormat="1" ht="15.75" customHeight="1" spans="3:250">
      <c r="C2909" s="124"/>
      <c r="D2909" s="124"/>
      <c r="E2909" s="120"/>
      <c r="F2909" s="125"/>
      <c r="G2909" s="120"/>
      <c r="II2909" s="123"/>
      <c r="IJ2909" s="123"/>
      <c r="IK2909" s="123"/>
      <c r="IL2909" s="123"/>
      <c r="IM2909" s="123"/>
      <c r="IN2909" s="123"/>
      <c r="IO2909" s="123"/>
      <c r="IP2909" s="123"/>
    </row>
    <row r="2910" s="120" customFormat="1" ht="15.75" customHeight="1" spans="3:250">
      <c r="C2910" s="124"/>
      <c r="D2910" s="124"/>
      <c r="E2910" s="120"/>
      <c r="F2910" s="125"/>
      <c r="G2910" s="120"/>
      <c r="II2910" s="123"/>
      <c r="IJ2910" s="123"/>
      <c r="IK2910" s="123"/>
      <c r="IL2910" s="123"/>
      <c r="IM2910" s="123"/>
      <c r="IN2910" s="123"/>
      <c r="IO2910" s="123"/>
      <c r="IP2910" s="123"/>
    </row>
    <row r="2911" s="120" customFormat="1" ht="15.75" customHeight="1" spans="3:250">
      <c r="C2911" s="124"/>
      <c r="D2911" s="124"/>
      <c r="E2911" s="120"/>
      <c r="F2911" s="125"/>
      <c r="G2911" s="120"/>
      <c r="II2911" s="123"/>
      <c r="IJ2911" s="123"/>
      <c r="IK2911" s="123"/>
      <c r="IL2911" s="123"/>
      <c r="IM2911" s="123"/>
      <c r="IN2911" s="123"/>
      <c r="IO2911" s="123"/>
      <c r="IP2911" s="123"/>
    </row>
    <row r="2912" s="120" customFormat="1" ht="15.75" customHeight="1" spans="3:250">
      <c r="C2912" s="124"/>
      <c r="D2912" s="124"/>
      <c r="E2912" s="120"/>
      <c r="F2912" s="125"/>
      <c r="G2912" s="120"/>
      <c r="II2912" s="123"/>
      <c r="IJ2912" s="123"/>
      <c r="IK2912" s="123"/>
      <c r="IL2912" s="123"/>
      <c r="IM2912" s="123"/>
      <c r="IN2912" s="123"/>
      <c r="IO2912" s="123"/>
      <c r="IP2912" s="123"/>
    </row>
    <row r="2913" s="120" customFormat="1" ht="15.75" customHeight="1" spans="3:250">
      <c r="C2913" s="124"/>
      <c r="D2913" s="124"/>
      <c r="E2913" s="120"/>
      <c r="F2913" s="125"/>
      <c r="G2913" s="120"/>
      <c r="II2913" s="123"/>
      <c r="IJ2913" s="123"/>
      <c r="IK2913" s="123"/>
      <c r="IL2913" s="123"/>
      <c r="IM2913" s="123"/>
      <c r="IN2913" s="123"/>
      <c r="IO2913" s="123"/>
      <c r="IP2913" s="123"/>
    </row>
    <row r="2914" s="120" customFormat="1" ht="15.75" customHeight="1" spans="3:250">
      <c r="C2914" s="124"/>
      <c r="D2914" s="124"/>
      <c r="E2914" s="120"/>
      <c r="F2914" s="125"/>
      <c r="G2914" s="120"/>
      <c r="II2914" s="123"/>
      <c r="IJ2914" s="123"/>
      <c r="IK2914" s="123"/>
      <c r="IL2914" s="123"/>
      <c r="IM2914" s="123"/>
      <c r="IN2914" s="123"/>
      <c r="IO2914" s="123"/>
      <c r="IP2914" s="123"/>
    </row>
    <row r="2915" s="120" customFormat="1" ht="15.75" customHeight="1" spans="3:250">
      <c r="C2915" s="124"/>
      <c r="D2915" s="124"/>
      <c r="E2915" s="120"/>
      <c r="F2915" s="125"/>
      <c r="G2915" s="120"/>
      <c r="II2915" s="123"/>
      <c r="IJ2915" s="123"/>
      <c r="IK2915" s="123"/>
      <c r="IL2915" s="123"/>
      <c r="IM2915" s="123"/>
      <c r="IN2915" s="123"/>
      <c r="IO2915" s="123"/>
      <c r="IP2915" s="123"/>
    </row>
    <row r="2916" s="120" customFormat="1" ht="15.75" customHeight="1" spans="3:250">
      <c r="C2916" s="124"/>
      <c r="D2916" s="124"/>
      <c r="E2916" s="120"/>
      <c r="F2916" s="125"/>
      <c r="G2916" s="120"/>
      <c r="II2916" s="123"/>
      <c r="IJ2916" s="123"/>
      <c r="IK2916" s="123"/>
      <c r="IL2916" s="123"/>
      <c r="IM2916" s="123"/>
      <c r="IN2916" s="123"/>
      <c r="IO2916" s="123"/>
      <c r="IP2916" s="123"/>
    </row>
    <row r="2917" s="120" customFormat="1" ht="15.75" customHeight="1" spans="3:250">
      <c r="C2917" s="124"/>
      <c r="D2917" s="124"/>
      <c r="E2917" s="120"/>
      <c r="F2917" s="125"/>
      <c r="G2917" s="120"/>
      <c r="II2917" s="123"/>
      <c r="IJ2917" s="123"/>
      <c r="IK2917" s="123"/>
      <c r="IL2917" s="123"/>
      <c r="IM2917" s="123"/>
      <c r="IN2917" s="123"/>
      <c r="IO2917" s="123"/>
      <c r="IP2917" s="123"/>
    </row>
    <row r="2918" s="120" customFormat="1" ht="15.75" customHeight="1" spans="3:250">
      <c r="C2918" s="124"/>
      <c r="D2918" s="124"/>
      <c r="E2918" s="120"/>
      <c r="F2918" s="125"/>
      <c r="G2918" s="120"/>
      <c r="II2918" s="123"/>
      <c r="IJ2918" s="123"/>
      <c r="IK2918" s="123"/>
      <c r="IL2918" s="123"/>
      <c r="IM2918" s="123"/>
      <c r="IN2918" s="123"/>
      <c r="IO2918" s="123"/>
      <c r="IP2918" s="123"/>
    </row>
    <row r="2919" s="120" customFormat="1" ht="15.75" customHeight="1" spans="3:250">
      <c r="C2919" s="124"/>
      <c r="D2919" s="124"/>
      <c r="E2919" s="120"/>
      <c r="F2919" s="125"/>
      <c r="G2919" s="120"/>
      <c r="II2919" s="123"/>
      <c r="IJ2919" s="123"/>
      <c r="IK2919" s="123"/>
      <c r="IL2919" s="123"/>
      <c r="IM2919" s="123"/>
      <c r="IN2919" s="123"/>
      <c r="IO2919" s="123"/>
      <c r="IP2919" s="123"/>
    </row>
    <row r="2920" s="120" customFormat="1" ht="15.75" customHeight="1" spans="3:250">
      <c r="C2920" s="124"/>
      <c r="D2920" s="124"/>
      <c r="E2920" s="120"/>
      <c r="F2920" s="125"/>
      <c r="G2920" s="120"/>
      <c r="II2920" s="123"/>
      <c r="IJ2920" s="123"/>
      <c r="IK2920" s="123"/>
      <c r="IL2920" s="123"/>
      <c r="IM2920" s="123"/>
      <c r="IN2920" s="123"/>
      <c r="IO2920" s="123"/>
      <c r="IP2920" s="123"/>
    </row>
    <row r="2921" s="120" customFormat="1" ht="15.75" customHeight="1" spans="3:250">
      <c r="C2921" s="124"/>
      <c r="D2921" s="124"/>
      <c r="E2921" s="120"/>
      <c r="F2921" s="125"/>
      <c r="G2921" s="120"/>
      <c r="II2921" s="123"/>
      <c r="IJ2921" s="123"/>
      <c r="IK2921" s="123"/>
      <c r="IL2921" s="123"/>
      <c r="IM2921" s="123"/>
      <c r="IN2921" s="123"/>
      <c r="IO2921" s="123"/>
      <c r="IP2921" s="123"/>
    </row>
    <row r="2922" s="120" customFormat="1" ht="15.75" customHeight="1" spans="3:250">
      <c r="C2922" s="124"/>
      <c r="D2922" s="124"/>
      <c r="E2922" s="120"/>
      <c r="F2922" s="125"/>
      <c r="G2922" s="120"/>
      <c r="II2922" s="123"/>
      <c r="IJ2922" s="123"/>
      <c r="IK2922" s="123"/>
      <c r="IL2922" s="123"/>
      <c r="IM2922" s="123"/>
      <c r="IN2922" s="123"/>
      <c r="IO2922" s="123"/>
      <c r="IP2922" s="123"/>
    </row>
    <row r="2923" s="120" customFormat="1" ht="15.75" customHeight="1" spans="3:250">
      <c r="C2923" s="124"/>
      <c r="D2923" s="124"/>
      <c r="E2923" s="120"/>
      <c r="F2923" s="125"/>
      <c r="G2923" s="120"/>
      <c r="II2923" s="123"/>
      <c r="IJ2923" s="123"/>
      <c r="IK2923" s="123"/>
      <c r="IL2923" s="123"/>
      <c r="IM2923" s="123"/>
      <c r="IN2923" s="123"/>
      <c r="IO2923" s="123"/>
      <c r="IP2923" s="123"/>
    </row>
    <row r="2924" s="120" customFormat="1" ht="15.75" customHeight="1" spans="3:250">
      <c r="C2924" s="124"/>
      <c r="D2924" s="124"/>
      <c r="E2924" s="120"/>
      <c r="F2924" s="125"/>
      <c r="G2924" s="120"/>
      <c r="II2924" s="123"/>
      <c r="IJ2924" s="123"/>
      <c r="IK2924" s="123"/>
      <c r="IL2924" s="123"/>
      <c r="IM2924" s="123"/>
      <c r="IN2924" s="123"/>
      <c r="IO2924" s="123"/>
      <c r="IP2924" s="123"/>
    </row>
    <row r="2925" s="120" customFormat="1" ht="15.75" customHeight="1" spans="3:250">
      <c r="C2925" s="124"/>
      <c r="D2925" s="124"/>
      <c r="E2925" s="120"/>
      <c r="F2925" s="125"/>
      <c r="G2925" s="120"/>
      <c r="II2925" s="123"/>
      <c r="IJ2925" s="123"/>
      <c r="IK2925" s="123"/>
      <c r="IL2925" s="123"/>
      <c r="IM2925" s="123"/>
      <c r="IN2925" s="123"/>
      <c r="IO2925" s="123"/>
      <c r="IP2925" s="123"/>
    </row>
    <row r="2926" s="120" customFormat="1" ht="15.75" customHeight="1" spans="3:250">
      <c r="C2926" s="124"/>
      <c r="D2926" s="124"/>
      <c r="E2926" s="120"/>
      <c r="F2926" s="125"/>
      <c r="G2926" s="120"/>
      <c r="II2926" s="123"/>
      <c r="IJ2926" s="123"/>
      <c r="IK2926" s="123"/>
      <c r="IL2926" s="123"/>
      <c r="IM2926" s="123"/>
      <c r="IN2926" s="123"/>
      <c r="IO2926" s="123"/>
      <c r="IP2926" s="123"/>
    </row>
    <row r="2927" s="120" customFormat="1" ht="15.75" customHeight="1" spans="3:250">
      <c r="C2927" s="124"/>
      <c r="D2927" s="124"/>
      <c r="E2927" s="120"/>
      <c r="F2927" s="125"/>
      <c r="G2927" s="120"/>
      <c r="II2927" s="123"/>
      <c r="IJ2927" s="123"/>
      <c r="IK2927" s="123"/>
      <c r="IL2927" s="123"/>
      <c r="IM2927" s="123"/>
      <c r="IN2927" s="123"/>
      <c r="IO2927" s="123"/>
      <c r="IP2927" s="123"/>
    </row>
    <row r="2928" s="120" customFormat="1" ht="15.75" customHeight="1" spans="3:250">
      <c r="C2928" s="124"/>
      <c r="D2928" s="124"/>
      <c r="E2928" s="120"/>
      <c r="F2928" s="125"/>
      <c r="G2928" s="120"/>
      <c r="II2928" s="123"/>
      <c r="IJ2928" s="123"/>
      <c r="IK2928" s="123"/>
      <c r="IL2928" s="123"/>
      <c r="IM2928" s="123"/>
      <c r="IN2928" s="123"/>
      <c r="IO2928" s="123"/>
      <c r="IP2928" s="123"/>
    </row>
    <row r="2929" s="120" customFormat="1" ht="15.75" customHeight="1" spans="3:250">
      <c r="C2929" s="124"/>
      <c r="D2929" s="124"/>
      <c r="E2929" s="120"/>
      <c r="F2929" s="125"/>
      <c r="G2929" s="120"/>
      <c r="II2929" s="123"/>
      <c r="IJ2929" s="123"/>
      <c r="IK2929" s="123"/>
      <c r="IL2929" s="123"/>
      <c r="IM2929" s="123"/>
      <c r="IN2929" s="123"/>
      <c r="IO2929" s="123"/>
      <c r="IP2929" s="123"/>
    </row>
    <row r="2930" s="120" customFormat="1" ht="15.75" customHeight="1" spans="3:250">
      <c r="C2930" s="124"/>
      <c r="D2930" s="124"/>
      <c r="E2930" s="120"/>
      <c r="F2930" s="125"/>
      <c r="G2930" s="120"/>
      <c r="II2930" s="123"/>
      <c r="IJ2930" s="123"/>
      <c r="IK2930" s="123"/>
      <c r="IL2930" s="123"/>
      <c r="IM2930" s="123"/>
      <c r="IN2930" s="123"/>
      <c r="IO2930" s="123"/>
      <c r="IP2930" s="123"/>
    </row>
    <row r="2931" s="120" customFormat="1" ht="15.75" customHeight="1" spans="3:250">
      <c r="C2931" s="124"/>
      <c r="D2931" s="124"/>
      <c r="E2931" s="120"/>
      <c r="F2931" s="125"/>
      <c r="G2931" s="120"/>
      <c r="II2931" s="123"/>
      <c r="IJ2931" s="123"/>
      <c r="IK2931" s="123"/>
      <c r="IL2931" s="123"/>
      <c r="IM2931" s="123"/>
      <c r="IN2931" s="123"/>
      <c r="IO2931" s="123"/>
      <c r="IP2931" s="123"/>
    </row>
    <row r="2932" s="120" customFormat="1" ht="15.75" customHeight="1" spans="3:250">
      <c r="C2932" s="124"/>
      <c r="D2932" s="124"/>
      <c r="E2932" s="120"/>
      <c r="F2932" s="125"/>
      <c r="G2932" s="120"/>
      <c r="II2932" s="123"/>
      <c r="IJ2932" s="123"/>
      <c r="IK2932" s="123"/>
      <c r="IL2932" s="123"/>
      <c r="IM2932" s="123"/>
      <c r="IN2932" s="123"/>
      <c r="IO2932" s="123"/>
      <c r="IP2932" s="123"/>
    </row>
    <row r="2933" s="120" customFormat="1" ht="15.75" customHeight="1" spans="3:250">
      <c r="C2933" s="124"/>
      <c r="D2933" s="124"/>
      <c r="E2933" s="120"/>
      <c r="F2933" s="125"/>
      <c r="G2933" s="120"/>
      <c r="II2933" s="123"/>
      <c r="IJ2933" s="123"/>
      <c r="IK2933" s="123"/>
      <c r="IL2933" s="123"/>
      <c r="IM2933" s="123"/>
      <c r="IN2933" s="123"/>
      <c r="IO2933" s="123"/>
      <c r="IP2933" s="123"/>
    </row>
    <row r="2934" s="120" customFormat="1" ht="15.75" customHeight="1" spans="3:250">
      <c r="C2934" s="124"/>
      <c r="D2934" s="124"/>
      <c r="E2934" s="120"/>
      <c r="F2934" s="125"/>
      <c r="G2934" s="120"/>
      <c r="II2934" s="123"/>
      <c r="IJ2934" s="123"/>
      <c r="IK2934" s="123"/>
      <c r="IL2934" s="123"/>
      <c r="IM2934" s="123"/>
      <c r="IN2934" s="123"/>
      <c r="IO2934" s="123"/>
      <c r="IP2934" s="123"/>
    </row>
    <row r="2935" s="120" customFormat="1" ht="15.75" customHeight="1" spans="3:250">
      <c r="C2935" s="124"/>
      <c r="D2935" s="124"/>
      <c r="E2935" s="120"/>
      <c r="F2935" s="125"/>
      <c r="G2935" s="120"/>
      <c r="II2935" s="123"/>
      <c r="IJ2935" s="123"/>
      <c r="IK2935" s="123"/>
      <c r="IL2935" s="123"/>
      <c r="IM2935" s="123"/>
      <c r="IN2935" s="123"/>
      <c r="IO2935" s="123"/>
      <c r="IP2935" s="123"/>
    </row>
    <row r="2936" s="120" customFormat="1" ht="15.75" customHeight="1" spans="3:250">
      <c r="C2936" s="124"/>
      <c r="D2936" s="124"/>
      <c r="E2936" s="120"/>
      <c r="F2936" s="125"/>
      <c r="G2936" s="120"/>
      <c r="II2936" s="123"/>
      <c r="IJ2936" s="123"/>
      <c r="IK2936" s="123"/>
      <c r="IL2936" s="123"/>
      <c r="IM2936" s="123"/>
      <c r="IN2936" s="123"/>
      <c r="IO2936" s="123"/>
      <c r="IP2936" s="123"/>
    </row>
    <row r="2937" s="120" customFormat="1" ht="15.75" customHeight="1" spans="3:250">
      <c r="C2937" s="124"/>
      <c r="D2937" s="124"/>
      <c r="E2937" s="120"/>
      <c r="F2937" s="125"/>
      <c r="G2937" s="120"/>
      <c r="II2937" s="123"/>
      <c r="IJ2937" s="123"/>
      <c r="IK2937" s="123"/>
      <c r="IL2937" s="123"/>
      <c r="IM2937" s="123"/>
      <c r="IN2937" s="123"/>
      <c r="IO2937" s="123"/>
      <c r="IP2937" s="123"/>
    </row>
    <row r="2938" s="120" customFormat="1" ht="15.75" customHeight="1" spans="3:250">
      <c r="C2938" s="124"/>
      <c r="D2938" s="124"/>
      <c r="E2938" s="120"/>
      <c r="F2938" s="125"/>
      <c r="G2938" s="120"/>
      <c r="II2938" s="123"/>
      <c r="IJ2938" s="123"/>
      <c r="IK2938" s="123"/>
      <c r="IL2938" s="123"/>
      <c r="IM2938" s="123"/>
      <c r="IN2938" s="123"/>
      <c r="IO2938" s="123"/>
      <c r="IP2938" s="123"/>
    </row>
    <row r="2939" s="120" customFormat="1" ht="15.75" customHeight="1" spans="3:250">
      <c r="C2939" s="124"/>
      <c r="D2939" s="124"/>
      <c r="E2939" s="120"/>
      <c r="F2939" s="125"/>
      <c r="G2939" s="120"/>
      <c r="II2939" s="123"/>
      <c r="IJ2939" s="123"/>
      <c r="IK2939" s="123"/>
      <c r="IL2939" s="123"/>
      <c r="IM2939" s="123"/>
      <c r="IN2939" s="123"/>
      <c r="IO2939" s="123"/>
      <c r="IP2939" s="123"/>
    </row>
    <row r="2940" s="120" customFormat="1" ht="15.75" customHeight="1" spans="3:250">
      <c r="C2940" s="124"/>
      <c r="D2940" s="124"/>
      <c r="E2940" s="120"/>
      <c r="F2940" s="125"/>
      <c r="G2940" s="120"/>
      <c r="II2940" s="123"/>
      <c r="IJ2940" s="123"/>
      <c r="IK2940" s="123"/>
      <c r="IL2940" s="123"/>
      <c r="IM2940" s="123"/>
      <c r="IN2940" s="123"/>
      <c r="IO2940" s="123"/>
      <c r="IP2940" s="123"/>
    </row>
    <row r="2941" s="120" customFormat="1" ht="15.75" customHeight="1" spans="3:250">
      <c r="C2941" s="124"/>
      <c r="D2941" s="124"/>
      <c r="E2941" s="120"/>
      <c r="F2941" s="125"/>
      <c r="G2941" s="120"/>
      <c r="II2941" s="123"/>
      <c r="IJ2941" s="123"/>
      <c r="IK2941" s="123"/>
      <c r="IL2941" s="123"/>
      <c r="IM2941" s="123"/>
      <c r="IN2941" s="123"/>
      <c r="IO2941" s="123"/>
      <c r="IP2941" s="123"/>
    </row>
    <row r="2942" s="120" customFormat="1" ht="15.75" customHeight="1" spans="3:250">
      <c r="C2942" s="124"/>
      <c r="D2942" s="124"/>
      <c r="E2942" s="120"/>
      <c r="F2942" s="125"/>
      <c r="G2942" s="120"/>
      <c r="II2942" s="123"/>
      <c r="IJ2942" s="123"/>
      <c r="IK2942" s="123"/>
      <c r="IL2942" s="123"/>
      <c r="IM2942" s="123"/>
      <c r="IN2942" s="123"/>
      <c r="IO2942" s="123"/>
      <c r="IP2942" s="123"/>
    </row>
    <row r="2943" s="120" customFormat="1" ht="15.75" customHeight="1" spans="3:250">
      <c r="C2943" s="124"/>
      <c r="D2943" s="124"/>
      <c r="E2943" s="120"/>
      <c r="F2943" s="125"/>
      <c r="G2943" s="120"/>
      <c r="II2943" s="123"/>
      <c r="IJ2943" s="123"/>
      <c r="IK2943" s="123"/>
      <c r="IL2943" s="123"/>
      <c r="IM2943" s="123"/>
      <c r="IN2943" s="123"/>
      <c r="IO2943" s="123"/>
      <c r="IP2943" s="123"/>
    </row>
    <row r="2944" s="120" customFormat="1" ht="15.75" customHeight="1" spans="3:250">
      <c r="C2944" s="124"/>
      <c r="D2944" s="124"/>
      <c r="E2944" s="120"/>
      <c r="F2944" s="125"/>
      <c r="G2944" s="120"/>
      <c r="II2944" s="123"/>
      <c r="IJ2944" s="123"/>
      <c r="IK2944" s="123"/>
      <c r="IL2944" s="123"/>
      <c r="IM2944" s="123"/>
      <c r="IN2944" s="123"/>
      <c r="IO2944" s="123"/>
      <c r="IP2944" s="123"/>
    </row>
    <row r="2945" s="120" customFormat="1" ht="15.75" customHeight="1" spans="3:250">
      <c r="C2945" s="124"/>
      <c r="D2945" s="124"/>
      <c r="E2945" s="120"/>
      <c r="F2945" s="125"/>
      <c r="G2945" s="120"/>
      <c r="II2945" s="123"/>
      <c r="IJ2945" s="123"/>
      <c r="IK2945" s="123"/>
      <c r="IL2945" s="123"/>
      <c r="IM2945" s="123"/>
      <c r="IN2945" s="123"/>
      <c r="IO2945" s="123"/>
      <c r="IP2945" s="123"/>
    </row>
    <row r="2946" s="120" customFormat="1" ht="15.75" customHeight="1" spans="3:250">
      <c r="C2946" s="124"/>
      <c r="D2946" s="124"/>
      <c r="E2946" s="120"/>
      <c r="F2946" s="125"/>
      <c r="G2946" s="120"/>
      <c r="II2946" s="123"/>
      <c r="IJ2946" s="123"/>
      <c r="IK2946" s="123"/>
      <c r="IL2946" s="123"/>
      <c r="IM2946" s="123"/>
      <c r="IN2946" s="123"/>
      <c r="IO2946" s="123"/>
      <c r="IP2946" s="123"/>
    </row>
    <row r="2947" s="120" customFormat="1" ht="15.75" customHeight="1" spans="3:250">
      <c r="C2947" s="124"/>
      <c r="D2947" s="124"/>
      <c r="E2947" s="120"/>
      <c r="F2947" s="125"/>
      <c r="G2947" s="120"/>
      <c r="II2947" s="123"/>
      <c r="IJ2947" s="123"/>
      <c r="IK2947" s="123"/>
      <c r="IL2947" s="123"/>
      <c r="IM2947" s="123"/>
      <c r="IN2947" s="123"/>
      <c r="IO2947" s="123"/>
      <c r="IP2947" s="123"/>
    </row>
    <row r="2948" s="120" customFormat="1" ht="15.75" customHeight="1" spans="3:250">
      <c r="C2948" s="124"/>
      <c r="D2948" s="124"/>
      <c r="E2948" s="120"/>
      <c r="F2948" s="125"/>
      <c r="G2948" s="120"/>
      <c r="II2948" s="123"/>
      <c r="IJ2948" s="123"/>
      <c r="IK2948" s="123"/>
      <c r="IL2948" s="123"/>
      <c r="IM2948" s="123"/>
      <c r="IN2948" s="123"/>
      <c r="IO2948" s="123"/>
      <c r="IP2948" s="123"/>
    </row>
    <row r="2949" s="120" customFormat="1" ht="15.75" customHeight="1" spans="3:250">
      <c r="C2949" s="124"/>
      <c r="D2949" s="124"/>
      <c r="E2949" s="120"/>
      <c r="F2949" s="125"/>
      <c r="G2949" s="120"/>
      <c r="II2949" s="123"/>
      <c r="IJ2949" s="123"/>
      <c r="IK2949" s="123"/>
      <c r="IL2949" s="123"/>
      <c r="IM2949" s="123"/>
      <c r="IN2949" s="123"/>
      <c r="IO2949" s="123"/>
      <c r="IP2949" s="123"/>
    </row>
    <row r="2950" s="120" customFormat="1" ht="15.75" customHeight="1" spans="3:250">
      <c r="C2950" s="124"/>
      <c r="D2950" s="124"/>
      <c r="E2950" s="120"/>
      <c r="F2950" s="125"/>
      <c r="G2950" s="120"/>
      <c r="II2950" s="123"/>
      <c r="IJ2950" s="123"/>
      <c r="IK2950" s="123"/>
      <c r="IL2950" s="123"/>
      <c r="IM2950" s="123"/>
      <c r="IN2950" s="123"/>
      <c r="IO2950" s="123"/>
      <c r="IP2950" s="123"/>
    </row>
    <row r="2951" s="120" customFormat="1" ht="15.75" customHeight="1" spans="3:250">
      <c r="C2951" s="124"/>
      <c r="D2951" s="124"/>
      <c r="E2951" s="120"/>
      <c r="F2951" s="125"/>
      <c r="G2951" s="120"/>
      <c r="II2951" s="123"/>
      <c r="IJ2951" s="123"/>
      <c r="IK2951" s="123"/>
      <c r="IL2951" s="123"/>
      <c r="IM2951" s="123"/>
      <c r="IN2951" s="123"/>
      <c r="IO2951" s="123"/>
      <c r="IP2951" s="123"/>
    </row>
    <row r="2952" s="120" customFormat="1" ht="15.75" customHeight="1" spans="3:250">
      <c r="C2952" s="124"/>
      <c r="D2952" s="124"/>
      <c r="E2952" s="120"/>
      <c r="F2952" s="125"/>
      <c r="G2952" s="120"/>
      <c r="II2952" s="123"/>
      <c r="IJ2952" s="123"/>
      <c r="IK2952" s="123"/>
      <c r="IL2952" s="123"/>
      <c r="IM2952" s="123"/>
      <c r="IN2952" s="123"/>
      <c r="IO2952" s="123"/>
      <c r="IP2952" s="123"/>
    </row>
    <row r="2953" s="120" customFormat="1" ht="15.75" customHeight="1" spans="3:250">
      <c r="C2953" s="124"/>
      <c r="D2953" s="124"/>
      <c r="E2953" s="120"/>
      <c r="F2953" s="125"/>
      <c r="G2953" s="120"/>
      <c r="II2953" s="123"/>
      <c r="IJ2953" s="123"/>
      <c r="IK2953" s="123"/>
      <c r="IL2953" s="123"/>
      <c r="IM2953" s="123"/>
      <c r="IN2953" s="123"/>
      <c r="IO2953" s="123"/>
      <c r="IP2953" s="123"/>
    </row>
    <row r="2954" s="120" customFormat="1" ht="15.75" customHeight="1" spans="3:250">
      <c r="C2954" s="124"/>
      <c r="D2954" s="124"/>
      <c r="E2954" s="120"/>
      <c r="F2954" s="125"/>
      <c r="G2954" s="120"/>
      <c r="II2954" s="123"/>
      <c r="IJ2954" s="123"/>
      <c r="IK2954" s="123"/>
      <c r="IL2954" s="123"/>
      <c r="IM2954" s="123"/>
      <c r="IN2954" s="123"/>
      <c r="IO2954" s="123"/>
      <c r="IP2954" s="123"/>
    </row>
    <row r="2955" s="120" customFormat="1" ht="15.75" customHeight="1" spans="3:250">
      <c r="C2955" s="124"/>
      <c r="D2955" s="124"/>
      <c r="E2955" s="120"/>
      <c r="F2955" s="125"/>
      <c r="G2955" s="120"/>
      <c r="II2955" s="123"/>
      <c r="IJ2955" s="123"/>
      <c r="IK2955" s="123"/>
      <c r="IL2955" s="123"/>
      <c r="IM2955" s="123"/>
      <c r="IN2955" s="123"/>
      <c r="IO2955" s="123"/>
      <c r="IP2955" s="123"/>
    </row>
    <row r="2956" s="120" customFormat="1" ht="15.75" customHeight="1" spans="3:250">
      <c r="C2956" s="124"/>
      <c r="D2956" s="124"/>
      <c r="E2956" s="120"/>
      <c r="F2956" s="125"/>
      <c r="G2956" s="120"/>
      <c r="II2956" s="123"/>
      <c r="IJ2956" s="123"/>
      <c r="IK2956" s="123"/>
      <c r="IL2956" s="123"/>
      <c r="IM2956" s="123"/>
      <c r="IN2956" s="123"/>
      <c r="IO2956" s="123"/>
      <c r="IP2956" s="123"/>
    </row>
    <row r="2957" s="120" customFormat="1" ht="15.75" customHeight="1" spans="3:250">
      <c r="C2957" s="124"/>
      <c r="D2957" s="124"/>
      <c r="E2957" s="120"/>
      <c r="F2957" s="125"/>
      <c r="G2957" s="120"/>
      <c r="II2957" s="123"/>
      <c r="IJ2957" s="123"/>
      <c r="IK2957" s="123"/>
      <c r="IL2957" s="123"/>
      <c r="IM2957" s="123"/>
      <c r="IN2957" s="123"/>
      <c r="IO2957" s="123"/>
      <c r="IP2957" s="123"/>
    </row>
    <row r="2958" s="120" customFormat="1" ht="15.75" customHeight="1" spans="3:250">
      <c r="C2958" s="124"/>
      <c r="D2958" s="124"/>
      <c r="E2958" s="120"/>
      <c r="F2958" s="125"/>
      <c r="G2958" s="120"/>
      <c r="II2958" s="123"/>
      <c r="IJ2958" s="123"/>
      <c r="IK2958" s="123"/>
      <c r="IL2958" s="123"/>
      <c r="IM2958" s="123"/>
      <c r="IN2958" s="123"/>
      <c r="IO2958" s="123"/>
      <c r="IP2958" s="123"/>
    </row>
    <row r="2959" s="120" customFormat="1" ht="15.75" customHeight="1" spans="3:250">
      <c r="C2959" s="124"/>
      <c r="D2959" s="124"/>
      <c r="E2959" s="120"/>
      <c r="F2959" s="125"/>
      <c r="G2959" s="120"/>
      <c r="II2959" s="123"/>
      <c r="IJ2959" s="123"/>
      <c r="IK2959" s="123"/>
      <c r="IL2959" s="123"/>
      <c r="IM2959" s="123"/>
      <c r="IN2959" s="123"/>
      <c r="IO2959" s="123"/>
      <c r="IP2959" s="123"/>
    </row>
    <row r="2960" s="120" customFormat="1" ht="15.75" customHeight="1" spans="3:250">
      <c r="C2960" s="124"/>
      <c r="D2960" s="124"/>
      <c r="E2960" s="120"/>
      <c r="F2960" s="125"/>
      <c r="G2960" s="120"/>
      <c r="II2960" s="123"/>
      <c r="IJ2960" s="123"/>
      <c r="IK2960" s="123"/>
      <c r="IL2960" s="123"/>
      <c r="IM2960" s="123"/>
      <c r="IN2960" s="123"/>
      <c r="IO2960" s="123"/>
      <c r="IP2960" s="123"/>
    </row>
    <row r="2961" s="120" customFormat="1" ht="15.75" customHeight="1" spans="3:250">
      <c r="C2961" s="124"/>
      <c r="D2961" s="124"/>
      <c r="E2961" s="120"/>
      <c r="F2961" s="125"/>
      <c r="G2961" s="120"/>
      <c r="II2961" s="123"/>
      <c r="IJ2961" s="123"/>
      <c r="IK2961" s="123"/>
      <c r="IL2961" s="123"/>
      <c r="IM2961" s="123"/>
      <c r="IN2961" s="123"/>
      <c r="IO2961" s="123"/>
      <c r="IP2961" s="123"/>
    </row>
    <row r="2962" s="120" customFormat="1" ht="15.75" customHeight="1" spans="3:250">
      <c r="C2962" s="124"/>
      <c r="D2962" s="124"/>
      <c r="E2962" s="120"/>
      <c r="F2962" s="125"/>
      <c r="G2962" s="120"/>
      <c r="II2962" s="123"/>
      <c r="IJ2962" s="123"/>
      <c r="IK2962" s="123"/>
      <c r="IL2962" s="123"/>
      <c r="IM2962" s="123"/>
      <c r="IN2962" s="123"/>
      <c r="IO2962" s="123"/>
      <c r="IP2962" s="123"/>
    </row>
    <row r="2963" s="120" customFormat="1" ht="15.75" customHeight="1" spans="3:250">
      <c r="C2963" s="124"/>
      <c r="D2963" s="124"/>
      <c r="E2963" s="120"/>
      <c r="F2963" s="125"/>
      <c r="G2963" s="120"/>
      <c r="II2963" s="123"/>
      <c r="IJ2963" s="123"/>
      <c r="IK2963" s="123"/>
      <c r="IL2963" s="123"/>
      <c r="IM2963" s="123"/>
      <c r="IN2963" s="123"/>
      <c r="IO2963" s="123"/>
      <c r="IP2963" s="123"/>
    </row>
    <row r="2964" s="120" customFormat="1" ht="15.75" customHeight="1" spans="3:250">
      <c r="C2964" s="124"/>
      <c r="D2964" s="124"/>
      <c r="E2964" s="120"/>
      <c r="F2964" s="125"/>
      <c r="G2964" s="120"/>
      <c r="II2964" s="123"/>
      <c r="IJ2964" s="123"/>
      <c r="IK2964" s="123"/>
      <c r="IL2964" s="123"/>
      <c r="IM2964" s="123"/>
      <c r="IN2964" s="123"/>
      <c r="IO2964" s="123"/>
      <c r="IP2964" s="123"/>
    </row>
    <row r="2965" s="120" customFormat="1" ht="15.75" customHeight="1" spans="3:250">
      <c r="C2965" s="124"/>
      <c r="D2965" s="124"/>
      <c r="E2965" s="120"/>
      <c r="F2965" s="125"/>
      <c r="G2965" s="120"/>
      <c r="II2965" s="123"/>
      <c r="IJ2965" s="123"/>
      <c r="IK2965" s="123"/>
      <c r="IL2965" s="123"/>
      <c r="IM2965" s="123"/>
      <c r="IN2965" s="123"/>
      <c r="IO2965" s="123"/>
      <c r="IP2965" s="123"/>
    </row>
    <row r="2966" s="120" customFormat="1" ht="15.75" customHeight="1" spans="3:250">
      <c r="C2966" s="124"/>
      <c r="D2966" s="124"/>
      <c r="E2966" s="120"/>
      <c r="F2966" s="125"/>
      <c r="G2966" s="120"/>
      <c r="II2966" s="123"/>
      <c r="IJ2966" s="123"/>
      <c r="IK2966" s="123"/>
      <c r="IL2966" s="123"/>
      <c r="IM2966" s="123"/>
      <c r="IN2966" s="123"/>
      <c r="IO2966" s="123"/>
      <c r="IP2966" s="123"/>
    </row>
    <row r="2967" s="120" customFormat="1" ht="15.75" customHeight="1" spans="3:250">
      <c r="C2967" s="124"/>
      <c r="D2967" s="124"/>
      <c r="E2967" s="120"/>
      <c r="F2967" s="125"/>
      <c r="G2967" s="120"/>
      <c r="II2967" s="123"/>
      <c r="IJ2967" s="123"/>
      <c r="IK2967" s="123"/>
      <c r="IL2967" s="123"/>
      <c r="IM2967" s="123"/>
      <c r="IN2967" s="123"/>
      <c r="IO2967" s="123"/>
      <c r="IP2967" s="123"/>
    </row>
    <row r="2968" s="120" customFormat="1" ht="15.75" customHeight="1" spans="3:250">
      <c r="C2968" s="124"/>
      <c r="D2968" s="124"/>
      <c r="E2968" s="120"/>
      <c r="F2968" s="125"/>
      <c r="G2968" s="120"/>
      <c r="II2968" s="123"/>
      <c r="IJ2968" s="123"/>
      <c r="IK2968" s="123"/>
      <c r="IL2968" s="123"/>
      <c r="IM2968" s="123"/>
      <c r="IN2968" s="123"/>
      <c r="IO2968" s="123"/>
      <c r="IP2968" s="123"/>
    </row>
    <row r="2969" s="120" customFormat="1" ht="15.75" customHeight="1" spans="3:250">
      <c r="C2969" s="124"/>
      <c r="D2969" s="124"/>
      <c r="E2969" s="120"/>
      <c r="F2969" s="125"/>
      <c r="G2969" s="120"/>
      <c r="II2969" s="123"/>
      <c r="IJ2969" s="123"/>
      <c r="IK2969" s="123"/>
      <c r="IL2969" s="123"/>
      <c r="IM2969" s="123"/>
      <c r="IN2969" s="123"/>
      <c r="IO2969" s="123"/>
      <c r="IP2969" s="123"/>
    </row>
    <row r="2970" s="120" customFormat="1" ht="15.75" customHeight="1" spans="3:250">
      <c r="C2970" s="124"/>
      <c r="D2970" s="124"/>
      <c r="E2970" s="120"/>
      <c r="F2970" s="125"/>
      <c r="G2970" s="120"/>
      <c r="II2970" s="123"/>
      <c r="IJ2970" s="123"/>
      <c r="IK2970" s="123"/>
      <c r="IL2970" s="123"/>
      <c r="IM2970" s="123"/>
      <c r="IN2970" s="123"/>
      <c r="IO2970" s="123"/>
      <c r="IP2970" s="123"/>
    </row>
    <row r="2971" s="120" customFormat="1" ht="15.75" customHeight="1" spans="3:250">
      <c r="C2971" s="124"/>
      <c r="D2971" s="124"/>
      <c r="E2971" s="120"/>
      <c r="F2971" s="125"/>
      <c r="G2971" s="120"/>
      <c r="II2971" s="123"/>
      <c r="IJ2971" s="123"/>
      <c r="IK2971" s="123"/>
      <c r="IL2971" s="123"/>
      <c r="IM2971" s="123"/>
      <c r="IN2971" s="123"/>
      <c r="IO2971" s="123"/>
      <c r="IP2971" s="123"/>
    </row>
    <row r="2972" s="120" customFormat="1" ht="15.75" customHeight="1" spans="3:250">
      <c r="C2972" s="124"/>
      <c r="D2972" s="124"/>
      <c r="E2972" s="120"/>
      <c r="F2972" s="125"/>
      <c r="G2972" s="120"/>
      <c r="II2972" s="123"/>
      <c r="IJ2972" s="123"/>
      <c r="IK2972" s="123"/>
      <c r="IL2972" s="123"/>
      <c r="IM2972" s="123"/>
      <c r="IN2972" s="123"/>
      <c r="IO2972" s="123"/>
      <c r="IP2972" s="123"/>
    </row>
    <row r="2973" s="120" customFormat="1" ht="15.75" customHeight="1" spans="3:250">
      <c r="C2973" s="124"/>
      <c r="D2973" s="124"/>
      <c r="E2973" s="120"/>
      <c r="F2973" s="125"/>
      <c r="G2973" s="120"/>
      <c r="II2973" s="123"/>
      <c r="IJ2973" s="123"/>
      <c r="IK2973" s="123"/>
      <c r="IL2973" s="123"/>
      <c r="IM2973" s="123"/>
      <c r="IN2973" s="123"/>
      <c r="IO2973" s="123"/>
      <c r="IP2973" s="123"/>
    </row>
    <row r="2974" s="120" customFormat="1" ht="15.75" customHeight="1" spans="3:250">
      <c r="C2974" s="124"/>
      <c r="D2974" s="124"/>
      <c r="E2974" s="120"/>
      <c r="F2974" s="125"/>
      <c r="G2974" s="120"/>
      <c r="II2974" s="123"/>
      <c r="IJ2974" s="123"/>
      <c r="IK2974" s="123"/>
      <c r="IL2974" s="123"/>
      <c r="IM2974" s="123"/>
      <c r="IN2974" s="123"/>
      <c r="IO2974" s="123"/>
      <c r="IP2974" s="123"/>
    </row>
    <row r="2975" s="120" customFormat="1" ht="15.75" customHeight="1" spans="3:250">
      <c r="C2975" s="124"/>
      <c r="D2975" s="124"/>
      <c r="E2975" s="120"/>
      <c r="F2975" s="125"/>
      <c r="G2975" s="120"/>
      <c r="II2975" s="123"/>
      <c r="IJ2975" s="123"/>
      <c r="IK2975" s="123"/>
      <c r="IL2975" s="123"/>
      <c r="IM2975" s="123"/>
      <c r="IN2975" s="123"/>
      <c r="IO2975" s="123"/>
      <c r="IP2975" s="123"/>
    </row>
    <row r="2976" s="120" customFormat="1" ht="15.75" customHeight="1" spans="3:250">
      <c r="C2976" s="124"/>
      <c r="D2976" s="124"/>
      <c r="E2976" s="120"/>
      <c r="F2976" s="125"/>
      <c r="G2976" s="120"/>
      <c r="II2976" s="123"/>
      <c r="IJ2976" s="123"/>
      <c r="IK2976" s="123"/>
      <c r="IL2976" s="123"/>
      <c r="IM2976" s="123"/>
      <c r="IN2976" s="123"/>
      <c r="IO2976" s="123"/>
      <c r="IP2976" s="123"/>
    </row>
    <row r="2977" s="120" customFormat="1" ht="15.75" customHeight="1" spans="3:250">
      <c r="C2977" s="124"/>
      <c r="D2977" s="124"/>
      <c r="E2977" s="120"/>
      <c r="F2977" s="125"/>
      <c r="G2977" s="120"/>
      <c r="II2977" s="123"/>
      <c r="IJ2977" s="123"/>
      <c r="IK2977" s="123"/>
      <c r="IL2977" s="123"/>
      <c r="IM2977" s="123"/>
      <c r="IN2977" s="123"/>
      <c r="IO2977" s="123"/>
      <c r="IP2977" s="123"/>
    </row>
    <row r="2978" s="120" customFormat="1" ht="15.75" customHeight="1" spans="3:250">
      <c r="C2978" s="124"/>
      <c r="D2978" s="124"/>
      <c r="E2978" s="120"/>
      <c r="F2978" s="125"/>
      <c r="G2978" s="120"/>
      <c r="II2978" s="123"/>
      <c r="IJ2978" s="123"/>
      <c r="IK2978" s="123"/>
      <c r="IL2978" s="123"/>
      <c r="IM2978" s="123"/>
      <c r="IN2978" s="123"/>
      <c r="IO2978" s="123"/>
      <c r="IP2978" s="123"/>
    </row>
    <row r="2979" s="120" customFormat="1" ht="15.75" customHeight="1" spans="3:250">
      <c r="C2979" s="124"/>
      <c r="D2979" s="124"/>
      <c r="E2979" s="120"/>
      <c r="F2979" s="125"/>
      <c r="G2979" s="120"/>
      <c r="II2979" s="123"/>
      <c r="IJ2979" s="123"/>
      <c r="IK2979" s="123"/>
      <c r="IL2979" s="123"/>
      <c r="IM2979" s="123"/>
      <c r="IN2979" s="123"/>
      <c r="IO2979" s="123"/>
      <c r="IP2979" s="123"/>
    </row>
    <row r="2980" s="120" customFormat="1" ht="15.75" customHeight="1" spans="3:250">
      <c r="C2980" s="124"/>
      <c r="D2980" s="124"/>
      <c r="E2980" s="120"/>
      <c r="F2980" s="125"/>
      <c r="G2980" s="120"/>
      <c r="II2980" s="123"/>
      <c r="IJ2980" s="123"/>
      <c r="IK2980" s="123"/>
      <c r="IL2980" s="123"/>
      <c r="IM2980" s="123"/>
      <c r="IN2980" s="123"/>
      <c r="IO2980" s="123"/>
      <c r="IP2980" s="123"/>
    </row>
    <row r="2981" s="120" customFormat="1" ht="15.75" customHeight="1" spans="3:250">
      <c r="C2981" s="124"/>
      <c r="D2981" s="124"/>
      <c r="E2981" s="120"/>
      <c r="F2981" s="125"/>
      <c r="G2981" s="120"/>
      <c r="II2981" s="123"/>
      <c r="IJ2981" s="123"/>
      <c r="IK2981" s="123"/>
      <c r="IL2981" s="123"/>
      <c r="IM2981" s="123"/>
      <c r="IN2981" s="123"/>
      <c r="IO2981" s="123"/>
      <c r="IP2981" s="123"/>
    </row>
    <row r="2982" s="120" customFormat="1" ht="15.75" customHeight="1" spans="3:250">
      <c r="C2982" s="124"/>
      <c r="D2982" s="124"/>
      <c r="E2982" s="120"/>
      <c r="F2982" s="125"/>
      <c r="G2982" s="120"/>
      <c r="II2982" s="123"/>
      <c r="IJ2982" s="123"/>
      <c r="IK2982" s="123"/>
      <c r="IL2982" s="123"/>
      <c r="IM2982" s="123"/>
      <c r="IN2982" s="123"/>
      <c r="IO2982" s="123"/>
      <c r="IP2982" s="123"/>
    </row>
    <row r="2983" s="120" customFormat="1" ht="15.75" customHeight="1" spans="3:250">
      <c r="C2983" s="124"/>
      <c r="D2983" s="124"/>
      <c r="E2983" s="120"/>
      <c r="F2983" s="125"/>
      <c r="G2983" s="120"/>
      <c r="II2983" s="123"/>
      <c r="IJ2983" s="123"/>
      <c r="IK2983" s="123"/>
      <c r="IL2983" s="123"/>
      <c r="IM2983" s="123"/>
      <c r="IN2983" s="123"/>
      <c r="IO2983" s="123"/>
      <c r="IP2983" s="123"/>
    </row>
    <row r="2984" s="120" customFormat="1" ht="15.75" customHeight="1" spans="3:250">
      <c r="C2984" s="124"/>
      <c r="D2984" s="124"/>
      <c r="E2984" s="120"/>
      <c r="F2984" s="125"/>
      <c r="G2984" s="120"/>
      <c r="II2984" s="123"/>
      <c r="IJ2984" s="123"/>
      <c r="IK2984" s="123"/>
      <c r="IL2984" s="123"/>
      <c r="IM2984" s="123"/>
      <c r="IN2984" s="123"/>
      <c r="IO2984" s="123"/>
      <c r="IP2984" s="123"/>
    </row>
    <row r="2985" s="120" customFormat="1" ht="15.75" customHeight="1" spans="3:250">
      <c r="C2985" s="124"/>
      <c r="D2985" s="124"/>
      <c r="E2985" s="120"/>
      <c r="F2985" s="125"/>
      <c r="G2985" s="120"/>
      <c r="II2985" s="123"/>
      <c r="IJ2985" s="123"/>
      <c r="IK2985" s="123"/>
      <c r="IL2985" s="123"/>
      <c r="IM2985" s="123"/>
      <c r="IN2985" s="123"/>
      <c r="IO2985" s="123"/>
      <c r="IP2985" s="123"/>
    </row>
    <row r="2986" s="120" customFormat="1" ht="15.75" customHeight="1" spans="3:250">
      <c r="C2986" s="124"/>
      <c r="D2986" s="124"/>
      <c r="E2986" s="120"/>
      <c r="F2986" s="125"/>
      <c r="G2986" s="120"/>
      <c r="II2986" s="123"/>
      <c r="IJ2986" s="123"/>
      <c r="IK2986" s="123"/>
      <c r="IL2986" s="123"/>
      <c r="IM2986" s="123"/>
      <c r="IN2986" s="123"/>
      <c r="IO2986" s="123"/>
      <c r="IP2986" s="123"/>
    </row>
    <row r="2987" s="120" customFormat="1" ht="15.75" customHeight="1" spans="3:250">
      <c r="C2987" s="124"/>
      <c r="D2987" s="124"/>
      <c r="E2987" s="120"/>
      <c r="F2987" s="125"/>
      <c r="G2987" s="120"/>
      <c r="II2987" s="123"/>
      <c r="IJ2987" s="123"/>
      <c r="IK2987" s="123"/>
      <c r="IL2987" s="123"/>
      <c r="IM2987" s="123"/>
      <c r="IN2987" s="123"/>
      <c r="IO2987" s="123"/>
      <c r="IP2987" s="123"/>
    </row>
    <row r="2988" s="120" customFormat="1" ht="15.75" customHeight="1" spans="3:250">
      <c r="C2988" s="124"/>
      <c r="D2988" s="124"/>
      <c r="E2988" s="120"/>
      <c r="F2988" s="125"/>
      <c r="G2988" s="120"/>
      <c r="II2988" s="123"/>
      <c r="IJ2988" s="123"/>
      <c r="IK2988" s="123"/>
      <c r="IL2988" s="123"/>
      <c r="IM2988" s="123"/>
      <c r="IN2988" s="123"/>
      <c r="IO2988" s="123"/>
      <c r="IP2988" s="123"/>
    </row>
    <row r="2989" s="120" customFormat="1" ht="15.75" customHeight="1" spans="3:250">
      <c r="C2989" s="124"/>
      <c r="D2989" s="124"/>
      <c r="E2989" s="120"/>
      <c r="F2989" s="125"/>
      <c r="G2989" s="120"/>
      <c r="II2989" s="123"/>
      <c r="IJ2989" s="123"/>
      <c r="IK2989" s="123"/>
      <c r="IL2989" s="123"/>
      <c r="IM2989" s="123"/>
      <c r="IN2989" s="123"/>
      <c r="IO2989" s="123"/>
      <c r="IP2989" s="123"/>
    </row>
    <row r="2990" s="120" customFormat="1" ht="15.75" customHeight="1" spans="3:250">
      <c r="C2990" s="124"/>
      <c r="D2990" s="124"/>
      <c r="E2990" s="120"/>
      <c r="F2990" s="125"/>
      <c r="G2990" s="120"/>
      <c r="II2990" s="123"/>
      <c r="IJ2990" s="123"/>
      <c r="IK2990" s="123"/>
      <c r="IL2990" s="123"/>
      <c r="IM2990" s="123"/>
      <c r="IN2990" s="123"/>
      <c r="IO2990" s="123"/>
      <c r="IP2990" s="123"/>
    </row>
    <row r="2991" s="120" customFormat="1" ht="15.75" customHeight="1" spans="3:250">
      <c r="C2991" s="124"/>
      <c r="D2991" s="124"/>
      <c r="E2991" s="120"/>
      <c r="F2991" s="125"/>
      <c r="G2991" s="120"/>
      <c r="II2991" s="123"/>
      <c r="IJ2991" s="123"/>
      <c r="IK2991" s="123"/>
      <c r="IL2991" s="123"/>
      <c r="IM2991" s="123"/>
      <c r="IN2991" s="123"/>
      <c r="IO2991" s="123"/>
      <c r="IP2991" s="123"/>
    </row>
    <row r="2992" s="120" customFormat="1" ht="15.75" customHeight="1" spans="3:250">
      <c r="C2992" s="124"/>
      <c r="D2992" s="124"/>
      <c r="E2992" s="120"/>
      <c r="F2992" s="125"/>
      <c r="G2992" s="120"/>
      <c r="II2992" s="123"/>
      <c r="IJ2992" s="123"/>
      <c r="IK2992" s="123"/>
      <c r="IL2992" s="123"/>
      <c r="IM2992" s="123"/>
      <c r="IN2992" s="123"/>
      <c r="IO2992" s="123"/>
      <c r="IP2992" s="123"/>
    </row>
    <row r="2993" s="120" customFormat="1" ht="15.75" customHeight="1" spans="3:250">
      <c r="C2993" s="124"/>
      <c r="D2993" s="124"/>
      <c r="E2993" s="120"/>
      <c r="F2993" s="125"/>
      <c r="G2993" s="120"/>
      <c r="II2993" s="123"/>
      <c r="IJ2993" s="123"/>
      <c r="IK2993" s="123"/>
      <c r="IL2993" s="123"/>
      <c r="IM2993" s="123"/>
      <c r="IN2993" s="123"/>
      <c r="IO2993" s="123"/>
      <c r="IP2993" s="123"/>
    </row>
    <row r="2994" s="120" customFormat="1" ht="15.75" customHeight="1" spans="3:250">
      <c r="C2994" s="124"/>
      <c r="D2994" s="124"/>
      <c r="E2994" s="120"/>
      <c r="F2994" s="125"/>
      <c r="G2994" s="120"/>
      <c r="II2994" s="123"/>
      <c r="IJ2994" s="123"/>
      <c r="IK2994" s="123"/>
      <c r="IL2994" s="123"/>
      <c r="IM2994" s="123"/>
      <c r="IN2994" s="123"/>
      <c r="IO2994" s="123"/>
      <c r="IP2994" s="123"/>
    </row>
    <row r="2995" s="120" customFormat="1" ht="15.75" customHeight="1" spans="3:250">
      <c r="C2995" s="124"/>
      <c r="D2995" s="124"/>
      <c r="E2995" s="120"/>
      <c r="F2995" s="125"/>
      <c r="G2995" s="120"/>
      <c r="II2995" s="123"/>
      <c r="IJ2995" s="123"/>
      <c r="IK2995" s="123"/>
      <c r="IL2995" s="123"/>
      <c r="IM2995" s="123"/>
      <c r="IN2995" s="123"/>
      <c r="IO2995" s="123"/>
      <c r="IP2995" s="123"/>
    </row>
    <row r="2996" s="120" customFormat="1" ht="15.75" customHeight="1" spans="3:250">
      <c r="C2996" s="124"/>
      <c r="D2996" s="124"/>
      <c r="E2996" s="120"/>
      <c r="F2996" s="125"/>
      <c r="G2996" s="120"/>
      <c r="II2996" s="123"/>
      <c r="IJ2996" s="123"/>
      <c r="IK2996" s="123"/>
      <c r="IL2996" s="123"/>
      <c r="IM2996" s="123"/>
      <c r="IN2996" s="123"/>
      <c r="IO2996" s="123"/>
      <c r="IP2996" s="123"/>
    </row>
    <row r="2997" s="120" customFormat="1" ht="15.75" customHeight="1" spans="3:250">
      <c r="C2997" s="124"/>
      <c r="D2997" s="124"/>
      <c r="E2997" s="120"/>
      <c r="F2997" s="125"/>
      <c r="G2997" s="120"/>
      <c r="II2997" s="123"/>
      <c r="IJ2997" s="123"/>
      <c r="IK2997" s="123"/>
      <c r="IL2997" s="123"/>
      <c r="IM2997" s="123"/>
      <c r="IN2997" s="123"/>
      <c r="IO2997" s="123"/>
      <c r="IP2997" s="123"/>
    </row>
    <row r="2998" s="120" customFormat="1" ht="15.75" customHeight="1" spans="3:250">
      <c r="C2998" s="124"/>
      <c r="D2998" s="124"/>
      <c r="E2998" s="120"/>
      <c r="F2998" s="125"/>
      <c r="G2998" s="120"/>
      <c r="II2998" s="123"/>
      <c r="IJ2998" s="123"/>
      <c r="IK2998" s="123"/>
      <c r="IL2998" s="123"/>
      <c r="IM2998" s="123"/>
      <c r="IN2998" s="123"/>
      <c r="IO2998" s="123"/>
      <c r="IP2998" s="123"/>
    </row>
    <row r="2999" s="120" customFormat="1" ht="15.75" customHeight="1" spans="3:250">
      <c r="C2999" s="124"/>
      <c r="D2999" s="124"/>
      <c r="E2999" s="120"/>
      <c r="F2999" s="125"/>
      <c r="G2999" s="120"/>
      <c r="II2999" s="123"/>
      <c r="IJ2999" s="123"/>
      <c r="IK2999" s="123"/>
      <c r="IL2999" s="123"/>
      <c r="IM2999" s="123"/>
      <c r="IN2999" s="123"/>
      <c r="IO2999" s="123"/>
      <c r="IP2999" s="123"/>
    </row>
    <row r="3000" s="120" customFormat="1" ht="15.75" customHeight="1" spans="3:250">
      <c r="C3000" s="124"/>
      <c r="D3000" s="124"/>
      <c r="E3000" s="120"/>
      <c r="F3000" s="125"/>
      <c r="G3000" s="120"/>
      <c r="II3000" s="123"/>
      <c r="IJ3000" s="123"/>
      <c r="IK3000" s="123"/>
      <c r="IL3000" s="123"/>
      <c r="IM3000" s="123"/>
      <c r="IN3000" s="123"/>
      <c r="IO3000" s="123"/>
      <c r="IP3000" s="123"/>
    </row>
    <row r="3001" s="120" customFormat="1" ht="15.75" customHeight="1" spans="3:250">
      <c r="C3001" s="124"/>
      <c r="D3001" s="124"/>
      <c r="E3001" s="120"/>
      <c r="F3001" s="125"/>
      <c r="G3001" s="120"/>
      <c r="II3001" s="123"/>
      <c r="IJ3001" s="123"/>
      <c r="IK3001" s="123"/>
      <c r="IL3001" s="123"/>
      <c r="IM3001" s="123"/>
      <c r="IN3001" s="123"/>
      <c r="IO3001" s="123"/>
      <c r="IP3001" s="123"/>
    </row>
    <row r="3002" s="120" customFormat="1" ht="15.75" customHeight="1" spans="3:250">
      <c r="C3002" s="124"/>
      <c r="D3002" s="124"/>
      <c r="E3002" s="120"/>
      <c r="F3002" s="125"/>
      <c r="G3002" s="120"/>
      <c r="II3002" s="123"/>
      <c r="IJ3002" s="123"/>
      <c r="IK3002" s="123"/>
      <c r="IL3002" s="123"/>
      <c r="IM3002" s="123"/>
      <c r="IN3002" s="123"/>
      <c r="IO3002" s="123"/>
      <c r="IP3002" s="123"/>
    </row>
    <row r="3003" s="120" customFormat="1" ht="15.75" customHeight="1" spans="3:250">
      <c r="C3003" s="124"/>
      <c r="D3003" s="124"/>
      <c r="E3003" s="120"/>
      <c r="F3003" s="125"/>
      <c r="G3003" s="120"/>
      <c r="II3003" s="123"/>
      <c r="IJ3003" s="123"/>
      <c r="IK3003" s="123"/>
      <c r="IL3003" s="123"/>
      <c r="IM3003" s="123"/>
      <c r="IN3003" s="123"/>
      <c r="IO3003" s="123"/>
      <c r="IP3003" s="123"/>
    </row>
    <row r="3004" s="120" customFormat="1" ht="15.75" customHeight="1" spans="3:250">
      <c r="C3004" s="124"/>
      <c r="D3004" s="124"/>
      <c r="E3004" s="120"/>
      <c r="F3004" s="125"/>
      <c r="G3004" s="120"/>
      <c r="II3004" s="123"/>
      <c r="IJ3004" s="123"/>
      <c r="IK3004" s="123"/>
      <c r="IL3004" s="123"/>
      <c r="IM3004" s="123"/>
      <c r="IN3004" s="123"/>
      <c r="IO3004" s="123"/>
      <c r="IP3004" s="123"/>
    </row>
    <row r="3005" s="120" customFormat="1" ht="15.75" customHeight="1" spans="3:250">
      <c r="C3005" s="124"/>
      <c r="D3005" s="124"/>
      <c r="E3005" s="120"/>
      <c r="F3005" s="125"/>
      <c r="G3005" s="120"/>
      <c r="II3005" s="123"/>
      <c r="IJ3005" s="123"/>
      <c r="IK3005" s="123"/>
      <c r="IL3005" s="123"/>
      <c r="IM3005" s="123"/>
      <c r="IN3005" s="123"/>
      <c r="IO3005" s="123"/>
      <c r="IP3005" s="123"/>
    </row>
    <row r="3006" s="120" customFormat="1" ht="15.75" customHeight="1" spans="3:250">
      <c r="C3006" s="124"/>
      <c r="D3006" s="124"/>
      <c r="E3006" s="120"/>
      <c r="F3006" s="125"/>
      <c r="G3006" s="120"/>
      <c r="II3006" s="123"/>
      <c r="IJ3006" s="123"/>
      <c r="IK3006" s="123"/>
      <c r="IL3006" s="123"/>
      <c r="IM3006" s="123"/>
      <c r="IN3006" s="123"/>
      <c r="IO3006" s="123"/>
      <c r="IP3006" s="123"/>
    </row>
    <row r="3007" s="120" customFormat="1" ht="15.75" customHeight="1" spans="3:250">
      <c r="C3007" s="124"/>
      <c r="D3007" s="124"/>
      <c r="E3007" s="120"/>
      <c r="F3007" s="125"/>
      <c r="G3007" s="120"/>
      <c r="II3007" s="123"/>
      <c r="IJ3007" s="123"/>
      <c r="IK3007" s="123"/>
      <c r="IL3007" s="123"/>
      <c r="IM3007" s="123"/>
      <c r="IN3007" s="123"/>
      <c r="IO3007" s="123"/>
      <c r="IP3007" s="123"/>
    </row>
    <row r="3008" s="120" customFormat="1" ht="15.75" customHeight="1" spans="3:250">
      <c r="C3008" s="124"/>
      <c r="D3008" s="124"/>
      <c r="E3008" s="120"/>
      <c r="F3008" s="125"/>
      <c r="G3008" s="120"/>
      <c r="II3008" s="123"/>
      <c r="IJ3008" s="123"/>
      <c r="IK3008" s="123"/>
      <c r="IL3008" s="123"/>
      <c r="IM3008" s="123"/>
      <c r="IN3008" s="123"/>
      <c r="IO3008" s="123"/>
      <c r="IP3008" s="123"/>
    </row>
    <row r="3009" s="120" customFormat="1" ht="15.75" customHeight="1" spans="3:250">
      <c r="C3009" s="124"/>
      <c r="D3009" s="124"/>
      <c r="E3009" s="120"/>
      <c r="F3009" s="125"/>
      <c r="G3009" s="120"/>
      <c r="II3009" s="123"/>
      <c r="IJ3009" s="123"/>
      <c r="IK3009" s="123"/>
      <c r="IL3009" s="123"/>
      <c r="IM3009" s="123"/>
      <c r="IN3009" s="123"/>
      <c r="IO3009" s="123"/>
      <c r="IP3009" s="123"/>
    </row>
    <row r="3010" s="120" customFormat="1" ht="15.75" customHeight="1" spans="3:250">
      <c r="C3010" s="124"/>
      <c r="D3010" s="124"/>
      <c r="E3010" s="120"/>
      <c r="F3010" s="125"/>
      <c r="G3010" s="120"/>
      <c r="II3010" s="123"/>
      <c r="IJ3010" s="123"/>
      <c r="IK3010" s="123"/>
      <c r="IL3010" s="123"/>
      <c r="IM3010" s="123"/>
      <c r="IN3010" s="123"/>
      <c r="IO3010" s="123"/>
      <c r="IP3010" s="123"/>
    </row>
    <row r="3011" s="120" customFormat="1" ht="15.75" customHeight="1" spans="3:250">
      <c r="C3011" s="124"/>
      <c r="D3011" s="124"/>
      <c r="E3011" s="120"/>
      <c r="F3011" s="125"/>
      <c r="G3011" s="120"/>
      <c r="II3011" s="123"/>
      <c r="IJ3011" s="123"/>
      <c r="IK3011" s="123"/>
      <c r="IL3011" s="123"/>
      <c r="IM3011" s="123"/>
      <c r="IN3011" s="123"/>
      <c r="IO3011" s="123"/>
      <c r="IP3011" s="123"/>
    </row>
    <row r="3012" s="120" customFormat="1" ht="15.75" customHeight="1" spans="3:250">
      <c r="C3012" s="124"/>
      <c r="D3012" s="124"/>
      <c r="E3012" s="120"/>
      <c r="F3012" s="125"/>
      <c r="G3012" s="120"/>
      <c r="II3012" s="123"/>
      <c r="IJ3012" s="123"/>
      <c r="IK3012" s="123"/>
      <c r="IL3012" s="123"/>
      <c r="IM3012" s="123"/>
      <c r="IN3012" s="123"/>
      <c r="IO3012" s="123"/>
      <c r="IP3012" s="123"/>
    </row>
    <row r="3013" s="120" customFormat="1" ht="15.75" customHeight="1" spans="3:250">
      <c r="C3013" s="124"/>
      <c r="D3013" s="124"/>
      <c r="E3013" s="120"/>
      <c r="F3013" s="125"/>
      <c r="G3013" s="120"/>
      <c r="II3013" s="123"/>
      <c r="IJ3013" s="123"/>
      <c r="IK3013" s="123"/>
      <c r="IL3013" s="123"/>
      <c r="IM3013" s="123"/>
      <c r="IN3013" s="123"/>
      <c r="IO3013" s="123"/>
      <c r="IP3013" s="123"/>
    </row>
    <row r="3014" s="120" customFormat="1" ht="15.75" customHeight="1" spans="3:250">
      <c r="C3014" s="124"/>
      <c r="D3014" s="124"/>
      <c r="E3014" s="120"/>
      <c r="F3014" s="125"/>
      <c r="G3014" s="120"/>
      <c r="II3014" s="123"/>
      <c r="IJ3014" s="123"/>
      <c r="IK3014" s="123"/>
      <c r="IL3014" s="123"/>
      <c r="IM3014" s="123"/>
      <c r="IN3014" s="123"/>
      <c r="IO3014" s="123"/>
      <c r="IP3014" s="123"/>
    </row>
    <row r="3015" s="120" customFormat="1" ht="15.75" customHeight="1" spans="3:250">
      <c r="C3015" s="124"/>
      <c r="D3015" s="124"/>
      <c r="E3015" s="120"/>
      <c r="F3015" s="125"/>
      <c r="G3015" s="120"/>
      <c r="II3015" s="123"/>
      <c r="IJ3015" s="123"/>
      <c r="IK3015" s="123"/>
      <c r="IL3015" s="123"/>
      <c r="IM3015" s="123"/>
      <c r="IN3015" s="123"/>
      <c r="IO3015" s="123"/>
      <c r="IP3015" s="123"/>
    </row>
    <row r="3016" s="120" customFormat="1" ht="15.75" customHeight="1" spans="3:250">
      <c r="C3016" s="124"/>
      <c r="D3016" s="124"/>
      <c r="E3016" s="120"/>
      <c r="F3016" s="125"/>
      <c r="G3016" s="120"/>
      <c r="II3016" s="123"/>
      <c r="IJ3016" s="123"/>
      <c r="IK3016" s="123"/>
      <c r="IL3016" s="123"/>
      <c r="IM3016" s="123"/>
      <c r="IN3016" s="123"/>
      <c r="IO3016" s="123"/>
      <c r="IP3016" s="123"/>
    </row>
    <row r="3017" s="120" customFormat="1" ht="15.75" customHeight="1" spans="3:250">
      <c r="C3017" s="124"/>
      <c r="D3017" s="124"/>
      <c r="E3017" s="120"/>
      <c r="F3017" s="125"/>
      <c r="G3017" s="120"/>
      <c r="II3017" s="123"/>
      <c r="IJ3017" s="123"/>
      <c r="IK3017" s="123"/>
      <c r="IL3017" s="123"/>
      <c r="IM3017" s="123"/>
      <c r="IN3017" s="123"/>
      <c r="IO3017" s="123"/>
      <c r="IP3017" s="123"/>
    </row>
    <row r="3018" s="120" customFormat="1" ht="15.75" customHeight="1" spans="3:250">
      <c r="C3018" s="124"/>
      <c r="D3018" s="124"/>
      <c r="E3018" s="120"/>
      <c r="F3018" s="125"/>
      <c r="G3018" s="120"/>
      <c r="II3018" s="123"/>
      <c r="IJ3018" s="123"/>
      <c r="IK3018" s="123"/>
      <c r="IL3018" s="123"/>
      <c r="IM3018" s="123"/>
      <c r="IN3018" s="123"/>
      <c r="IO3018" s="123"/>
      <c r="IP3018" s="123"/>
    </row>
    <row r="3019" s="120" customFormat="1" ht="15.75" customHeight="1" spans="3:250">
      <c r="C3019" s="124"/>
      <c r="D3019" s="124"/>
      <c r="E3019" s="120"/>
      <c r="F3019" s="125"/>
      <c r="G3019" s="120"/>
      <c r="II3019" s="123"/>
      <c r="IJ3019" s="123"/>
      <c r="IK3019" s="123"/>
      <c r="IL3019" s="123"/>
      <c r="IM3019" s="123"/>
      <c r="IN3019" s="123"/>
      <c r="IO3019" s="123"/>
      <c r="IP3019" s="123"/>
    </row>
    <row r="3020" s="120" customFormat="1" ht="15.75" customHeight="1" spans="3:250">
      <c r="C3020" s="124"/>
      <c r="D3020" s="124"/>
      <c r="E3020" s="120"/>
      <c r="F3020" s="125"/>
      <c r="G3020" s="120"/>
      <c r="II3020" s="123"/>
      <c r="IJ3020" s="123"/>
      <c r="IK3020" s="123"/>
      <c r="IL3020" s="123"/>
      <c r="IM3020" s="123"/>
      <c r="IN3020" s="123"/>
      <c r="IO3020" s="123"/>
      <c r="IP3020" s="123"/>
    </row>
    <row r="3021" s="120" customFormat="1" ht="15.75" customHeight="1" spans="3:250">
      <c r="C3021" s="124"/>
      <c r="D3021" s="124"/>
      <c r="E3021" s="120"/>
      <c r="F3021" s="125"/>
      <c r="G3021" s="120"/>
      <c r="II3021" s="123"/>
      <c r="IJ3021" s="123"/>
      <c r="IK3021" s="123"/>
      <c r="IL3021" s="123"/>
      <c r="IM3021" s="123"/>
      <c r="IN3021" s="123"/>
      <c r="IO3021" s="123"/>
      <c r="IP3021" s="123"/>
    </row>
    <row r="3022" s="120" customFormat="1" ht="15.75" customHeight="1" spans="3:250">
      <c r="C3022" s="124"/>
      <c r="D3022" s="124"/>
      <c r="E3022" s="120"/>
      <c r="F3022" s="125"/>
      <c r="G3022" s="120"/>
      <c r="II3022" s="123"/>
      <c r="IJ3022" s="123"/>
      <c r="IK3022" s="123"/>
      <c r="IL3022" s="123"/>
      <c r="IM3022" s="123"/>
      <c r="IN3022" s="123"/>
      <c r="IO3022" s="123"/>
      <c r="IP3022" s="123"/>
    </row>
    <row r="3023" s="120" customFormat="1" ht="15.75" customHeight="1" spans="3:250">
      <c r="C3023" s="124"/>
      <c r="D3023" s="124"/>
      <c r="E3023" s="120"/>
      <c r="F3023" s="125"/>
      <c r="G3023" s="120"/>
      <c r="II3023" s="123"/>
      <c r="IJ3023" s="123"/>
      <c r="IK3023" s="123"/>
      <c r="IL3023" s="123"/>
      <c r="IM3023" s="123"/>
      <c r="IN3023" s="123"/>
      <c r="IO3023" s="123"/>
      <c r="IP3023" s="123"/>
    </row>
    <row r="3024" s="120" customFormat="1" ht="15.75" customHeight="1" spans="3:250">
      <c r="C3024" s="124"/>
      <c r="D3024" s="124"/>
      <c r="E3024" s="120"/>
      <c r="F3024" s="125"/>
      <c r="G3024" s="120"/>
      <c r="II3024" s="123"/>
      <c r="IJ3024" s="123"/>
      <c r="IK3024" s="123"/>
      <c r="IL3024" s="123"/>
      <c r="IM3024" s="123"/>
      <c r="IN3024" s="123"/>
      <c r="IO3024" s="123"/>
      <c r="IP3024" s="123"/>
    </row>
    <row r="3025" s="120" customFormat="1" ht="15.75" customHeight="1" spans="3:250">
      <c r="C3025" s="124"/>
      <c r="D3025" s="124"/>
      <c r="E3025" s="120"/>
      <c r="F3025" s="125"/>
      <c r="G3025" s="120"/>
      <c r="II3025" s="123"/>
      <c r="IJ3025" s="123"/>
      <c r="IK3025" s="123"/>
      <c r="IL3025" s="123"/>
      <c r="IM3025" s="123"/>
      <c r="IN3025" s="123"/>
      <c r="IO3025" s="123"/>
      <c r="IP3025" s="123"/>
    </row>
    <row r="3026" s="120" customFormat="1" ht="15.75" customHeight="1" spans="3:250">
      <c r="C3026" s="124"/>
      <c r="D3026" s="124"/>
      <c r="E3026" s="120"/>
      <c r="F3026" s="125"/>
      <c r="G3026" s="120"/>
      <c r="II3026" s="123"/>
      <c r="IJ3026" s="123"/>
      <c r="IK3026" s="123"/>
      <c r="IL3026" s="123"/>
      <c r="IM3026" s="123"/>
      <c r="IN3026" s="123"/>
      <c r="IO3026" s="123"/>
      <c r="IP3026" s="123"/>
    </row>
    <row r="3027" s="120" customFormat="1" ht="15.75" customHeight="1" spans="3:250">
      <c r="C3027" s="124"/>
      <c r="D3027" s="124"/>
      <c r="E3027" s="120"/>
      <c r="F3027" s="125"/>
      <c r="G3027" s="120"/>
      <c r="II3027" s="123"/>
      <c r="IJ3027" s="123"/>
      <c r="IK3027" s="123"/>
      <c r="IL3027" s="123"/>
      <c r="IM3027" s="123"/>
      <c r="IN3027" s="123"/>
      <c r="IO3027" s="123"/>
      <c r="IP3027" s="123"/>
    </row>
    <row r="3028" s="120" customFormat="1" ht="15.75" customHeight="1" spans="3:250">
      <c r="C3028" s="124"/>
      <c r="D3028" s="124"/>
      <c r="E3028" s="120"/>
      <c r="F3028" s="125"/>
      <c r="G3028" s="120"/>
      <c r="II3028" s="123"/>
      <c r="IJ3028" s="123"/>
      <c r="IK3028" s="123"/>
      <c r="IL3028" s="123"/>
      <c r="IM3028" s="123"/>
      <c r="IN3028" s="123"/>
      <c r="IO3028" s="123"/>
      <c r="IP3028" s="123"/>
    </row>
    <row r="3029" s="120" customFormat="1" ht="15.75" customHeight="1" spans="3:250">
      <c r="C3029" s="124"/>
      <c r="D3029" s="124"/>
      <c r="E3029" s="120"/>
      <c r="F3029" s="125"/>
      <c r="G3029" s="120"/>
      <c r="II3029" s="123"/>
      <c r="IJ3029" s="123"/>
      <c r="IK3029" s="123"/>
      <c r="IL3029" s="123"/>
      <c r="IM3029" s="123"/>
      <c r="IN3029" s="123"/>
      <c r="IO3029" s="123"/>
      <c r="IP3029" s="123"/>
    </row>
    <row r="3030" s="120" customFormat="1" ht="15.75" customHeight="1" spans="3:250">
      <c r="C3030" s="124"/>
      <c r="D3030" s="124"/>
      <c r="E3030" s="120"/>
      <c r="F3030" s="125"/>
      <c r="G3030" s="120"/>
      <c r="II3030" s="123"/>
      <c r="IJ3030" s="123"/>
      <c r="IK3030" s="123"/>
      <c r="IL3030" s="123"/>
      <c r="IM3030" s="123"/>
      <c r="IN3030" s="123"/>
      <c r="IO3030" s="123"/>
      <c r="IP3030" s="123"/>
    </row>
    <row r="3031" s="120" customFormat="1" ht="15.75" customHeight="1" spans="3:250">
      <c r="C3031" s="124"/>
      <c r="D3031" s="124"/>
      <c r="E3031" s="120"/>
      <c r="F3031" s="125"/>
      <c r="G3031" s="120"/>
      <c r="II3031" s="123"/>
      <c r="IJ3031" s="123"/>
      <c r="IK3031" s="123"/>
      <c r="IL3031" s="123"/>
      <c r="IM3031" s="123"/>
      <c r="IN3031" s="123"/>
      <c r="IO3031" s="123"/>
      <c r="IP3031" s="123"/>
    </row>
    <row r="3032" s="120" customFormat="1" ht="15.75" customHeight="1" spans="3:250">
      <c r="C3032" s="124"/>
      <c r="D3032" s="124"/>
      <c r="E3032" s="120"/>
      <c r="F3032" s="125"/>
      <c r="G3032" s="120"/>
      <c r="II3032" s="123"/>
      <c r="IJ3032" s="123"/>
      <c r="IK3032" s="123"/>
      <c r="IL3032" s="123"/>
      <c r="IM3032" s="123"/>
      <c r="IN3032" s="123"/>
      <c r="IO3032" s="123"/>
      <c r="IP3032" s="123"/>
    </row>
    <row r="3033" s="120" customFormat="1" ht="15.75" customHeight="1" spans="3:250">
      <c r="C3033" s="124"/>
      <c r="D3033" s="124"/>
      <c r="E3033" s="120"/>
      <c r="F3033" s="125"/>
      <c r="G3033" s="120"/>
      <c r="II3033" s="123"/>
      <c r="IJ3033" s="123"/>
      <c r="IK3033" s="123"/>
      <c r="IL3033" s="123"/>
      <c r="IM3033" s="123"/>
      <c r="IN3033" s="123"/>
      <c r="IO3033" s="123"/>
      <c r="IP3033" s="123"/>
    </row>
    <row r="3034" s="120" customFormat="1" ht="15.75" customHeight="1" spans="3:250">
      <c r="C3034" s="124"/>
      <c r="D3034" s="124"/>
      <c r="E3034" s="120"/>
      <c r="F3034" s="125"/>
      <c r="G3034" s="120"/>
      <c r="II3034" s="123"/>
      <c r="IJ3034" s="123"/>
      <c r="IK3034" s="123"/>
      <c r="IL3034" s="123"/>
      <c r="IM3034" s="123"/>
      <c r="IN3034" s="123"/>
      <c r="IO3034" s="123"/>
      <c r="IP3034" s="123"/>
    </row>
    <row r="3035" s="120" customFormat="1" ht="15.75" customHeight="1" spans="3:250">
      <c r="C3035" s="124"/>
      <c r="D3035" s="124"/>
      <c r="E3035" s="120"/>
      <c r="F3035" s="125"/>
      <c r="G3035" s="120"/>
      <c r="II3035" s="123"/>
      <c r="IJ3035" s="123"/>
      <c r="IK3035" s="123"/>
      <c r="IL3035" s="123"/>
      <c r="IM3035" s="123"/>
      <c r="IN3035" s="123"/>
      <c r="IO3035" s="123"/>
      <c r="IP3035" s="123"/>
    </row>
    <row r="3036" s="120" customFormat="1" ht="15.75" customHeight="1" spans="3:250">
      <c r="C3036" s="124"/>
      <c r="D3036" s="124"/>
      <c r="E3036" s="120"/>
      <c r="F3036" s="125"/>
      <c r="G3036" s="120"/>
      <c r="II3036" s="123"/>
      <c r="IJ3036" s="123"/>
      <c r="IK3036" s="123"/>
      <c r="IL3036" s="123"/>
      <c r="IM3036" s="123"/>
      <c r="IN3036" s="123"/>
      <c r="IO3036" s="123"/>
      <c r="IP3036" s="123"/>
    </row>
    <row r="3037" s="120" customFormat="1" ht="15.75" customHeight="1" spans="3:250">
      <c r="C3037" s="124"/>
      <c r="D3037" s="124"/>
      <c r="E3037" s="120"/>
      <c r="F3037" s="125"/>
      <c r="G3037" s="120"/>
      <c r="II3037" s="123"/>
      <c r="IJ3037" s="123"/>
      <c r="IK3037" s="123"/>
      <c r="IL3037" s="123"/>
      <c r="IM3037" s="123"/>
      <c r="IN3037" s="123"/>
      <c r="IO3037" s="123"/>
      <c r="IP3037" s="123"/>
    </row>
    <row r="3038" s="120" customFormat="1" ht="15.75" customHeight="1" spans="3:250">
      <c r="C3038" s="124"/>
      <c r="D3038" s="124"/>
      <c r="E3038" s="120"/>
      <c r="F3038" s="125"/>
      <c r="G3038" s="120"/>
      <c r="II3038" s="123"/>
      <c r="IJ3038" s="123"/>
      <c r="IK3038" s="123"/>
      <c r="IL3038" s="123"/>
      <c r="IM3038" s="123"/>
      <c r="IN3038" s="123"/>
      <c r="IO3038" s="123"/>
      <c r="IP3038" s="123"/>
    </row>
    <row r="3039" s="120" customFormat="1" ht="15.75" customHeight="1" spans="3:250">
      <c r="C3039" s="124"/>
      <c r="D3039" s="124"/>
      <c r="E3039" s="120"/>
      <c r="F3039" s="125"/>
      <c r="G3039" s="120"/>
      <c r="II3039" s="123"/>
      <c r="IJ3039" s="123"/>
      <c r="IK3039" s="123"/>
      <c r="IL3039" s="123"/>
      <c r="IM3039" s="123"/>
      <c r="IN3039" s="123"/>
      <c r="IO3039" s="123"/>
      <c r="IP3039" s="123"/>
    </row>
    <row r="3040" s="120" customFormat="1" ht="15.75" customHeight="1" spans="3:250">
      <c r="C3040" s="124"/>
      <c r="D3040" s="124"/>
      <c r="E3040" s="120"/>
      <c r="F3040" s="125"/>
      <c r="G3040" s="120"/>
      <c r="II3040" s="123"/>
      <c r="IJ3040" s="123"/>
      <c r="IK3040" s="123"/>
      <c r="IL3040" s="123"/>
      <c r="IM3040" s="123"/>
      <c r="IN3040" s="123"/>
      <c r="IO3040" s="123"/>
      <c r="IP3040" s="123"/>
    </row>
    <row r="3041" s="120" customFormat="1" ht="15.75" customHeight="1" spans="3:250">
      <c r="C3041" s="124"/>
      <c r="D3041" s="124"/>
      <c r="E3041" s="120"/>
      <c r="F3041" s="125"/>
      <c r="G3041" s="120"/>
      <c r="II3041" s="123"/>
      <c r="IJ3041" s="123"/>
      <c r="IK3041" s="123"/>
      <c r="IL3041" s="123"/>
      <c r="IM3041" s="123"/>
      <c r="IN3041" s="123"/>
      <c r="IO3041" s="123"/>
      <c r="IP3041" s="123"/>
    </row>
    <row r="3042" s="120" customFormat="1" ht="15.75" customHeight="1" spans="3:250">
      <c r="C3042" s="124"/>
      <c r="D3042" s="124"/>
      <c r="E3042" s="120"/>
      <c r="F3042" s="125"/>
      <c r="G3042" s="120"/>
      <c r="II3042" s="123"/>
      <c r="IJ3042" s="123"/>
      <c r="IK3042" s="123"/>
      <c r="IL3042" s="123"/>
      <c r="IM3042" s="123"/>
      <c r="IN3042" s="123"/>
      <c r="IO3042" s="123"/>
      <c r="IP3042" s="123"/>
    </row>
    <row r="3043" s="120" customFormat="1" ht="15.75" customHeight="1" spans="3:250">
      <c r="C3043" s="124"/>
      <c r="D3043" s="124"/>
      <c r="E3043" s="120"/>
      <c r="F3043" s="125"/>
      <c r="G3043" s="120"/>
      <c r="II3043" s="123"/>
      <c r="IJ3043" s="123"/>
      <c r="IK3043" s="123"/>
      <c r="IL3043" s="123"/>
      <c r="IM3043" s="123"/>
      <c r="IN3043" s="123"/>
      <c r="IO3043" s="123"/>
      <c r="IP3043" s="123"/>
    </row>
    <row r="3044" s="120" customFormat="1" ht="15.75" customHeight="1" spans="3:250">
      <c r="C3044" s="124"/>
      <c r="D3044" s="124"/>
      <c r="E3044" s="120"/>
      <c r="F3044" s="125"/>
      <c r="G3044" s="120"/>
      <c r="II3044" s="123"/>
      <c r="IJ3044" s="123"/>
      <c r="IK3044" s="123"/>
      <c r="IL3044" s="123"/>
      <c r="IM3044" s="123"/>
      <c r="IN3044" s="123"/>
      <c r="IO3044" s="123"/>
      <c r="IP3044" s="123"/>
    </row>
    <row r="3045" s="120" customFormat="1" ht="15.75" customHeight="1" spans="3:250">
      <c r="C3045" s="124"/>
      <c r="D3045" s="124"/>
      <c r="E3045" s="120"/>
      <c r="F3045" s="125"/>
      <c r="G3045" s="120"/>
      <c r="II3045" s="123"/>
      <c r="IJ3045" s="123"/>
      <c r="IK3045" s="123"/>
      <c r="IL3045" s="123"/>
      <c r="IM3045" s="123"/>
      <c r="IN3045" s="123"/>
      <c r="IO3045" s="123"/>
      <c r="IP3045" s="123"/>
    </row>
    <row r="3046" s="120" customFormat="1" ht="15.75" customHeight="1" spans="3:250">
      <c r="C3046" s="124"/>
      <c r="D3046" s="124"/>
      <c r="E3046" s="120"/>
      <c r="F3046" s="125"/>
      <c r="G3046" s="120"/>
      <c r="II3046" s="123"/>
      <c r="IJ3046" s="123"/>
      <c r="IK3046" s="123"/>
      <c r="IL3046" s="123"/>
      <c r="IM3046" s="123"/>
      <c r="IN3046" s="123"/>
      <c r="IO3046" s="123"/>
      <c r="IP3046" s="123"/>
    </row>
    <row r="3047" s="120" customFormat="1" ht="15.75" customHeight="1" spans="3:250">
      <c r="C3047" s="124"/>
      <c r="D3047" s="124"/>
      <c r="E3047" s="120"/>
      <c r="F3047" s="125"/>
      <c r="G3047" s="120"/>
      <c r="II3047" s="123"/>
      <c r="IJ3047" s="123"/>
      <c r="IK3047" s="123"/>
      <c r="IL3047" s="123"/>
      <c r="IM3047" s="123"/>
      <c r="IN3047" s="123"/>
      <c r="IO3047" s="123"/>
      <c r="IP3047" s="123"/>
    </row>
    <row r="3048" s="120" customFormat="1" ht="15.75" customHeight="1" spans="3:250">
      <c r="C3048" s="124"/>
      <c r="D3048" s="124"/>
      <c r="E3048" s="120"/>
      <c r="F3048" s="125"/>
      <c r="G3048" s="120"/>
      <c r="II3048" s="123"/>
      <c r="IJ3048" s="123"/>
      <c r="IK3048" s="123"/>
      <c r="IL3048" s="123"/>
      <c r="IM3048" s="123"/>
      <c r="IN3048" s="123"/>
      <c r="IO3048" s="123"/>
      <c r="IP3048" s="123"/>
    </row>
    <row r="3049" s="120" customFormat="1" ht="15.75" customHeight="1" spans="3:250">
      <c r="C3049" s="124"/>
      <c r="D3049" s="124"/>
      <c r="E3049" s="120"/>
      <c r="F3049" s="125"/>
      <c r="G3049" s="120"/>
      <c r="II3049" s="123"/>
      <c r="IJ3049" s="123"/>
      <c r="IK3049" s="123"/>
      <c r="IL3049" s="123"/>
      <c r="IM3049" s="123"/>
      <c r="IN3049" s="123"/>
      <c r="IO3049" s="123"/>
      <c r="IP3049" s="123"/>
    </row>
    <row r="3050" s="120" customFormat="1" ht="15.75" customHeight="1" spans="3:250">
      <c r="C3050" s="124"/>
      <c r="D3050" s="124"/>
      <c r="E3050" s="120"/>
      <c r="F3050" s="125"/>
      <c r="G3050" s="120"/>
      <c r="II3050" s="123"/>
      <c r="IJ3050" s="123"/>
      <c r="IK3050" s="123"/>
      <c r="IL3050" s="123"/>
      <c r="IM3050" s="123"/>
      <c r="IN3050" s="123"/>
      <c r="IO3050" s="123"/>
      <c r="IP3050" s="123"/>
    </row>
    <row r="3051" s="120" customFormat="1" ht="15.75" customHeight="1" spans="3:250">
      <c r="C3051" s="124"/>
      <c r="D3051" s="124"/>
      <c r="E3051" s="120"/>
      <c r="F3051" s="125"/>
      <c r="G3051" s="120"/>
      <c r="II3051" s="123"/>
      <c r="IJ3051" s="123"/>
      <c r="IK3051" s="123"/>
      <c r="IL3051" s="123"/>
      <c r="IM3051" s="123"/>
      <c r="IN3051" s="123"/>
      <c r="IO3051" s="123"/>
      <c r="IP3051" s="123"/>
    </row>
    <row r="3052" s="120" customFormat="1" ht="15.75" customHeight="1" spans="3:250">
      <c r="C3052" s="124"/>
      <c r="D3052" s="124"/>
      <c r="E3052" s="120"/>
      <c r="F3052" s="125"/>
      <c r="G3052" s="120"/>
      <c r="II3052" s="123"/>
      <c r="IJ3052" s="123"/>
      <c r="IK3052" s="123"/>
      <c r="IL3052" s="123"/>
      <c r="IM3052" s="123"/>
      <c r="IN3052" s="123"/>
      <c r="IO3052" s="123"/>
      <c r="IP3052" s="123"/>
    </row>
    <row r="3053" s="120" customFormat="1" ht="15.75" customHeight="1" spans="3:250">
      <c r="C3053" s="124"/>
      <c r="D3053" s="124"/>
      <c r="E3053" s="120"/>
      <c r="F3053" s="125"/>
      <c r="G3053" s="120"/>
      <c r="II3053" s="123"/>
      <c r="IJ3053" s="123"/>
      <c r="IK3053" s="123"/>
      <c r="IL3053" s="123"/>
      <c r="IM3053" s="123"/>
      <c r="IN3053" s="123"/>
      <c r="IO3053" s="123"/>
      <c r="IP3053" s="123"/>
    </row>
    <row r="3054" s="120" customFormat="1" ht="15.75" customHeight="1" spans="3:250">
      <c r="C3054" s="124"/>
      <c r="D3054" s="124"/>
      <c r="E3054" s="120"/>
      <c r="F3054" s="125"/>
      <c r="G3054" s="120"/>
      <c r="II3054" s="123"/>
      <c r="IJ3054" s="123"/>
      <c r="IK3054" s="123"/>
      <c r="IL3054" s="123"/>
      <c r="IM3054" s="123"/>
      <c r="IN3054" s="123"/>
      <c r="IO3054" s="123"/>
      <c r="IP3054" s="123"/>
    </row>
    <row r="3055" s="120" customFormat="1" ht="15.75" customHeight="1" spans="3:250">
      <c r="C3055" s="124"/>
      <c r="D3055" s="124"/>
      <c r="E3055" s="120"/>
      <c r="F3055" s="125"/>
      <c r="G3055" s="120"/>
      <c r="II3055" s="123"/>
      <c r="IJ3055" s="123"/>
      <c r="IK3055" s="123"/>
      <c r="IL3055" s="123"/>
      <c r="IM3055" s="123"/>
      <c r="IN3055" s="123"/>
      <c r="IO3055" s="123"/>
      <c r="IP3055" s="123"/>
    </row>
    <row r="3056" s="120" customFormat="1" ht="15.75" customHeight="1" spans="3:250">
      <c r="C3056" s="124"/>
      <c r="D3056" s="124"/>
      <c r="E3056" s="120"/>
      <c r="F3056" s="125"/>
      <c r="G3056" s="120"/>
      <c r="II3056" s="123"/>
      <c r="IJ3056" s="123"/>
      <c r="IK3056" s="123"/>
      <c r="IL3056" s="123"/>
      <c r="IM3056" s="123"/>
      <c r="IN3056" s="123"/>
      <c r="IO3056" s="123"/>
      <c r="IP3056" s="123"/>
    </row>
    <row r="3057" s="120" customFormat="1" ht="15.75" customHeight="1" spans="3:250">
      <c r="C3057" s="124"/>
      <c r="D3057" s="124"/>
      <c r="E3057" s="120"/>
      <c r="F3057" s="125"/>
      <c r="G3057" s="120"/>
      <c r="II3057" s="123"/>
      <c r="IJ3057" s="123"/>
      <c r="IK3057" s="123"/>
      <c r="IL3057" s="123"/>
      <c r="IM3057" s="123"/>
      <c r="IN3057" s="123"/>
      <c r="IO3057" s="123"/>
      <c r="IP3057" s="123"/>
    </row>
    <row r="3058" s="120" customFormat="1" ht="15.75" customHeight="1" spans="3:250">
      <c r="C3058" s="124"/>
      <c r="D3058" s="124"/>
      <c r="E3058" s="120"/>
      <c r="F3058" s="125"/>
      <c r="G3058" s="120"/>
      <c r="II3058" s="123"/>
      <c r="IJ3058" s="123"/>
      <c r="IK3058" s="123"/>
      <c r="IL3058" s="123"/>
      <c r="IM3058" s="123"/>
      <c r="IN3058" s="123"/>
      <c r="IO3058" s="123"/>
      <c r="IP3058" s="123"/>
    </row>
    <row r="3059" s="120" customFormat="1" ht="15.75" customHeight="1" spans="3:250">
      <c r="C3059" s="124"/>
      <c r="D3059" s="124"/>
      <c r="E3059" s="120"/>
      <c r="F3059" s="125"/>
      <c r="G3059" s="120"/>
      <c r="II3059" s="123"/>
      <c r="IJ3059" s="123"/>
      <c r="IK3059" s="123"/>
      <c r="IL3059" s="123"/>
      <c r="IM3059" s="123"/>
      <c r="IN3059" s="123"/>
      <c r="IO3059" s="123"/>
      <c r="IP3059" s="123"/>
    </row>
    <row r="3060" s="120" customFormat="1" ht="15.75" customHeight="1" spans="3:250">
      <c r="C3060" s="124"/>
      <c r="D3060" s="124"/>
      <c r="E3060" s="120"/>
      <c r="F3060" s="125"/>
      <c r="G3060" s="120"/>
      <c r="II3060" s="123"/>
      <c r="IJ3060" s="123"/>
      <c r="IK3060" s="123"/>
      <c r="IL3060" s="123"/>
      <c r="IM3060" s="123"/>
      <c r="IN3060" s="123"/>
      <c r="IO3060" s="123"/>
      <c r="IP3060" s="123"/>
    </row>
    <row r="3061" s="120" customFormat="1" ht="15.75" customHeight="1" spans="3:250">
      <c r="C3061" s="124"/>
      <c r="D3061" s="124"/>
      <c r="E3061" s="120"/>
      <c r="F3061" s="125"/>
      <c r="G3061" s="120"/>
      <c r="II3061" s="123"/>
      <c r="IJ3061" s="123"/>
      <c r="IK3061" s="123"/>
      <c r="IL3061" s="123"/>
      <c r="IM3061" s="123"/>
      <c r="IN3061" s="123"/>
      <c r="IO3061" s="123"/>
      <c r="IP3061" s="123"/>
    </row>
    <row r="3062" s="120" customFormat="1" ht="15.75" customHeight="1" spans="3:250">
      <c r="C3062" s="124"/>
      <c r="D3062" s="124"/>
      <c r="E3062" s="120"/>
      <c r="F3062" s="125"/>
      <c r="G3062" s="120"/>
      <c r="II3062" s="123"/>
      <c r="IJ3062" s="123"/>
      <c r="IK3062" s="123"/>
      <c r="IL3062" s="123"/>
      <c r="IM3062" s="123"/>
      <c r="IN3062" s="123"/>
      <c r="IO3062" s="123"/>
      <c r="IP3062" s="123"/>
    </row>
    <row r="3063" s="120" customFormat="1" ht="15.75" customHeight="1" spans="3:250">
      <c r="C3063" s="124"/>
      <c r="D3063" s="124"/>
      <c r="E3063" s="120"/>
      <c r="F3063" s="125"/>
      <c r="G3063" s="120"/>
      <c r="II3063" s="123"/>
      <c r="IJ3063" s="123"/>
      <c r="IK3063" s="123"/>
      <c r="IL3063" s="123"/>
      <c r="IM3063" s="123"/>
      <c r="IN3063" s="123"/>
      <c r="IO3063" s="123"/>
      <c r="IP3063" s="123"/>
    </row>
    <row r="3064" s="120" customFormat="1" ht="15.75" customHeight="1" spans="3:250">
      <c r="C3064" s="124"/>
      <c r="D3064" s="124"/>
      <c r="E3064" s="120"/>
      <c r="F3064" s="125"/>
      <c r="G3064" s="120"/>
      <c r="II3064" s="123"/>
      <c r="IJ3064" s="123"/>
      <c r="IK3064" s="123"/>
      <c r="IL3064" s="123"/>
      <c r="IM3064" s="123"/>
      <c r="IN3064" s="123"/>
      <c r="IO3064" s="123"/>
      <c r="IP3064" s="123"/>
    </row>
    <row r="3065" s="120" customFormat="1" ht="15.75" customHeight="1" spans="3:250">
      <c r="C3065" s="124"/>
      <c r="D3065" s="124"/>
      <c r="E3065" s="120"/>
      <c r="F3065" s="125"/>
      <c r="G3065" s="120"/>
      <c r="II3065" s="123"/>
      <c r="IJ3065" s="123"/>
      <c r="IK3065" s="123"/>
      <c r="IL3065" s="123"/>
      <c r="IM3065" s="123"/>
      <c r="IN3065" s="123"/>
      <c r="IO3065" s="123"/>
      <c r="IP3065" s="123"/>
    </row>
    <row r="3066" s="120" customFormat="1" ht="15.75" customHeight="1" spans="3:250">
      <c r="C3066" s="124"/>
      <c r="D3066" s="124"/>
      <c r="E3066" s="120"/>
      <c r="F3066" s="125"/>
      <c r="G3066" s="120"/>
      <c r="II3066" s="123"/>
      <c r="IJ3066" s="123"/>
      <c r="IK3066" s="123"/>
      <c r="IL3066" s="123"/>
      <c r="IM3066" s="123"/>
      <c r="IN3066" s="123"/>
      <c r="IO3066" s="123"/>
      <c r="IP3066" s="123"/>
    </row>
    <row r="3067" s="120" customFormat="1" ht="15.75" customHeight="1" spans="3:250">
      <c r="C3067" s="124"/>
      <c r="D3067" s="124"/>
      <c r="E3067" s="120"/>
      <c r="F3067" s="125"/>
      <c r="G3067" s="120"/>
      <c r="II3067" s="123"/>
      <c r="IJ3067" s="123"/>
      <c r="IK3067" s="123"/>
      <c r="IL3067" s="123"/>
      <c r="IM3067" s="123"/>
      <c r="IN3067" s="123"/>
      <c r="IO3067" s="123"/>
      <c r="IP3067" s="123"/>
    </row>
    <row r="3068" s="120" customFormat="1" ht="15.75" customHeight="1" spans="3:250">
      <c r="C3068" s="124"/>
      <c r="D3068" s="124"/>
      <c r="E3068" s="120"/>
      <c r="F3068" s="125"/>
      <c r="G3068" s="120"/>
      <c r="II3068" s="123"/>
      <c r="IJ3068" s="123"/>
      <c r="IK3068" s="123"/>
      <c r="IL3068" s="123"/>
      <c r="IM3068" s="123"/>
      <c r="IN3068" s="123"/>
      <c r="IO3068" s="123"/>
      <c r="IP3068" s="123"/>
    </row>
    <row r="3069" s="120" customFormat="1" ht="15.75" customHeight="1" spans="3:250">
      <c r="C3069" s="124"/>
      <c r="D3069" s="124"/>
      <c r="E3069" s="120"/>
      <c r="F3069" s="125"/>
      <c r="G3069" s="120"/>
      <c r="II3069" s="123"/>
      <c r="IJ3069" s="123"/>
      <c r="IK3069" s="123"/>
      <c r="IL3069" s="123"/>
      <c r="IM3069" s="123"/>
      <c r="IN3069" s="123"/>
      <c r="IO3069" s="123"/>
      <c r="IP3069" s="123"/>
    </row>
    <row r="3070" s="120" customFormat="1" ht="15.75" customHeight="1" spans="3:250">
      <c r="C3070" s="124"/>
      <c r="D3070" s="124"/>
      <c r="E3070" s="120"/>
      <c r="F3070" s="125"/>
      <c r="G3070" s="120"/>
      <c r="II3070" s="123"/>
      <c r="IJ3070" s="123"/>
      <c r="IK3070" s="123"/>
      <c r="IL3070" s="123"/>
      <c r="IM3070" s="123"/>
      <c r="IN3070" s="123"/>
      <c r="IO3070" s="123"/>
      <c r="IP3070" s="123"/>
    </row>
    <row r="3071" s="120" customFormat="1" ht="15.75" customHeight="1" spans="3:250">
      <c r="C3071" s="124"/>
      <c r="D3071" s="124"/>
      <c r="E3071" s="120"/>
      <c r="F3071" s="125"/>
      <c r="G3071" s="120"/>
      <c r="II3071" s="123"/>
      <c r="IJ3071" s="123"/>
      <c r="IK3071" s="123"/>
      <c r="IL3071" s="123"/>
      <c r="IM3071" s="123"/>
      <c r="IN3071" s="123"/>
      <c r="IO3071" s="123"/>
      <c r="IP3071" s="123"/>
    </row>
    <row r="3072" s="120" customFormat="1" ht="15.75" customHeight="1" spans="3:250">
      <c r="C3072" s="124"/>
      <c r="D3072" s="124"/>
      <c r="E3072" s="120"/>
      <c r="F3072" s="125"/>
      <c r="G3072" s="120"/>
      <c r="II3072" s="123"/>
      <c r="IJ3072" s="123"/>
      <c r="IK3072" s="123"/>
      <c r="IL3072" s="123"/>
      <c r="IM3072" s="123"/>
      <c r="IN3072" s="123"/>
      <c r="IO3072" s="123"/>
      <c r="IP3072" s="123"/>
    </row>
    <row r="3073" s="120" customFormat="1" ht="15.75" customHeight="1" spans="3:250">
      <c r="C3073" s="124"/>
      <c r="D3073" s="124"/>
      <c r="E3073" s="120"/>
      <c r="F3073" s="125"/>
      <c r="G3073" s="120"/>
      <c r="II3073" s="123"/>
      <c r="IJ3073" s="123"/>
      <c r="IK3073" s="123"/>
      <c r="IL3073" s="123"/>
      <c r="IM3073" s="123"/>
      <c r="IN3073" s="123"/>
      <c r="IO3073" s="123"/>
      <c r="IP3073" s="123"/>
    </row>
    <row r="3074" s="120" customFormat="1" ht="15.75" customHeight="1" spans="3:250">
      <c r="C3074" s="124"/>
      <c r="D3074" s="124"/>
      <c r="E3074" s="120"/>
      <c r="F3074" s="125"/>
      <c r="G3074" s="120"/>
      <c r="II3074" s="123"/>
      <c r="IJ3074" s="123"/>
      <c r="IK3074" s="123"/>
      <c r="IL3074" s="123"/>
      <c r="IM3074" s="123"/>
      <c r="IN3074" s="123"/>
      <c r="IO3074" s="123"/>
      <c r="IP3074" s="123"/>
    </row>
    <row r="3075" s="120" customFormat="1" ht="15.75" customHeight="1" spans="3:250">
      <c r="C3075" s="124"/>
      <c r="D3075" s="124"/>
      <c r="E3075" s="120"/>
      <c r="F3075" s="125"/>
      <c r="G3075" s="120"/>
      <c r="II3075" s="123"/>
      <c r="IJ3075" s="123"/>
      <c r="IK3075" s="123"/>
      <c r="IL3075" s="123"/>
      <c r="IM3075" s="123"/>
      <c r="IN3075" s="123"/>
      <c r="IO3075" s="123"/>
      <c r="IP3075" s="123"/>
    </row>
    <row r="3076" s="120" customFormat="1" ht="15.75" customHeight="1" spans="3:250">
      <c r="C3076" s="124"/>
      <c r="D3076" s="124"/>
      <c r="E3076" s="120"/>
      <c r="F3076" s="125"/>
      <c r="G3076" s="120"/>
      <c r="II3076" s="123"/>
      <c r="IJ3076" s="123"/>
      <c r="IK3076" s="123"/>
      <c r="IL3076" s="123"/>
      <c r="IM3076" s="123"/>
      <c r="IN3076" s="123"/>
      <c r="IO3076" s="123"/>
      <c r="IP3076" s="123"/>
    </row>
    <row r="3077" s="120" customFormat="1" ht="15.75" customHeight="1" spans="3:250">
      <c r="C3077" s="124"/>
      <c r="D3077" s="124"/>
      <c r="E3077" s="120"/>
      <c r="F3077" s="125"/>
      <c r="G3077" s="120"/>
      <c r="II3077" s="123"/>
      <c r="IJ3077" s="123"/>
      <c r="IK3077" s="123"/>
      <c r="IL3077" s="123"/>
      <c r="IM3077" s="123"/>
      <c r="IN3077" s="123"/>
      <c r="IO3077" s="123"/>
      <c r="IP3077" s="123"/>
    </row>
    <row r="3078" s="120" customFormat="1" ht="15.75" customHeight="1" spans="3:250">
      <c r="C3078" s="124"/>
      <c r="D3078" s="124"/>
      <c r="E3078" s="120"/>
      <c r="F3078" s="125"/>
      <c r="G3078" s="120"/>
      <c r="II3078" s="123"/>
      <c r="IJ3078" s="123"/>
      <c r="IK3078" s="123"/>
      <c r="IL3078" s="123"/>
      <c r="IM3078" s="123"/>
      <c r="IN3078" s="123"/>
      <c r="IO3078" s="123"/>
      <c r="IP3078" s="123"/>
    </row>
    <row r="3079" s="120" customFormat="1" ht="15.75" customHeight="1" spans="3:250">
      <c r="C3079" s="124"/>
      <c r="D3079" s="124"/>
      <c r="E3079" s="120"/>
      <c r="F3079" s="125"/>
      <c r="G3079" s="120"/>
      <c r="II3079" s="123"/>
      <c r="IJ3079" s="123"/>
      <c r="IK3079" s="123"/>
      <c r="IL3079" s="123"/>
      <c r="IM3079" s="123"/>
      <c r="IN3079" s="123"/>
      <c r="IO3079" s="123"/>
      <c r="IP3079" s="123"/>
    </row>
    <row r="3080" s="120" customFormat="1" ht="15.75" customHeight="1" spans="3:250">
      <c r="C3080" s="124"/>
      <c r="D3080" s="124"/>
      <c r="E3080" s="120"/>
      <c r="F3080" s="125"/>
      <c r="G3080" s="120"/>
      <c r="II3080" s="123"/>
      <c r="IJ3080" s="123"/>
      <c r="IK3080" s="123"/>
      <c r="IL3080" s="123"/>
      <c r="IM3080" s="123"/>
      <c r="IN3080" s="123"/>
      <c r="IO3080" s="123"/>
      <c r="IP3080" s="123"/>
    </row>
    <row r="3081" s="120" customFormat="1" ht="15.75" customHeight="1" spans="3:250">
      <c r="C3081" s="124"/>
      <c r="D3081" s="124"/>
      <c r="E3081" s="120"/>
      <c r="F3081" s="125"/>
      <c r="G3081" s="120"/>
      <c r="II3081" s="123"/>
      <c r="IJ3081" s="123"/>
      <c r="IK3081" s="123"/>
      <c r="IL3081" s="123"/>
      <c r="IM3081" s="123"/>
      <c r="IN3081" s="123"/>
      <c r="IO3081" s="123"/>
      <c r="IP3081" s="123"/>
    </row>
    <row r="3082" s="120" customFormat="1" ht="15.75" customHeight="1" spans="3:250">
      <c r="C3082" s="124"/>
      <c r="D3082" s="124"/>
      <c r="E3082" s="120"/>
      <c r="F3082" s="125"/>
      <c r="G3082" s="120"/>
      <c r="II3082" s="123"/>
      <c r="IJ3082" s="123"/>
      <c r="IK3082" s="123"/>
      <c r="IL3082" s="123"/>
      <c r="IM3082" s="123"/>
      <c r="IN3082" s="123"/>
      <c r="IO3082" s="123"/>
      <c r="IP3082" s="123"/>
    </row>
    <row r="3083" s="120" customFormat="1" ht="15.75" customHeight="1" spans="3:250">
      <c r="C3083" s="124"/>
      <c r="D3083" s="124"/>
      <c r="E3083" s="120"/>
      <c r="F3083" s="125"/>
      <c r="G3083" s="120"/>
      <c r="II3083" s="123"/>
      <c r="IJ3083" s="123"/>
      <c r="IK3083" s="123"/>
      <c r="IL3083" s="123"/>
      <c r="IM3083" s="123"/>
      <c r="IN3083" s="123"/>
      <c r="IO3083" s="123"/>
      <c r="IP3083" s="123"/>
    </row>
    <row r="3084" s="120" customFormat="1" ht="15.75" customHeight="1" spans="3:250">
      <c r="C3084" s="124"/>
      <c r="D3084" s="124"/>
      <c r="E3084" s="120"/>
      <c r="F3084" s="125"/>
      <c r="G3084" s="120"/>
      <c r="II3084" s="123"/>
      <c r="IJ3084" s="123"/>
      <c r="IK3084" s="123"/>
      <c r="IL3084" s="123"/>
      <c r="IM3084" s="123"/>
      <c r="IN3084" s="123"/>
      <c r="IO3084" s="123"/>
      <c r="IP3084" s="123"/>
    </row>
    <row r="3085" s="120" customFormat="1" ht="15.75" customHeight="1" spans="3:250">
      <c r="C3085" s="124"/>
      <c r="D3085" s="124"/>
      <c r="E3085" s="120"/>
      <c r="F3085" s="125"/>
      <c r="G3085" s="120"/>
      <c r="II3085" s="123"/>
      <c r="IJ3085" s="123"/>
      <c r="IK3085" s="123"/>
      <c r="IL3085" s="123"/>
      <c r="IM3085" s="123"/>
      <c r="IN3085" s="123"/>
      <c r="IO3085" s="123"/>
      <c r="IP3085" s="123"/>
    </row>
    <row r="3086" s="120" customFormat="1" ht="15.75" customHeight="1" spans="3:250">
      <c r="C3086" s="124"/>
      <c r="D3086" s="124"/>
      <c r="E3086" s="120"/>
      <c r="F3086" s="125"/>
      <c r="G3086" s="120"/>
      <c r="II3086" s="123"/>
      <c r="IJ3086" s="123"/>
      <c r="IK3086" s="123"/>
      <c r="IL3086" s="123"/>
      <c r="IM3086" s="123"/>
      <c r="IN3086" s="123"/>
      <c r="IO3086" s="123"/>
      <c r="IP3086" s="123"/>
    </row>
    <row r="3087" s="120" customFormat="1" ht="15.75" customHeight="1" spans="3:250">
      <c r="C3087" s="124"/>
      <c r="D3087" s="124"/>
      <c r="E3087" s="120"/>
      <c r="F3087" s="125"/>
      <c r="G3087" s="120"/>
      <c r="II3087" s="123"/>
      <c r="IJ3087" s="123"/>
      <c r="IK3087" s="123"/>
      <c r="IL3087" s="123"/>
      <c r="IM3087" s="123"/>
      <c r="IN3087" s="123"/>
      <c r="IO3087" s="123"/>
      <c r="IP3087" s="123"/>
    </row>
    <row r="3088" s="120" customFormat="1" ht="15.75" customHeight="1" spans="3:250">
      <c r="C3088" s="124"/>
      <c r="D3088" s="124"/>
      <c r="E3088" s="120"/>
      <c r="F3088" s="125"/>
      <c r="G3088" s="120"/>
      <c r="II3088" s="123"/>
      <c r="IJ3088" s="123"/>
      <c r="IK3088" s="123"/>
      <c r="IL3088" s="123"/>
      <c r="IM3088" s="123"/>
      <c r="IN3088" s="123"/>
      <c r="IO3088" s="123"/>
      <c r="IP3088" s="123"/>
    </row>
    <row r="3089" s="120" customFormat="1" ht="15.75" customHeight="1" spans="3:250">
      <c r="C3089" s="124"/>
      <c r="D3089" s="124"/>
      <c r="E3089" s="120"/>
      <c r="F3089" s="125"/>
      <c r="G3089" s="120"/>
      <c r="II3089" s="123"/>
      <c r="IJ3089" s="123"/>
      <c r="IK3089" s="123"/>
      <c r="IL3089" s="123"/>
      <c r="IM3089" s="123"/>
      <c r="IN3089" s="123"/>
      <c r="IO3089" s="123"/>
      <c r="IP3089" s="123"/>
    </row>
    <row r="3090" s="120" customFormat="1" ht="15.75" customHeight="1" spans="3:250">
      <c r="C3090" s="124"/>
      <c r="D3090" s="124"/>
      <c r="E3090" s="120"/>
      <c r="F3090" s="125"/>
      <c r="G3090" s="120"/>
      <c r="II3090" s="123"/>
      <c r="IJ3090" s="123"/>
      <c r="IK3090" s="123"/>
      <c r="IL3090" s="123"/>
      <c r="IM3090" s="123"/>
      <c r="IN3090" s="123"/>
      <c r="IO3090" s="123"/>
      <c r="IP3090" s="123"/>
    </row>
    <row r="3091" s="120" customFormat="1" ht="15.75" customHeight="1" spans="3:250">
      <c r="C3091" s="124"/>
      <c r="D3091" s="124"/>
      <c r="E3091" s="120"/>
      <c r="F3091" s="125"/>
      <c r="G3091" s="120"/>
      <c r="II3091" s="123"/>
      <c r="IJ3091" s="123"/>
      <c r="IK3091" s="123"/>
      <c r="IL3091" s="123"/>
      <c r="IM3091" s="123"/>
      <c r="IN3091" s="123"/>
      <c r="IO3091" s="123"/>
      <c r="IP3091" s="123"/>
    </row>
    <row r="3092" s="120" customFormat="1" ht="15.75" customHeight="1" spans="3:250">
      <c r="C3092" s="124"/>
      <c r="D3092" s="124"/>
      <c r="E3092" s="120"/>
      <c r="F3092" s="125"/>
      <c r="G3092" s="120"/>
      <c r="II3092" s="123"/>
      <c r="IJ3092" s="123"/>
      <c r="IK3092" s="123"/>
      <c r="IL3092" s="123"/>
      <c r="IM3092" s="123"/>
      <c r="IN3092" s="123"/>
      <c r="IO3092" s="123"/>
      <c r="IP3092" s="123"/>
    </row>
    <row r="3093" s="120" customFormat="1" ht="15.75" customHeight="1" spans="3:250">
      <c r="C3093" s="124"/>
      <c r="D3093" s="124"/>
      <c r="E3093" s="120"/>
      <c r="F3093" s="125"/>
      <c r="G3093" s="120"/>
      <c r="II3093" s="123"/>
      <c r="IJ3093" s="123"/>
      <c r="IK3093" s="123"/>
      <c r="IL3093" s="123"/>
      <c r="IM3093" s="123"/>
      <c r="IN3093" s="123"/>
      <c r="IO3093" s="123"/>
      <c r="IP3093" s="123"/>
    </row>
    <row r="3094" s="120" customFormat="1" ht="15.75" customHeight="1" spans="3:250">
      <c r="C3094" s="124"/>
      <c r="D3094" s="124"/>
      <c r="E3094" s="120"/>
      <c r="F3094" s="125"/>
      <c r="G3094" s="120"/>
      <c r="II3094" s="123"/>
      <c r="IJ3094" s="123"/>
      <c r="IK3094" s="123"/>
      <c r="IL3094" s="123"/>
      <c r="IM3094" s="123"/>
      <c r="IN3094" s="123"/>
      <c r="IO3094" s="123"/>
      <c r="IP3094" s="123"/>
    </row>
    <row r="3095" s="120" customFormat="1" ht="15.75" customHeight="1" spans="3:250">
      <c r="C3095" s="124"/>
      <c r="D3095" s="124"/>
      <c r="E3095" s="120"/>
      <c r="F3095" s="125"/>
      <c r="G3095" s="120"/>
      <c r="II3095" s="123"/>
      <c r="IJ3095" s="123"/>
      <c r="IK3095" s="123"/>
      <c r="IL3095" s="123"/>
      <c r="IM3095" s="123"/>
      <c r="IN3095" s="123"/>
      <c r="IO3095" s="123"/>
      <c r="IP3095" s="123"/>
    </row>
    <row r="3096" s="120" customFormat="1" ht="15.75" customHeight="1" spans="3:250">
      <c r="C3096" s="124"/>
      <c r="D3096" s="124"/>
      <c r="E3096" s="120"/>
      <c r="F3096" s="125"/>
      <c r="G3096" s="120"/>
      <c r="II3096" s="123"/>
      <c r="IJ3096" s="123"/>
      <c r="IK3096" s="123"/>
      <c r="IL3096" s="123"/>
      <c r="IM3096" s="123"/>
      <c r="IN3096" s="123"/>
      <c r="IO3096" s="123"/>
      <c r="IP3096" s="123"/>
    </row>
    <row r="3097" s="120" customFormat="1" ht="15.75" customHeight="1" spans="3:250">
      <c r="C3097" s="124"/>
      <c r="D3097" s="124"/>
      <c r="E3097" s="120"/>
      <c r="F3097" s="125"/>
      <c r="G3097" s="120"/>
      <c r="II3097" s="123"/>
      <c r="IJ3097" s="123"/>
      <c r="IK3097" s="123"/>
      <c r="IL3097" s="123"/>
      <c r="IM3097" s="123"/>
      <c r="IN3097" s="123"/>
      <c r="IO3097" s="123"/>
      <c r="IP3097" s="123"/>
    </row>
    <row r="3098" s="120" customFormat="1" ht="15.75" customHeight="1" spans="3:250">
      <c r="C3098" s="124"/>
      <c r="D3098" s="124"/>
      <c r="E3098" s="120"/>
      <c r="F3098" s="125"/>
      <c r="G3098" s="120"/>
      <c r="II3098" s="123"/>
      <c r="IJ3098" s="123"/>
      <c r="IK3098" s="123"/>
      <c r="IL3098" s="123"/>
      <c r="IM3098" s="123"/>
      <c r="IN3098" s="123"/>
      <c r="IO3098" s="123"/>
      <c r="IP3098" s="123"/>
    </row>
    <row r="3099" s="120" customFormat="1" ht="15.75" customHeight="1" spans="3:250">
      <c r="C3099" s="124"/>
      <c r="D3099" s="124"/>
      <c r="E3099" s="120"/>
      <c r="F3099" s="125"/>
      <c r="G3099" s="120"/>
      <c r="II3099" s="123"/>
      <c r="IJ3099" s="123"/>
      <c r="IK3099" s="123"/>
      <c r="IL3099" s="123"/>
      <c r="IM3099" s="123"/>
      <c r="IN3099" s="123"/>
      <c r="IO3099" s="123"/>
      <c r="IP3099" s="123"/>
    </row>
    <row r="3100" s="120" customFormat="1" ht="15.75" customHeight="1" spans="3:250">
      <c r="C3100" s="124"/>
      <c r="D3100" s="124"/>
      <c r="E3100" s="120"/>
      <c r="F3100" s="125"/>
      <c r="G3100" s="120"/>
      <c r="II3100" s="123"/>
      <c r="IJ3100" s="123"/>
      <c r="IK3100" s="123"/>
      <c r="IL3100" s="123"/>
      <c r="IM3100" s="123"/>
      <c r="IN3100" s="123"/>
      <c r="IO3100" s="123"/>
      <c r="IP3100" s="123"/>
    </row>
    <row r="3101" s="120" customFormat="1" ht="15.75" customHeight="1" spans="3:250">
      <c r="C3101" s="124"/>
      <c r="D3101" s="124"/>
      <c r="E3101" s="120"/>
      <c r="F3101" s="125"/>
      <c r="G3101" s="120"/>
      <c r="II3101" s="123"/>
      <c r="IJ3101" s="123"/>
      <c r="IK3101" s="123"/>
      <c r="IL3101" s="123"/>
      <c r="IM3101" s="123"/>
      <c r="IN3101" s="123"/>
      <c r="IO3101" s="123"/>
      <c r="IP3101" s="123"/>
    </row>
    <row r="3102" s="120" customFormat="1" ht="15.75" customHeight="1" spans="3:250">
      <c r="C3102" s="124"/>
      <c r="D3102" s="124"/>
      <c r="E3102" s="120"/>
      <c r="F3102" s="125"/>
      <c r="G3102" s="120"/>
      <c r="II3102" s="123"/>
      <c r="IJ3102" s="123"/>
      <c r="IK3102" s="123"/>
      <c r="IL3102" s="123"/>
      <c r="IM3102" s="123"/>
      <c r="IN3102" s="123"/>
      <c r="IO3102" s="123"/>
      <c r="IP3102" s="123"/>
    </row>
    <row r="3103" s="120" customFormat="1" ht="15.75" customHeight="1" spans="3:250">
      <c r="C3103" s="124"/>
      <c r="D3103" s="124"/>
      <c r="E3103" s="120"/>
      <c r="F3103" s="125"/>
      <c r="G3103" s="120"/>
      <c r="II3103" s="123"/>
      <c r="IJ3103" s="123"/>
      <c r="IK3103" s="123"/>
      <c r="IL3103" s="123"/>
      <c r="IM3103" s="123"/>
      <c r="IN3103" s="123"/>
      <c r="IO3103" s="123"/>
      <c r="IP3103" s="123"/>
    </row>
    <row r="3104" s="120" customFormat="1" ht="15.75" customHeight="1" spans="3:250">
      <c r="C3104" s="124"/>
      <c r="D3104" s="124"/>
      <c r="E3104" s="120"/>
      <c r="F3104" s="125"/>
      <c r="G3104" s="120"/>
      <c r="II3104" s="123"/>
      <c r="IJ3104" s="123"/>
      <c r="IK3104" s="123"/>
      <c r="IL3104" s="123"/>
      <c r="IM3104" s="123"/>
      <c r="IN3104" s="123"/>
      <c r="IO3104" s="123"/>
      <c r="IP3104" s="123"/>
    </row>
    <row r="3105" s="120" customFormat="1" ht="15.75" customHeight="1" spans="3:250">
      <c r="C3105" s="124"/>
      <c r="D3105" s="124"/>
      <c r="E3105" s="120"/>
      <c r="F3105" s="125"/>
      <c r="G3105" s="120"/>
      <c r="II3105" s="123"/>
      <c r="IJ3105" s="123"/>
      <c r="IK3105" s="123"/>
      <c r="IL3105" s="123"/>
      <c r="IM3105" s="123"/>
      <c r="IN3105" s="123"/>
      <c r="IO3105" s="123"/>
      <c r="IP3105" s="123"/>
    </row>
    <row r="3106" s="120" customFormat="1" ht="15.75" customHeight="1" spans="3:250">
      <c r="C3106" s="124"/>
      <c r="D3106" s="124"/>
      <c r="E3106" s="120"/>
      <c r="F3106" s="125"/>
      <c r="G3106" s="120"/>
      <c r="II3106" s="123"/>
      <c r="IJ3106" s="123"/>
      <c r="IK3106" s="123"/>
      <c r="IL3106" s="123"/>
      <c r="IM3106" s="123"/>
      <c r="IN3106" s="123"/>
      <c r="IO3106" s="123"/>
      <c r="IP3106" s="123"/>
    </row>
    <row r="3107" s="120" customFormat="1" ht="15.75" customHeight="1" spans="3:250">
      <c r="C3107" s="124"/>
      <c r="D3107" s="124"/>
      <c r="E3107" s="120"/>
      <c r="F3107" s="125"/>
      <c r="G3107" s="120"/>
      <c r="II3107" s="123"/>
      <c r="IJ3107" s="123"/>
      <c r="IK3107" s="123"/>
      <c r="IL3107" s="123"/>
      <c r="IM3107" s="123"/>
      <c r="IN3107" s="123"/>
      <c r="IO3107" s="123"/>
      <c r="IP3107" s="123"/>
    </row>
    <row r="3108" s="120" customFormat="1" ht="15.75" customHeight="1" spans="3:250">
      <c r="C3108" s="124"/>
      <c r="D3108" s="124"/>
      <c r="E3108" s="120"/>
      <c r="F3108" s="125"/>
      <c r="G3108" s="120"/>
      <c r="II3108" s="123"/>
      <c r="IJ3108" s="123"/>
      <c r="IK3108" s="123"/>
      <c r="IL3108" s="123"/>
      <c r="IM3108" s="123"/>
      <c r="IN3108" s="123"/>
      <c r="IO3108" s="123"/>
      <c r="IP3108" s="123"/>
    </row>
    <row r="3109" s="120" customFormat="1" ht="15.75" customHeight="1" spans="3:250">
      <c r="C3109" s="124"/>
      <c r="D3109" s="124"/>
      <c r="E3109" s="120"/>
      <c r="F3109" s="125"/>
      <c r="G3109" s="120"/>
      <c r="II3109" s="123"/>
      <c r="IJ3109" s="123"/>
      <c r="IK3109" s="123"/>
      <c r="IL3109" s="123"/>
      <c r="IM3109" s="123"/>
      <c r="IN3109" s="123"/>
      <c r="IO3109" s="123"/>
      <c r="IP3109" s="123"/>
    </row>
    <row r="3110" s="120" customFormat="1" ht="15.75" customHeight="1" spans="3:250">
      <c r="C3110" s="124"/>
      <c r="D3110" s="124"/>
      <c r="E3110" s="120"/>
      <c r="F3110" s="125"/>
      <c r="G3110" s="120"/>
      <c r="II3110" s="123"/>
      <c r="IJ3110" s="123"/>
      <c r="IK3110" s="123"/>
      <c r="IL3110" s="123"/>
      <c r="IM3110" s="123"/>
      <c r="IN3110" s="123"/>
      <c r="IO3110" s="123"/>
      <c r="IP3110" s="123"/>
    </row>
    <row r="3111" s="120" customFormat="1" ht="15.75" customHeight="1" spans="3:250">
      <c r="C3111" s="124"/>
      <c r="D3111" s="124"/>
      <c r="E3111" s="120"/>
      <c r="F3111" s="125"/>
      <c r="G3111" s="120"/>
      <c r="II3111" s="123"/>
      <c r="IJ3111" s="123"/>
      <c r="IK3111" s="123"/>
      <c r="IL3111" s="123"/>
      <c r="IM3111" s="123"/>
      <c r="IN3111" s="123"/>
      <c r="IO3111" s="123"/>
      <c r="IP3111" s="123"/>
    </row>
    <row r="3112" s="120" customFormat="1" ht="15.75" customHeight="1" spans="3:250">
      <c r="C3112" s="124"/>
      <c r="D3112" s="124"/>
      <c r="E3112" s="120"/>
      <c r="F3112" s="125"/>
      <c r="G3112" s="120"/>
      <c r="II3112" s="123"/>
      <c r="IJ3112" s="123"/>
      <c r="IK3112" s="123"/>
      <c r="IL3112" s="123"/>
      <c r="IM3112" s="123"/>
      <c r="IN3112" s="123"/>
      <c r="IO3112" s="123"/>
      <c r="IP3112" s="123"/>
    </row>
    <row r="3113" s="120" customFormat="1" ht="15.75" customHeight="1" spans="3:250">
      <c r="C3113" s="124"/>
      <c r="D3113" s="124"/>
      <c r="E3113" s="120"/>
      <c r="F3113" s="125"/>
      <c r="G3113" s="120"/>
      <c r="II3113" s="123"/>
      <c r="IJ3113" s="123"/>
      <c r="IK3113" s="123"/>
      <c r="IL3113" s="123"/>
      <c r="IM3113" s="123"/>
      <c r="IN3113" s="123"/>
      <c r="IO3113" s="123"/>
      <c r="IP3113" s="123"/>
    </row>
    <row r="3114" s="120" customFormat="1" ht="15.75" customHeight="1" spans="3:250">
      <c r="C3114" s="124"/>
      <c r="D3114" s="124"/>
      <c r="E3114" s="120"/>
      <c r="F3114" s="125"/>
      <c r="G3114" s="120"/>
      <c r="II3114" s="123"/>
      <c r="IJ3114" s="123"/>
      <c r="IK3114" s="123"/>
      <c r="IL3114" s="123"/>
      <c r="IM3114" s="123"/>
      <c r="IN3114" s="123"/>
      <c r="IO3114" s="123"/>
      <c r="IP3114" s="123"/>
    </row>
    <row r="3115" s="120" customFormat="1" ht="15.75" customHeight="1" spans="3:250">
      <c r="C3115" s="124"/>
      <c r="D3115" s="124"/>
      <c r="E3115" s="120"/>
      <c r="F3115" s="125"/>
      <c r="G3115" s="120"/>
      <c r="II3115" s="123"/>
      <c r="IJ3115" s="123"/>
      <c r="IK3115" s="123"/>
      <c r="IL3115" s="123"/>
      <c r="IM3115" s="123"/>
      <c r="IN3115" s="123"/>
      <c r="IO3115" s="123"/>
      <c r="IP3115" s="123"/>
    </row>
    <row r="3116" s="120" customFormat="1" ht="15.75" customHeight="1" spans="3:250">
      <c r="C3116" s="124"/>
      <c r="D3116" s="124"/>
      <c r="E3116" s="120"/>
      <c r="F3116" s="125"/>
      <c r="G3116" s="120"/>
      <c r="II3116" s="123"/>
      <c r="IJ3116" s="123"/>
      <c r="IK3116" s="123"/>
      <c r="IL3116" s="123"/>
      <c r="IM3116" s="123"/>
      <c r="IN3116" s="123"/>
      <c r="IO3116" s="123"/>
      <c r="IP3116" s="123"/>
    </row>
    <row r="3117" s="120" customFormat="1" ht="15.75" customHeight="1" spans="3:250">
      <c r="C3117" s="124"/>
      <c r="D3117" s="124"/>
      <c r="E3117" s="120"/>
      <c r="F3117" s="125"/>
      <c r="G3117" s="120"/>
      <c r="II3117" s="123"/>
      <c r="IJ3117" s="123"/>
      <c r="IK3117" s="123"/>
      <c r="IL3117" s="123"/>
      <c r="IM3117" s="123"/>
      <c r="IN3117" s="123"/>
      <c r="IO3117" s="123"/>
      <c r="IP3117" s="123"/>
    </row>
    <row r="3118" s="120" customFormat="1" ht="15.75" customHeight="1" spans="3:250">
      <c r="C3118" s="124"/>
      <c r="D3118" s="124"/>
      <c r="E3118" s="120"/>
      <c r="F3118" s="125"/>
      <c r="G3118" s="120"/>
      <c r="II3118" s="123"/>
      <c r="IJ3118" s="123"/>
      <c r="IK3118" s="123"/>
      <c r="IL3118" s="123"/>
      <c r="IM3118" s="123"/>
      <c r="IN3118" s="123"/>
      <c r="IO3118" s="123"/>
      <c r="IP3118" s="123"/>
    </row>
    <row r="3119" s="120" customFormat="1" ht="15.75" customHeight="1" spans="3:250">
      <c r="C3119" s="124"/>
      <c r="D3119" s="124"/>
      <c r="E3119" s="120"/>
      <c r="F3119" s="125"/>
      <c r="G3119" s="120"/>
      <c r="II3119" s="123"/>
      <c r="IJ3119" s="123"/>
      <c r="IK3119" s="123"/>
      <c r="IL3119" s="123"/>
      <c r="IM3119" s="123"/>
      <c r="IN3119" s="123"/>
      <c r="IO3119" s="123"/>
      <c r="IP3119" s="123"/>
    </row>
    <row r="3120" s="120" customFormat="1" ht="15.75" customHeight="1" spans="3:250">
      <c r="C3120" s="124"/>
      <c r="D3120" s="124"/>
      <c r="E3120" s="120"/>
      <c r="F3120" s="125"/>
      <c r="G3120" s="120"/>
      <c r="II3120" s="123"/>
      <c r="IJ3120" s="123"/>
      <c r="IK3120" s="123"/>
      <c r="IL3120" s="123"/>
      <c r="IM3120" s="123"/>
      <c r="IN3120" s="123"/>
      <c r="IO3120" s="123"/>
      <c r="IP3120" s="123"/>
    </row>
    <row r="3121" s="120" customFormat="1" ht="15.75" customHeight="1" spans="3:250">
      <c r="C3121" s="124"/>
      <c r="D3121" s="124"/>
      <c r="E3121" s="120"/>
      <c r="F3121" s="125"/>
      <c r="G3121" s="120"/>
      <c r="II3121" s="123"/>
      <c r="IJ3121" s="123"/>
      <c r="IK3121" s="123"/>
      <c r="IL3121" s="123"/>
      <c r="IM3121" s="123"/>
      <c r="IN3121" s="123"/>
      <c r="IO3121" s="123"/>
      <c r="IP3121" s="123"/>
    </row>
    <row r="3122" s="120" customFormat="1" ht="15.75" customHeight="1" spans="3:250">
      <c r="C3122" s="124"/>
      <c r="D3122" s="124"/>
      <c r="E3122" s="120"/>
      <c r="F3122" s="125"/>
      <c r="G3122" s="120"/>
      <c r="II3122" s="123"/>
      <c r="IJ3122" s="123"/>
      <c r="IK3122" s="123"/>
      <c r="IL3122" s="123"/>
      <c r="IM3122" s="123"/>
      <c r="IN3122" s="123"/>
      <c r="IO3122" s="123"/>
      <c r="IP3122" s="123"/>
    </row>
    <row r="3123" s="120" customFormat="1" ht="15.75" customHeight="1" spans="3:250">
      <c r="C3123" s="124"/>
      <c r="D3123" s="124"/>
      <c r="E3123" s="120"/>
      <c r="F3123" s="125"/>
      <c r="G3123" s="120"/>
      <c r="II3123" s="123"/>
      <c r="IJ3123" s="123"/>
      <c r="IK3123" s="123"/>
      <c r="IL3123" s="123"/>
      <c r="IM3123" s="123"/>
      <c r="IN3123" s="123"/>
      <c r="IO3123" s="123"/>
      <c r="IP3123" s="123"/>
    </row>
    <row r="3124" s="120" customFormat="1" ht="15.75" customHeight="1" spans="3:250">
      <c r="C3124" s="124"/>
      <c r="D3124" s="124"/>
      <c r="E3124" s="120"/>
      <c r="F3124" s="125"/>
      <c r="G3124" s="120"/>
      <c r="II3124" s="123"/>
      <c r="IJ3124" s="123"/>
      <c r="IK3124" s="123"/>
      <c r="IL3124" s="123"/>
      <c r="IM3124" s="123"/>
      <c r="IN3124" s="123"/>
      <c r="IO3124" s="123"/>
      <c r="IP3124" s="123"/>
    </row>
    <row r="3125" s="120" customFormat="1" ht="15.75" customHeight="1" spans="3:250">
      <c r="C3125" s="124"/>
      <c r="D3125" s="124"/>
      <c r="E3125" s="120"/>
      <c r="F3125" s="125"/>
      <c r="G3125" s="120"/>
      <c r="II3125" s="123"/>
      <c r="IJ3125" s="123"/>
      <c r="IK3125" s="123"/>
      <c r="IL3125" s="123"/>
      <c r="IM3125" s="123"/>
      <c r="IN3125" s="123"/>
      <c r="IO3125" s="123"/>
      <c r="IP3125" s="123"/>
    </row>
    <row r="3126" s="120" customFormat="1" ht="15.75" customHeight="1" spans="3:250">
      <c r="C3126" s="124"/>
      <c r="D3126" s="124"/>
      <c r="E3126" s="120"/>
      <c r="F3126" s="125"/>
      <c r="G3126" s="120"/>
      <c r="II3126" s="123"/>
      <c r="IJ3126" s="123"/>
      <c r="IK3126" s="123"/>
      <c r="IL3126" s="123"/>
      <c r="IM3126" s="123"/>
      <c r="IN3126" s="123"/>
      <c r="IO3126" s="123"/>
      <c r="IP3126" s="123"/>
    </row>
    <row r="3127" s="120" customFormat="1" ht="15.75" customHeight="1" spans="3:250">
      <c r="C3127" s="124"/>
      <c r="D3127" s="124"/>
      <c r="E3127" s="120"/>
      <c r="F3127" s="125"/>
      <c r="G3127" s="120"/>
      <c r="II3127" s="123"/>
      <c r="IJ3127" s="123"/>
      <c r="IK3127" s="123"/>
      <c r="IL3127" s="123"/>
      <c r="IM3127" s="123"/>
      <c r="IN3127" s="123"/>
      <c r="IO3127" s="123"/>
      <c r="IP3127" s="123"/>
    </row>
    <row r="3128" s="120" customFormat="1" ht="15.75" customHeight="1" spans="3:250">
      <c r="C3128" s="124"/>
      <c r="D3128" s="124"/>
      <c r="E3128" s="120"/>
      <c r="F3128" s="125"/>
      <c r="G3128" s="120"/>
      <c r="II3128" s="123"/>
      <c r="IJ3128" s="123"/>
      <c r="IK3128" s="123"/>
      <c r="IL3128" s="123"/>
      <c r="IM3128" s="123"/>
      <c r="IN3128" s="123"/>
      <c r="IO3128" s="123"/>
      <c r="IP3128" s="123"/>
    </row>
    <row r="3129" s="120" customFormat="1" ht="15.75" customHeight="1" spans="3:250">
      <c r="C3129" s="124"/>
      <c r="D3129" s="124"/>
      <c r="E3129" s="120"/>
      <c r="F3129" s="125"/>
      <c r="G3129" s="120"/>
      <c r="II3129" s="123"/>
      <c r="IJ3129" s="123"/>
      <c r="IK3129" s="123"/>
      <c r="IL3129" s="123"/>
      <c r="IM3129" s="123"/>
      <c r="IN3129" s="123"/>
      <c r="IO3129" s="123"/>
      <c r="IP3129" s="123"/>
    </row>
    <row r="3130" s="120" customFormat="1" ht="15.75" customHeight="1" spans="3:250">
      <c r="C3130" s="124"/>
      <c r="D3130" s="124"/>
      <c r="E3130" s="120"/>
      <c r="F3130" s="125"/>
      <c r="G3130" s="120"/>
      <c r="II3130" s="123"/>
      <c r="IJ3130" s="123"/>
      <c r="IK3130" s="123"/>
      <c r="IL3130" s="123"/>
      <c r="IM3130" s="123"/>
      <c r="IN3130" s="123"/>
      <c r="IO3130" s="123"/>
      <c r="IP3130" s="123"/>
    </row>
    <row r="3131" s="120" customFormat="1" ht="15.75" customHeight="1" spans="3:250">
      <c r="C3131" s="124"/>
      <c r="D3131" s="124"/>
      <c r="E3131" s="120"/>
      <c r="F3131" s="125"/>
      <c r="G3131" s="120"/>
      <c r="II3131" s="123"/>
      <c r="IJ3131" s="123"/>
      <c r="IK3131" s="123"/>
      <c r="IL3131" s="123"/>
      <c r="IM3131" s="123"/>
      <c r="IN3131" s="123"/>
      <c r="IO3131" s="123"/>
      <c r="IP3131" s="123"/>
    </row>
    <row r="3132" s="120" customFormat="1" ht="15.75" customHeight="1" spans="3:250">
      <c r="C3132" s="124"/>
      <c r="D3132" s="124"/>
      <c r="E3132" s="120"/>
      <c r="F3132" s="125"/>
      <c r="G3132" s="120"/>
      <c r="II3132" s="123"/>
      <c r="IJ3132" s="123"/>
      <c r="IK3132" s="123"/>
      <c r="IL3132" s="123"/>
      <c r="IM3132" s="123"/>
      <c r="IN3132" s="123"/>
      <c r="IO3132" s="123"/>
      <c r="IP3132" s="123"/>
    </row>
    <row r="3133" s="120" customFormat="1" ht="15.75" customHeight="1" spans="3:250">
      <c r="C3133" s="124"/>
      <c r="D3133" s="124"/>
      <c r="E3133" s="120"/>
      <c r="F3133" s="125"/>
      <c r="G3133" s="120"/>
      <c r="II3133" s="123"/>
      <c r="IJ3133" s="123"/>
      <c r="IK3133" s="123"/>
      <c r="IL3133" s="123"/>
      <c r="IM3133" s="123"/>
      <c r="IN3133" s="123"/>
      <c r="IO3133" s="123"/>
      <c r="IP3133" s="123"/>
    </row>
    <row r="3134" s="120" customFormat="1" ht="15.75" customHeight="1" spans="3:250">
      <c r="C3134" s="124"/>
      <c r="D3134" s="124"/>
      <c r="E3134" s="120"/>
      <c r="F3134" s="125"/>
      <c r="G3134" s="120"/>
      <c r="II3134" s="123"/>
      <c r="IJ3134" s="123"/>
      <c r="IK3134" s="123"/>
      <c r="IL3134" s="123"/>
      <c r="IM3134" s="123"/>
      <c r="IN3134" s="123"/>
      <c r="IO3134" s="123"/>
      <c r="IP3134" s="123"/>
    </row>
    <row r="3135" s="120" customFormat="1" ht="15.75" customHeight="1" spans="3:250">
      <c r="C3135" s="124"/>
      <c r="D3135" s="124"/>
      <c r="E3135" s="120"/>
      <c r="F3135" s="125"/>
      <c r="G3135" s="120"/>
      <c r="II3135" s="123"/>
      <c r="IJ3135" s="123"/>
      <c r="IK3135" s="123"/>
      <c r="IL3135" s="123"/>
      <c r="IM3135" s="123"/>
      <c r="IN3135" s="123"/>
      <c r="IO3135" s="123"/>
      <c r="IP3135" s="123"/>
    </row>
    <row r="3136" s="120" customFormat="1" ht="15.75" customHeight="1" spans="3:250">
      <c r="C3136" s="124"/>
      <c r="D3136" s="124"/>
      <c r="E3136" s="120"/>
      <c r="F3136" s="125"/>
      <c r="G3136" s="120"/>
      <c r="II3136" s="123"/>
      <c r="IJ3136" s="123"/>
      <c r="IK3136" s="123"/>
      <c r="IL3136" s="123"/>
      <c r="IM3136" s="123"/>
      <c r="IN3136" s="123"/>
      <c r="IO3136" s="123"/>
      <c r="IP3136" s="123"/>
    </row>
    <row r="3137" s="120" customFormat="1" ht="15.75" customHeight="1" spans="3:250">
      <c r="C3137" s="124"/>
      <c r="D3137" s="124"/>
      <c r="E3137" s="120"/>
      <c r="F3137" s="125"/>
      <c r="G3137" s="120"/>
      <c r="II3137" s="123"/>
      <c r="IJ3137" s="123"/>
      <c r="IK3137" s="123"/>
      <c r="IL3137" s="123"/>
      <c r="IM3137" s="123"/>
      <c r="IN3137" s="123"/>
      <c r="IO3137" s="123"/>
      <c r="IP3137" s="123"/>
    </row>
    <row r="3138" s="120" customFormat="1" ht="15.75" customHeight="1" spans="3:250">
      <c r="C3138" s="124"/>
      <c r="D3138" s="124"/>
      <c r="E3138" s="120"/>
      <c r="F3138" s="125"/>
      <c r="G3138" s="120"/>
      <c r="II3138" s="123"/>
      <c r="IJ3138" s="123"/>
      <c r="IK3138" s="123"/>
      <c r="IL3138" s="123"/>
      <c r="IM3138" s="123"/>
      <c r="IN3138" s="123"/>
      <c r="IO3138" s="123"/>
      <c r="IP3138" s="123"/>
    </row>
    <row r="3139" s="120" customFormat="1" ht="15.75" customHeight="1" spans="3:250">
      <c r="C3139" s="124"/>
      <c r="D3139" s="124"/>
      <c r="E3139" s="120"/>
      <c r="F3139" s="125"/>
      <c r="G3139" s="120"/>
      <c r="II3139" s="123"/>
      <c r="IJ3139" s="123"/>
      <c r="IK3139" s="123"/>
      <c r="IL3139" s="123"/>
      <c r="IM3139" s="123"/>
      <c r="IN3139" s="123"/>
      <c r="IO3139" s="123"/>
      <c r="IP3139" s="123"/>
    </row>
    <row r="3140" s="120" customFormat="1" ht="15.75" customHeight="1" spans="3:250">
      <c r="C3140" s="124"/>
      <c r="D3140" s="124"/>
      <c r="E3140" s="120"/>
      <c r="F3140" s="125"/>
      <c r="G3140" s="120"/>
      <c r="II3140" s="123"/>
      <c r="IJ3140" s="123"/>
      <c r="IK3140" s="123"/>
      <c r="IL3140" s="123"/>
      <c r="IM3140" s="123"/>
      <c r="IN3140" s="123"/>
      <c r="IO3140" s="123"/>
      <c r="IP3140" s="123"/>
    </row>
    <row r="3141" s="120" customFormat="1" ht="15.75" customHeight="1" spans="3:250">
      <c r="C3141" s="124"/>
      <c r="D3141" s="124"/>
      <c r="E3141" s="120"/>
      <c r="F3141" s="125"/>
      <c r="G3141" s="120"/>
      <c r="II3141" s="123"/>
      <c r="IJ3141" s="123"/>
      <c r="IK3141" s="123"/>
      <c r="IL3141" s="123"/>
      <c r="IM3141" s="123"/>
      <c r="IN3141" s="123"/>
      <c r="IO3141" s="123"/>
      <c r="IP3141" s="123"/>
    </row>
    <row r="3142" s="120" customFormat="1" ht="15.75" customHeight="1" spans="3:250">
      <c r="C3142" s="124"/>
      <c r="D3142" s="124"/>
      <c r="E3142" s="120"/>
      <c r="F3142" s="125"/>
      <c r="G3142" s="120"/>
      <c r="II3142" s="123"/>
      <c r="IJ3142" s="123"/>
      <c r="IK3142" s="123"/>
      <c r="IL3142" s="123"/>
      <c r="IM3142" s="123"/>
      <c r="IN3142" s="123"/>
      <c r="IO3142" s="123"/>
      <c r="IP3142" s="123"/>
    </row>
    <row r="3143" s="120" customFormat="1" ht="15.75" customHeight="1" spans="3:250">
      <c r="C3143" s="124"/>
      <c r="D3143" s="124"/>
      <c r="E3143" s="120"/>
      <c r="F3143" s="125"/>
      <c r="G3143" s="120"/>
      <c r="II3143" s="123"/>
      <c r="IJ3143" s="123"/>
      <c r="IK3143" s="123"/>
      <c r="IL3143" s="123"/>
      <c r="IM3143" s="123"/>
      <c r="IN3143" s="123"/>
      <c r="IO3143" s="123"/>
      <c r="IP3143" s="123"/>
    </row>
    <row r="3144" s="120" customFormat="1" ht="15.75" customHeight="1" spans="3:250">
      <c r="C3144" s="124"/>
      <c r="D3144" s="124"/>
      <c r="E3144" s="120"/>
      <c r="F3144" s="125"/>
      <c r="G3144" s="120"/>
      <c r="II3144" s="123"/>
      <c r="IJ3144" s="123"/>
      <c r="IK3144" s="123"/>
      <c r="IL3144" s="123"/>
      <c r="IM3144" s="123"/>
      <c r="IN3144" s="123"/>
      <c r="IO3144" s="123"/>
      <c r="IP3144" s="123"/>
    </row>
    <row r="3145" s="120" customFormat="1" ht="15.75" customHeight="1" spans="3:250">
      <c r="C3145" s="124"/>
      <c r="D3145" s="124"/>
      <c r="E3145" s="120"/>
      <c r="F3145" s="125"/>
      <c r="G3145" s="120"/>
      <c r="II3145" s="123"/>
      <c r="IJ3145" s="123"/>
      <c r="IK3145" s="123"/>
      <c r="IL3145" s="123"/>
      <c r="IM3145" s="123"/>
      <c r="IN3145" s="123"/>
      <c r="IO3145" s="123"/>
      <c r="IP3145" s="123"/>
    </row>
    <row r="3146" s="120" customFormat="1" ht="15.75" customHeight="1" spans="3:250">
      <c r="C3146" s="124"/>
      <c r="D3146" s="124"/>
      <c r="E3146" s="120"/>
      <c r="F3146" s="125"/>
      <c r="G3146" s="120"/>
      <c r="II3146" s="123"/>
      <c r="IJ3146" s="123"/>
      <c r="IK3146" s="123"/>
      <c r="IL3146" s="123"/>
      <c r="IM3146" s="123"/>
      <c r="IN3146" s="123"/>
      <c r="IO3146" s="123"/>
      <c r="IP3146" s="123"/>
    </row>
    <row r="3147" s="120" customFormat="1" ht="15.75" customHeight="1" spans="3:250">
      <c r="C3147" s="124"/>
      <c r="D3147" s="124"/>
      <c r="E3147" s="120"/>
      <c r="F3147" s="125"/>
      <c r="G3147" s="120"/>
      <c r="II3147" s="123"/>
      <c r="IJ3147" s="123"/>
      <c r="IK3147" s="123"/>
      <c r="IL3147" s="123"/>
      <c r="IM3147" s="123"/>
      <c r="IN3147" s="123"/>
      <c r="IO3147" s="123"/>
      <c r="IP3147" s="123"/>
    </row>
    <row r="3148" s="120" customFormat="1" ht="15.75" customHeight="1" spans="3:250">
      <c r="C3148" s="124"/>
      <c r="D3148" s="124"/>
      <c r="E3148" s="120"/>
      <c r="F3148" s="125"/>
      <c r="G3148" s="120"/>
      <c r="II3148" s="123"/>
      <c r="IJ3148" s="123"/>
      <c r="IK3148" s="123"/>
      <c r="IL3148" s="123"/>
      <c r="IM3148" s="123"/>
      <c r="IN3148" s="123"/>
      <c r="IO3148" s="123"/>
      <c r="IP3148" s="123"/>
    </row>
    <row r="3149" s="120" customFormat="1" ht="15.75" customHeight="1" spans="3:250">
      <c r="C3149" s="124"/>
      <c r="D3149" s="124"/>
      <c r="E3149" s="120"/>
      <c r="F3149" s="125"/>
      <c r="G3149" s="120"/>
      <c r="II3149" s="123"/>
      <c r="IJ3149" s="123"/>
      <c r="IK3149" s="123"/>
      <c r="IL3149" s="123"/>
      <c r="IM3149" s="123"/>
      <c r="IN3149" s="123"/>
      <c r="IO3149" s="123"/>
      <c r="IP3149" s="123"/>
    </row>
    <row r="3150" s="120" customFormat="1" ht="15.75" customHeight="1" spans="3:250">
      <c r="C3150" s="124"/>
      <c r="D3150" s="124"/>
      <c r="E3150" s="120"/>
      <c r="F3150" s="125"/>
      <c r="G3150" s="120"/>
      <c r="II3150" s="123"/>
      <c r="IJ3150" s="123"/>
      <c r="IK3150" s="123"/>
      <c r="IL3150" s="123"/>
      <c r="IM3150" s="123"/>
      <c r="IN3150" s="123"/>
      <c r="IO3150" s="123"/>
      <c r="IP3150" s="123"/>
    </row>
    <row r="3151" s="120" customFormat="1" ht="15.75" customHeight="1" spans="3:250">
      <c r="C3151" s="124"/>
      <c r="D3151" s="124"/>
      <c r="E3151" s="120"/>
      <c r="F3151" s="125"/>
      <c r="G3151" s="120"/>
      <c r="II3151" s="123"/>
      <c r="IJ3151" s="123"/>
      <c r="IK3151" s="123"/>
      <c r="IL3151" s="123"/>
      <c r="IM3151" s="123"/>
      <c r="IN3151" s="123"/>
      <c r="IO3151" s="123"/>
      <c r="IP3151" s="123"/>
    </row>
    <row r="3152" s="120" customFormat="1" ht="15.75" customHeight="1" spans="3:250">
      <c r="C3152" s="124"/>
      <c r="D3152" s="124"/>
      <c r="E3152" s="120"/>
      <c r="F3152" s="125"/>
      <c r="G3152" s="120"/>
      <c r="II3152" s="123"/>
      <c r="IJ3152" s="123"/>
      <c r="IK3152" s="123"/>
      <c r="IL3152" s="123"/>
      <c r="IM3152" s="123"/>
      <c r="IN3152" s="123"/>
      <c r="IO3152" s="123"/>
      <c r="IP3152" s="123"/>
    </row>
    <row r="3153" s="120" customFormat="1" ht="15.75" customHeight="1" spans="3:250">
      <c r="C3153" s="124"/>
      <c r="D3153" s="124"/>
      <c r="E3153" s="120"/>
      <c r="F3153" s="125"/>
      <c r="G3153" s="120"/>
      <c r="II3153" s="123"/>
      <c r="IJ3153" s="123"/>
      <c r="IK3153" s="123"/>
      <c r="IL3153" s="123"/>
      <c r="IM3153" s="123"/>
      <c r="IN3153" s="123"/>
      <c r="IO3153" s="123"/>
      <c r="IP3153" s="123"/>
    </row>
    <row r="3154" s="120" customFormat="1" ht="15.75" customHeight="1" spans="3:250">
      <c r="C3154" s="124"/>
      <c r="D3154" s="124"/>
      <c r="E3154" s="120"/>
      <c r="F3154" s="125"/>
      <c r="G3154" s="120"/>
      <c r="II3154" s="123"/>
      <c r="IJ3154" s="123"/>
      <c r="IK3154" s="123"/>
      <c r="IL3154" s="123"/>
      <c r="IM3154" s="123"/>
      <c r="IN3154" s="123"/>
      <c r="IO3154" s="123"/>
      <c r="IP3154" s="123"/>
    </row>
    <row r="3155" s="120" customFormat="1" ht="15.75" customHeight="1" spans="3:250">
      <c r="C3155" s="124"/>
      <c r="D3155" s="124"/>
      <c r="E3155" s="120"/>
      <c r="F3155" s="125"/>
      <c r="G3155" s="120"/>
      <c r="II3155" s="123"/>
      <c r="IJ3155" s="123"/>
      <c r="IK3155" s="123"/>
      <c r="IL3155" s="123"/>
      <c r="IM3155" s="123"/>
      <c r="IN3155" s="123"/>
      <c r="IO3155" s="123"/>
      <c r="IP3155" s="123"/>
    </row>
    <row r="3156" s="120" customFormat="1" ht="15.75" customHeight="1" spans="3:250">
      <c r="C3156" s="124"/>
      <c r="D3156" s="124"/>
      <c r="E3156" s="120"/>
      <c r="F3156" s="125"/>
      <c r="G3156" s="120"/>
      <c r="II3156" s="123"/>
      <c r="IJ3156" s="123"/>
      <c r="IK3156" s="123"/>
      <c r="IL3156" s="123"/>
      <c r="IM3156" s="123"/>
      <c r="IN3156" s="123"/>
      <c r="IO3156" s="123"/>
      <c r="IP3156" s="123"/>
    </row>
    <row r="3157" s="120" customFormat="1" ht="15.75" customHeight="1" spans="3:250">
      <c r="C3157" s="124"/>
      <c r="D3157" s="124"/>
      <c r="E3157" s="120"/>
      <c r="F3157" s="125"/>
      <c r="G3157" s="120"/>
      <c r="II3157" s="123"/>
      <c r="IJ3157" s="123"/>
      <c r="IK3157" s="123"/>
      <c r="IL3157" s="123"/>
      <c r="IM3157" s="123"/>
      <c r="IN3157" s="123"/>
      <c r="IO3157" s="123"/>
      <c r="IP3157" s="123"/>
    </row>
    <row r="3158" s="120" customFormat="1" ht="15.75" customHeight="1" spans="3:250">
      <c r="C3158" s="124"/>
      <c r="D3158" s="124"/>
      <c r="E3158" s="120"/>
      <c r="F3158" s="125"/>
      <c r="G3158" s="120"/>
      <c r="II3158" s="123"/>
      <c r="IJ3158" s="123"/>
      <c r="IK3158" s="123"/>
      <c r="IL3158" s="123"/>
      <c r="IM3158" s="123"/>
      <c r="IN3158" s="123"/>
      <c r="IO3158" s="123"/>
      <c r="IP3158" s="123"/>
    </row>
    <row r="3159" s="120" customFormat="1" ht="15.75" customHeight="1" spans="3:250">
      <c r="C3159" s="124"/>
      <c r="D3159" s="124"/>
      <c r="E3159" s="120"/>
      <c r="F3159" s="125"/>
      <c r="G3159" s="120"/>
      <c r="II3159" s="123"/>
      <c r="IJ3159" s="123"/>
      <c r="IK3159" s="123"/>
      <c r="IL3159" s="123"/>
      <c r="IM3159" s="123"/>
      <c r="IN3159" s="123"/>
      <c r="IO3159" s="123"/>
      <c r="IP3159" s="123"/>
    </row>
    <row r="3160" s="120" customFormat="1" ht="15.75" customHeight="1" spans="3:250">
      <c r="C3160" s="124"/>
      <c r="D3160" s="124"/>
      <c r="E3160" s="120"/>
      <c r="F3160" s="125"/>
      <c r="G3160" s="120"/>
      <c r="II3160" s="123"/>
      <c r="IJ3160" s="123"/>
      <c r="IK3160" s="123"/>
      <c r="IL3160" s="123"/>
      <c r="IM3160" s="123"/>
      <c r="IN3160" s="123"/>
      <c r="IO3160" s="123"/>
      <c r="IP3160" s="123"/>
    </row>
    <row r="3161" s="120" customFormat="1" ht="15.75" customHeight="1" spans="3:250">
      <c r="C3161" s="124"/>
      <c r="D3161" s="124"/>
      <c r="E3161" s="120"/>
      <c r="F3161" s="125"/>
      <c r="G3161" s="120"/>
      <c r="II3161" s="123"/>
      <c r="IJ3161" s="123"/>
      <c r="IK3161" s="123"/>
      <c r="IL3161" s="123"/>
      <c r="IM3161" s="123"/>
      <c r="IN3161" s="123"/>
      <c r="IO3161" s="123"/>
      <c r="IP3161" s="123"/>
    </row>
    <row r="3162" s="120" customFormat="1" ht="15.75" customHeight="1" spans="3:250">
      <c r="C3162" s="124"/>
      <c r="D3162" s="124"/>
      <c r="E3162" s="120"/>
      <c r="F3162" s="125"/>
      <c r="G3162" s="120"/>
      <c r="II3162" s="123"/>
      <c r="IJ3162" s="123"/>
      <c r="IK3162" s="123"/>
      <c r="IL3162" s="123"/>
      <c r="IM3162" s="123"/>
      <c r="IN3162" s="123"/>
      <c r="IO3162" s="123"/>
      <c r="IP3162" s="123"/>
    </row>
    <row r="3163" s="120" customFormat="1" ht="15.75" customHeight="1" spans="3:250">
      <c r="C3163" s="124"/>
      <c r="D3163" s="124"/>
      <c r="E3163" s="120"/>
      <c r="F3163" s="125"/>
      <c r="G3163" s="120"/>
      <c r="II3163" s="123"/>
      <c r="IJ3163" s="123"/>
      <c r="IK3163" s="123"/>
      <c r="IL3163" s="123"/>
      <c r="IM3163" s="123"/>
      <c r="IN3163" s="123"/>
      <c r="IO3163" s="123"/>
      <c r="IP3163" s="123"/>
    </row>
    <row r="3164" s="120" customFormat="1" ht="15.75" customHeight="1" spans="3:250">
      <c r="C3164" s="124"/>
      <c r="D3164" s="124"/>
      <c r="E3164" s="120"/>
      <c r="F3164" s="125"/>
      <c r="G3164" s="120"/>
      <c r="II3164" s="123"/>
      <c r="IJ3164" s="123"/>
      <c r="IK3164" s="123"/>
      <c r="IL3164" s="123"/>
      <c r="IM3164" s="123"/>
      <c r="IN3164" s="123"/>
      <c r="IO3164" s="123"/>
      <c r="IP3164" s="123"/>
    </row>
    <row r="3165" s="120" customFormat="1" ht="15.75" customHeight="1" spans="3:250">
      <c r="C3165" s="124"/>
      <c r="D3165" s="124"/>
      <c r="E3165" s="120"/>
      <c r="F3165" s="125"/>
      <c r="G3165" s="120"/>
      <c r="II3165" s="123"/>
      <c r="IJ3165" s="123"/>
      <c r="IK3165" s="123"/>
      <c r="IL3165" s="123"/>
      <c r="IM3165" s="123"/>
      <c r="IN3165" s="123"/>
      <c r="IO3165" s="123"/>
      <c r="IP3165" s="123"/>
    </row>
    <row r="3166" s="120" customFormat="1" ht="15.75" customHeight="1" spans="3:250">
      <c r="C3166" s="124"/>
      <c r="D3166" s="124"/>
      <c r="E3166" s="120"/>
      <c r="F3166" s="125"/>
      <c r="G3166" s="120"/>
      <c r="II3166" s="123"/>
      <c r="IJ3166" s="123"/>
      <c r="IK3166" s="123"/>
      <c r="IL3166" s="123"/>
      <c r="IM3166" s="123"/>
      <c r="IN3166" s="123"/>
      <c r="IO3166" s="123"/>
      <c r="IP3166" s="123"/>
    </row>
    <row r="3167" s="120" customFormat="1" ht="15.75" customHeight="1" spans="3:250">
      <c r="C3167" s="124"/>
      <c r="D3167" s="124"/>
      <c r="E3167" s="120"/>
      <c r="F3167" s="125"/>
      <c r="G3167" s="120"/>
      <c r="II3167" s="123"/>
      <c r="IJ3167" s="123"/>
      <c r="IK3167" s="123"/>
      <c r="IL3167" s="123"/>
      <c r="IM3167" s="123"/>
      <c r="IN3167" s="123"/>
      <c r="IO3167" s="123"/>
      <c r="IP3167" s="123"/>
    </row>
    <row r="3168" s="120" customFormat="1" ht="15.75" customHeight="1" spans="3:250">
      <c r="C3168" s="124"/>
      <c r="D3168" s="124"/>
      <c r="E3168" s="120"/>
      <c r="F3168" s="125"/>
      <c r="G3168" s="120"/>
      <c r="II3168" s="123"/>
      <c r="IJ3168" s="123"/>
      <c r="IK3168" s="123"/>
      <c r="IL3168" s="123"/>
      <c r="IM3168" s="123"/>
      <c r="IN3168" s="123"/>
      <c r="IO3168" s="123"/>
      <c r="IP3168" s="123"/>
    </row>
    <row r="3169" s="120" customFormat="1" ht="15.75" customHeight="1" spans="3:250">
      <c r="C3169" s="124"/>
      <c r="D3169" s="124"/>
      <c r="E3169" s="120"/>
      <c r="F3169" s="125"/>
      <c r="G3169" s="120"/>
      <c r="II3169" s="123"/>
      <c r="IJ3169" s="123"/>
      <c r="IK3169" s="123"/>
      <c r="IL3169" s="123"/>
      <c r="IM3169" s="123"/>
      <c r="IN3169" s="123"/>
      <c r="IO3169" s="123"/>
      <c r="IP3169" s="123"/>
    </row>
    <row r="3170" s="120" customFormat="1" ht="15.75" customHeight="1" spans="3:250">
      <c r="C3170" s="124"/>
      <c r="D3170" s="124"/>
      <c r="E3170" s="120"/>
      <c r="F3170" s="125"/>
      <c r="G3170" s="120"/>
      <c r="II3170" s="123"/>
      <c r="IJ3170" s="123"/>
      <c r="IK3170" s="123"/>
      <c r="IL3170" s="123"/>
      <c r="IM3170" s="123"/>
      <c r="IN3170" s="123"/>
      <c r="IO3170" s="123"/>
      <c r="IP3170" s="123"/>
    </row>
    <row r="3171" s="120" customFormat="1" ht="15.75" customHeight="1" spans="3:250">
      <c r="C3171" s="124"/>
      <c r="D3171" s="124"/>
      <c r="E3171" s="120"/>
      <c r="F3171" s="125"/>
      <c r="G3171" s="120"/>
      <c r="II3171" s="123"/>
      <c r="IJ3171" s="123"/>
      <c r="IK3171" s="123"/>
      <c r="IL3171" s="123"/>
      <c r="IM3171" s="123"/>
      <c r="IN3171" s="123"/>
      <c r="IO3171" s="123"/>
      <c r="IP3171" s="123"/>
    </row>
    <row r="3172" s="120" customFormat="1" ht="15.75" customHeight="1" spans="3:250">
      <c r="C3172" s="124"/>
      <c r="D3172" s="124"/>
      <c r="E3172" s="120"/>
      <c r="F3172" s="125"/>
      <c r="G3172" s="120"/>
      <c r="II3172" s="123"/>
      <c r="IJ3172" s="123"/>
      <c r="IK3172" s="123"/>
      <c r="IL3172" s="123"/>
      <c r="IM3172" s="123"/>
      <c r="IN3172" s="123"/>
      <c r="IO3172" s="123"/>
      <c r="IP3172" s="123"/>
    </row>
    <row r="3173" s="120" customFormat="1" ht="15.75" customHeight="1" spans="3:250">
      <c r="C3173" s="124"/>
      <c r="D3173" s="124"/>
      <c r="E3173" s="120"/>
      <c r="F3173" s="125"/>
      <c r="G3173" s="120"/>
      <c r="II3173" s="123"/>
      <c r="IJ3173" s="123"/>
      <c r="IK3173" s="123"/>
      <c r="IL3173" s="123"/>
      <c r="IM3173" s="123"/>
      <c r="IN3173" s="123"/>
      <c r="IO3173" s="123"/>
      <c r="IP3173" s="123"/>
    </row>
    <row r="3174" s="120" customFormat="1" ht="15.75" customHeight="1" spans="3:250">
      <c r="C3174" s="124"/>
      <c r="D3174" s="124"/>
      <c r="E3174" s="120"/>
      <c r="F3174" s="125"/>
      <c r="G3174" s="120"/>
      <c r="II3174" s="123"/>
      <c r="IJ3174" s="123"/>
      <c r="IK3174" s="123"/>
      <c r="IL3174" s="123"/>
      <c r="IM3174" s="123"/>
      <c r="IN3174" s="123"/>
      <c r="IO3174" s="123"/>
      <c r="IP3174" s="123"/>
    </row>
    <row r="3175" s="120" customFormat="1" ht="15.75" customHeight="1" spans="3:250">
      <c r="C3175" s="124"/>
      <c r="D3175" s="124"/>
      <c r="E3175" s="120"/>
      <c r="F3175" s="125"/>
      <c r="G3175" s="120"/>
      <c r="II3175" s="123"/>
      <c r="IJ3175" s="123"/>
      <c r="IK3175" s="123"/>
      <c r="IL3175" s="123"/>
      <c r="IM3175" s="123"/>
      <c r="IN3175" s="123"/>
      <c r="IO3175" s="123"/>
      <c r="IP3175" s="123"/>
    </row>
    <row r="3176" s="120" customFormat="1" ht="15.75" customHeight="1" spans="3:250">
      <c r="C3176" s="124"/>
      <c r="D3176" s="124"/>
      <c r="E3176" s="120"/>
      <c r="F3176" s="125"/>
      <c r="G3176" s="120"/>
      <c r="II3176" s="123"/>
      <c r="IJ3176" s="123"/>
      <c r="IK3176" s="123"/>
      <c r="IL3176" s="123"/>
      <c r="IM3176" s="123"/>
      <c r="IN3176" s="123"/>
      <c r="IO3176" s="123"/>
      <c r="IP3176" s="123"/>
    </row>
    <row r="3177" s="120" customFormat="1" ht="15.75" customHeight="1" spans="3:250">
      <c r="C3177" s="124"/>
      <c r="D3177" s="124"/>
      <c r="E3177" s="120"/>
      <c r="F3177" s="125"/>
      <c r="G3177" s="120"/>
      <c r="II3177" s="123"/>
      <c r="IJ3177" s="123"/>
      <c r="IK3177" s="123"/>
      <c r="IL3177" s="123"/>
      <c r="IM3177" s="123"/>
      <c r="IN3177" s="123"/>
      <c r="IO3177" s="123"/>
      <c r="IP3177" s="123"/>
    </row>
    <row r="3178" s="120" customFormat="1" ht="15.75" customHeight="1" spans="3:250">
      <c r="C3178" s="124"/>
      <c r="D3178" s="124"/>
      <c r="E3178" s="120"/>
      <c r="F3178" s="125"/>
      <c r="G3178" s="120"/>
      <c r="II3178" s="123"/>
      <c r="IJ3178" s="123"/>
      <c r="IK3178" s="123"/>
      <c r="IL3178" s="123"/>
      <c r="IM3178" s="123"/>
      <c r="IN3178" s="123"/>
      <c r="IO3178" s="123"/>
      <c r="IP3178" s="123"/>
    </row>
    <row r="3179" s="120" customFormat="1" ht="15.75" customHeight="1" spans="3:250">
      <c r="C3179" s="124"/>
      <c r="D3179" s="124"/>
      <c r="E3179" s="120"/>
      <c r="F3179" s="125"/>
      <c r="G3179" s="120"/>
      <c r="II3179" s="123"/>
      <c r="IJ3179" s="123"/>
      <c r="IK3179" s="123"/>
      <c r="IL3179" s="123"/>
      <c r="IM3179" s="123"/>
      <c r="IN3179" s="123"/>
      <c r="IO3179" s="123"/>
      <c r="IP3179" s="123"/>
    </row>
    <row r="3180" s="120" customFormat="1" ht="15.75" customHeight="1" spans="3:250">
      <c r="C3180" s="124"/>
      <c r="D3180" s="124"/>
      <c r="E3180" s="120"/>
      <c r="F3180" s="125"/>
      <c r="G3180" s="120"/>
      <c r="II3180" s="123"/>
      <c r="IJ3180" s="123"/>
      <c r="IK3180" s="123"/>
      <c r="IL3180" s="123"/>
      <c r="IM3180" s="123"/>
      <c r="IN3180" s="123"/>
      <c r="IO3180" s="123"/>
      <c r="IP3180" s="123"/>
    </row>
    <row r="3181" s="120" customFormat="1" ht="15.75" customHeight="1" spans="3:250">
      <c r="C3181" s="124"/>
      <c r="D3181" s="124"/>
      <c r="E3181" s="120"/>
      <c r="F3181" s="125"/>
      <c r="G3181" s="120"/>
      <c r="II3181" s="123"/>
      <c r="IJ3181" s="123"/>
      <c r="IK3181" s="123"/>
      <c r="IL3181" s="123"/>
      <c r="IM3181" s="123"/>
      <c r="IN3181" s="123"/>
      <c r="IO3181" s="123"/>
      <c r="IP3181" s="123"/>
    </row>
    <row r="3182" s="120" customFormat="1" ht="15.75" customHeight="1" spans="3:250">
      <c r="C3182" s="124"/>
      <c r="D3182" s="124"/>
      <c r="E3182" s="120"/>
      <c r="F3182" s="125"/>
      <c r="G3182" s="120"/>
      <c r="II3182" s="123"/>
      <c r="IJ3182" s="123"/>
      <c r="IK3182" s="123"/>
      <c r="IL3182" s="123"/>
      <c r="IM3182" s="123"/>
      <c r="IN3182" s="123"/>
      <c r="IO3182" s="123"/>
      <c r="IP3182" s="123"/>
    </row>
    <row r="3183" s="120" customFormat="1" ht="15.75" customHeight="1" spans="3:250">
      <c r="C3183" s="124"/>
      <c r="D3183" s="124"/>
      <c r="E3183" s="120"/>
      <c r="F3183" s="125"/>
      <c r="G3183" s="120"/>
      <c r="II3183" s="123"/>
      <c r="IJ3183" s="123"/>
      <c r="IK3183" s="123"/>
      <c r="IL3183" s="123"/>
      <c r="IM3183" s="123"/>
      <c r="IN3183" s="123"/>
      <c r="IO3183" s="123"/>
      <c r="IP3183" s="123"/>
    </row>
    <row r="3184" s="120" customFormat="1" ht="15.75" customHeight="1" spans="3:250">
      <c r="C3184" s="124"/>
      <c r="D3184" s="124"/>
      <c r="E3184" s="120"/>
      <c r="F3184" s="125"/>
      <c r="G3184" s="120"/>
      <c r="II3184" s="123"/>
      <c r="IJ3184" s="123"/>
      <c r="IK3184" s="123"/>
      <c r="IL3184" s="123"/>
      <c r="IM3184" s="123"/>
      <c r="IN3184" s="123"/>
      <c r="IO3184" s="123"/>
      <c r="IP3184" s="123"/>
    </row>
    <row r="3185" s="120" customFormat="1" ht="15.75" customHeight="1" spans="3:250">
      <c r="C3185" s="124"/>
      <c r="D3185" s="124"/>
      <c r="E3185" s="120"/>
      <c r="F3185" s="125"/>
      <c r="G3185" s="120"/>
      <c r="II3185" s="123"/>
      <c r="IJ3185" s="123"/>
      <c r="IK3185" s="123"/>
      <c r="IL3185" s="123"/>
      <c r="IM3185" s="123"/>
      <c r="IN3185" s="123"/>
      <c r="IO3185" s="123"/>
      <c r="IP3185" s="123"/>
    </row>
    <row r="3186" s="120" customFormat="1" ht="15.75" customHeight="1" spans="3:250">
      <c r="C3186" s="124"/>
      <c r="D3186" s="124"/>
      <c r="E3186" s="120"/>
      <c r="F3186" s="125"/>
      <c r="G3186" s="120"/>
      <c r="II3186" s="123"/>
      <c r="IJ3186" s="123"/>
      <c r="IK3186" s="123"/>
      <c r="IL3186" s="123"/>
      <c r="IM3186" s="123"/>
      <c r="IN3186" s="123"/>
      <c r="IO3186" s="123"/>
      <c r="IP3186" s="123"/>
    </row>
    <row r="3187" s="120" customFormat="1" ht="15.75" customHeight="1" spans="3:250">
      <c r="C3187" s="124"/>
      <c r="D3187" s="124"/>
      <c r="E3187" s="120"/>
      <c r="F3187" s="125"/>
      <c r="G3187" s="120"/>
      <c r="II3187" s="123"/>
      <c r="IJ3187" s="123"/>
      <c r="IK3187" s="123"/>
      <c r="IL3187" s="123"/>
      <c r="IM3187" s="123"/>
      <c r="IN3187" s="123"/>
      <c r="IO3187" s="123"/>
      <c r="IP3187" s="123"/>
    </row>
    <row r="3188" s="120" customFormat="1" ht="15.75" customHeight="1" spans="3:250">
      <c r="C3188" s="124"/>
      <c r="D3188" s="124"/>
      <c r="E3188" s="120"/>
      <c r="F3188" s="125"/>
      <c r="G3188" s="120"/>
      <c r="II3188" s="123"/>
      <c r="IJ3188" s="123"/>
      <c r="IK3188" s="123"/>
      <c r="IL3188" s="123"/>
      <c r="IM3188" s="123"/>
      <c r="IN3188" s="123"/>
      <c r="IO3188" s="123"/>
      <c r="IP3188" s="123"/>
    </row>
    <row r="3189" s="120" customFormat="1" ht="15.75" customHeight="1" spans="3:250">
      <c r="C3189" s="124"/>
      <c r="D3189" s="124"/>
      <c r="E3189" s="120"/>
      <c r="F3189" s="125"/>
      <c r="G3189" s="120"/>
      <c r="II3189" s="123"/>
      <c r="IJ3189" s="123"/>
      <c r="IK3189" s="123"/>
      <c r="IL3189" s="123"/>
      <c r="IM3189" s="123"/>
      <c r="IN3189" s="123"/>
      <c r="IO3189" s="123"/>
      <c r="IP3189" s="123"/>
    </row>
    <row r="3190" s="120" customFormat="1" ht="15.75" customHeight="1" spans="3:250">
      <c r="C3190" s="124"/>
      <c r="D3190" s="124"/>
      <c r="E3190" s="120"/>
      <c r="F3190" s="125"/>
      <c r="G3190" s="120"/>
      <c r="II3190" s="123"/>
      <c r="IJ3190" s="123"/>
      <c r="IK3190" s="123"/>
      <c r="IL3190" s="123"/>
      <c r="IM3190" s="123"/>
      <c r="IN3190" s="123"/>
      <c r="IO3190" s="123"/>
      <c r="IP3190" s="123"/>
    </row>
    <row r="3191" s="120" customFormat="1" ht="15.75" customHeight="1" spans="3:250">
      <c r="C3191" s="124"/>
      <c r="D3191" s="124"/>
      <c r="E3191" s="120"/>
      <c r="F3191" s="125"/>
      <c r="G3191" s="120"/>
      <c r="II3191" s="123"/>
      <c r="IJ3191" s="123"/>
      <c r="IK3191" s="123"/>
      <c r="IL3191" s="123"/>
      <c r="IM3191" s="123"/>
      <c r="IN3191" s="123"/>
      <c r="IO3191" s="123"/>
      <c r="IP3191" s="123"/>
    </row>
    <row r="3192" s="120" customFormat="1" ht="15.75" customHeight="1" spans="3:250">
      <c r="C3192" s="124"/>
      <c r="D3192" s="124"/>
      <c r="E3192" s="120"/>
      <c r="F3192" s="125"/>
      <c r="G3192" s="120"/>
      <c r="II3192" s="123"/>
      <c r="IJ3192" s="123"/>
      <c r="IK3192" s="123"/>
      <c r="IL3192" s="123"/>
      <c r="IM3192" s="123"/>
      <c r="IN3192" s="123"/>
      <c r="IO3192" s="123"/>
      <c r="IP3192" s="123"/>
    </row>
    <row r="3193" s="120" customFormat="1" ht="15.75" customHeight="1" spans="3:250">
      <c r="C3193" s="124"/>
      <c r="D3193" s="124"/>
      <c r="E3193" s="120"/>
      <c r="F3193" s="125"/>
      <c r="G3193" s="120"/>
      <c r="II3193" s="123"/>
      <c r="IJ3193" s="123"/>
      <c r="IK3193" s="123"/>
      <c r="IL3193" s="123"/>
      <c r="IM3193" s="123"/>
      <c r="IN3193" s="123"/>
      <c r="IO3193" s="123"/>
      <c r="IP3193" s="123"/>
    </row>
    <row r="3194" s="120" customFormat="1" ht="15.75" customHeight="1" spans="3:250">
      <c r="C3194" s="124"/>
      <c r="D3194" s="124"/>
      <c r="E3194" s="120"/>
      <c r="F3194" s="125"/>
      <c r="G3194" s="120"/>
      <c r="II3194" s="123"/>
      <c r="IJ3194" s="123"/>
      <c r="IK3194" s="123"/>
      <c r="IL3194" s="123"/>
      <c r="IM3194" s="123"/>
      <c r="IN3194" s="123"/>
      <c r="IO3194" s="123"/>
      <c r="IP3194" s="123"/>
    </row>
    <row r="3195" s="120" customFormat="1" ht="15.75" customHeight="1" spans="3:250">
      <c r="C3195" s="124"/>
      <c r="D3195" s="124"/>
      <c r="E3195" s="120"/>
      <c r="F3195" s="125"/>
      <c r="G3195" s="120"/>
      <c r="II3195" s="123"/>
      <c r="IJ3195" s="123"/>
      <c r="IK3195" s="123"/>
      <c r="IL3195" s="123"/>
      <c r="IM3195" s="123"/>
      <c r="IN3195" s="123"/>
      <c r="IO3195" s="123"/>
      <c r="IP3195" s="123"/>
    </row>
    <row r="3196" s="120" customFormat="1" ht="15.75" customHeight="1" spans="3:250">
      <c r="C3196" s="124"/>
      <c r="D3196" s="124"/>
      <c r="E3196" s="120"/>
      <c r="F3196" s="125"/>
      <c r="G3196" s="120"/>
      <c r="II3196" s="123"/>
      <c r="IJ3196" s="123"/>
      <c r="IK3196" s="123"/>
      <c r="IL3196" s="123"/>
      <c r="IM3196" s="123"/>
      <c r="IN3196" s="123"/>
      <c r="IO3196" s="123"/>
      <c r="IP3196" s="123"/>
    </row>
    <row r="3197" s="120" customFormat="1" ht="15.75" customHeight="1" spans="3:250">
      <c r="C3197" s="124"/>
      <c r="D3197" s="124"/>
      <c r="E3197" s="120"/>
      <c r="F3197" s="125"/>
      <c r="G3197" s="120"/>
      <c r="II3197" s="123"/>
      <c r="IJ3197" s="123"/>
      <c r="IK3197" s="123"/>
      <c r="IL3197" s="123"/>
      <c r="IM3197" s="123"/>
      <c r="IN3197" s="123"/>
      <c r="IO3197" s="123"/>
      <c r="IP3197" s="123"/>
    </row>
    <row r="3198" s="120" customFormat="1" ht="15.75" customHeight="1" spans="3:250">
      <c r="C3198" s="124"/>
      <c r="D3198" s="124"/>
      <c r="E3198" s="120"/>
      <c r="F3198" s="125"/>
      <c r="G3198" s="120"/>
      <c r="II3198" s="123"/>
      <c r="IJ3198" s="123"/>
      <c r="IK3198" s="123"/>
      <c r="IL3198" s="123"/>
      <c r="IM3198" s="123"/>
      <c r="IN3198" s="123"/>
      <c r="IO3198" s="123"/>
      <c r="IP3198" s="123"/>
    </row>
    <row r="3199" s="120" customFormat="1" ht="15.75" customHeight="1" spans="3:250">
      <c r="C3199" s="124"/>
      <c r="D3199" s="124"/>
      <c r="E3199" s="120"/>
      <c r="F3199" s="125"/>
      <c r="G3199" s="120"/>
      <c r="II3199" s="123"/>
      <c r="IJ3199" s="123"/>
      <c r="IK3199" s="123"/>
      <c r="IL3199" s="123"/>
      <c r="IM3199" s="123"/>
      <c r="IN3199" s="123"/>
      <c r="IO3199" s="123"/>
      <c r="IP3199" s="123"/>
    </row>
    <row r="3200" s="120" customFormat="1" ht="15.75" customHeight="1" spans="3:250">
      <c r="C3200" s="124"/>
      <c r="D3200" s="124"/>
      <c r="E3200" s="120"/>
      <c r="F3200" s="125"/>
      <c r="G3200" s="120"/>
      <c r="II3200" s="123"/>
      <c r="IJ3200" s="123"/>
      <c r="IK3200" s="123"/>
      <c r="IL3200" s="123"/>
      <c r="IM3200" s="123"/>
      <c r="IN3200" s="123"/>
      <c r="IO3200" s="123"/>
      <c r="IP3200" s="123"/>
    </row>
    <row r="3201" s="120" customFormat="1" ht="15.75" customHeight="1" spans="3:250">
      <c r="C3201" s="124"/>
      <c r="D3201" s="124"/>
      <c r="E3201" s="120"/>
      <c r="F3201" s="125"/>
      <c r="G3201" s="120"/>
      <c r="II3201" s="123"/>
      <c r="IJ3201" s="123"/>
      <c r="IK3201" s="123"/>
      <c r="IL3201" s="123"/>
      <c r="IM3201" s="123"/>
      <c r="IN3201" s="123"/>
      <c r="IO3201" s="123"/>
      <c r="IP3201" s="123"/>
    </row>
    <row r="3202" s="120" customFormat="1" ht="15.75" customHeight="1" spans="3:250">
      <c r="C3202" s="124"/>
      <c r="D3202" s="124"/>
      <c r="E3202" s="120"/>
      <c r="F3202" s="125"/>
      <c r="G3202" s="120"/>
      <c r="II3202" s="123"/>
      <c r="IJ3202" s="123"/>
      <c r="IK3202" s="123"/>
      <c r="IL3202" s="123"/>
      <c r="IM3202" s="123"/>
      <c r="IN3202" s="123"/>
      <c r="IO3202" s="123"/>
      <c r="IP3202" s="123"/>
    </row>
    <row r="3203" s="120" customFormat="1" ht="15.75" customHeight="1" spans="3:250">
      <c r="C3203" s="124"/>
      <c r="D3203" s="124"/>
      <c r="E3203" s="120"/>
      <c r="F3203" s="125"/>
      <c r="G3203" s="120"/>
      <c r="II3203" s="123"/>
      <c r="IJ3203" s="123"/>
      <c r="IK3203" s="123"/>
      <c r="IL3203" s="123"/>
      <c r="IM3203" s="123"/>
      <c r="IN3203" s="123"/>
      <c r="IO3203" s="123"/>
      <c r="IP3203" s="123"/>
    </row>
    <row r="3204" s="120" customFormat="1" ht="15.75" customHeight="1" spans="3:250">
      <c r="C3204" s="124"/>
      <c r="D3204" s="124"/>
      <c r="E3204" s="120"/>
      <c r="F3204" s="125"/>
      <c r="G3204" s="120"/>
      <c r="II3204" s="123"/>
      <c r="IJ3204" s="123"/>
      <c r="IK3204" s="123"/>
      <c r="IL3204" s="123"/>
      <c r="IM3204" s="123"/>
      <c r="IN3204" s="123"/>
      <c r="IO3204" s="123"/>
      <c r="IP3204" s="123"/>
    </row>
    <row r="3205" s="120" customFormat="1" ht="15.75" customHeight="1" spans="3:250">
      <c r="C3205" s="124"/>
      <c r="D3205" s="124"/>
      <c r="E3205" s="120"/>
      <c r="F3205" s="125"/>
      <c r="G3205" s="120"/>
      <c r="II3205" s="123"/>
      <c r="IJ3205" s="123"/>
      <c r="IK3205" s="123"/>
      <c r="IL3205" s="123"/>
      <c r="IM3205" s="123"/>
      <c r="IN3205" s="123"/>
      <c r="IO3205" s="123"/>
      <c r="IP3205" s="123"/>
    </row>
    <row r="3206" s="120" customFormat="1" ht="15.75" customHeight="1" spans="3:250">
      <c r="C3206" s="124"/>
      <c r="D3206" s="124"/>
      <c r="E3206" s="120"/>
      <c r="F3206" s="125"/>
      <c r="G3206" s="120"/>
      <c r="II3206" s="123"/>
      <c r="IJ3206" s="123"/>
      <c r="IK3206" s="123"/>
      <c r="IL3206" s="123"/>
      <c r="IM3206" s="123"/>
      <c r="IN3206" s="123"/>
      <c r="IO3206" s="123"/>
      <c r="IP3206" s="123"/>
    </row>
    <row r="3207" s="120" customFormat="1" ht="15.75" customHeight="1" spans="3:250">
      <c r="C3207" s="124"/>
      <c r="D3207" s="124"/>
      <c r="E3207" s="120"/>
      <c r="F3207" s="125"/>
      <c r="G3207" s="120"/>
      <c r="II3207" s="123"/>
      <c r="IJ3207" s="123"/>
      <c r="IK3207" s="123"/>
      <c r="IL3207" s="123"/>
      <c r="IM3207" s="123"/>
      <c r="IN3207" s="123"/>
      <c r="IO3207" s="123"/>
      <c r="IP3207" s="123"/>
    </row>
    <row r="3208" s="120" customFormat="1" ht="15.75" customHeight="1" spans="3:250">
      <c r="C3208" s="124"/>
      <c r="D3208" s="124"/>
      <c r="E3208" s="120"/>
      <c r="F3208" s="125"/>
      <c r="G3208" s="120"/>
      <c r="II3208" s="123"/>
      <c r="IJ3208" s="123"/>
      <c r="IK3208" s="123"/>
      <c r="IL3208" s="123"/>
      <c r="IM3208" s="123"/>
      <c r="IN3208" s="123"/>
      <c r="IO3208" s="123"/>
      <c r="IP3208" s="123"/>
    </row>
    <row r="3209" s="120" customFormat="1" ht="15.75" customHeight="1" spans="3:250">
      <c r="C3209" s="124"/>
      <c r="D3209" s="124"/>
      <c r="E3209" s="120"/>
      <c r="F3209" s="125"/>
      <c r="G3209" s="120"/>
      <c r="II3209" s="123"/>
      <c r="IJ3209" s="123"/>
      <c r="IK3209" s="123"/>
      <c r="IL3209" s="123"/>
      <c r="IM3209" s="123"/>
      <c r="IN3209" s="123"/>
      <c r="IO3209" s="123"/>
      <c r="IP3209" s="123"/>
    </row>
    <row r="3210" s="120" customFormat="1" ht="15.75" customHeight="1" spans="3:250">
      <c r="C3210" s="124"/>
      <c r="D3210" s="124"/>
      <c r="E3210" s="120"/>
      <c r="F3210" s="125"/>
      <c r="G3210" s="120"/>
      <c r="II3210" s="123"/>
      <c r="IJ3210" s="123"/>
      <c r="IK3210" s="123"/>
      <c r="IL3210" s="123"/>
      <c r="IM3210" s="123"/>
      <c r="IN3210" s="123"/>
      <c r="IO3210" s="123"/>
      <c r="IP3210" s="123"/>
    </row>
    <row r="3211" s="120" customFormat="1" ht="15.75" customHeight="1" spans="3:250">
      <c r="C3211" s="124"/>
      <c r="D3211" s="124"/>
      <c r="E3211" s="120"/>
      <c r="F3211" s="125"/>
      <c r="G3211" s="120"/>
      <c r="II3211" s="123"/>
      <c r="IJ3211" s="123"/>
      <c r="IK3211" s="123"/>
      <c r="IL3211" s="123"/>
      <c r="IM3211" s="123"/>
      <c r="IN3211" s="123"/>
      <c r="IO3211" s="123"/>
      <c r="IP3211" s="123"/>
    </row>
    <row r="3212" s="120" customFormat="1" ht="15.75" customHeight="1" spans="3:250">
      <c r="C3212" s="124"/>
      <c r="D3212" s="124"/>
      <c r="E3212" s="120"/>
      <c r="F3212" s="125"/>
      <c r="G3212" s="120"/>
      <c r="II3212" s="123"/>
      <c r="IJ3212" s="123"/>
      <c r="IK3212" s="123"/>
      <c r="IL3212" s="123"/>
      <c r="IM3212" s="123"/>
      <c r="IN3212" s="123"/>
      <c r="IO3212" s="123"/>
      <c r="IP3212" s="123"/>
    </row>
    <row r="3213" s="120" customFormat="1" ht="15.75" customHeight="1" spans="3:250">
      <c r="C3213" s="124"/>
      <c r="D3213" s="124"/>
      <c r="E3213" s="120"/>
      <c r="F3213" s="125"/>
      <c r="G3213" s="120"/>
      <c r="II3213" s="123"/>
      <c r="IJ3213" s="123"/>
      <c r="IK3213" s="123"/>
      <c r="IL3213" s="123"/>
      <c r="IM3213" s="123"/>
      <c r="IN3213" s="123"/>
      <c r="IO3213" s="123"/>
      <c r="IP3213" s="123"/>
    </row>
    <row r="3214" s="120" customFormat="1" ht="15.75" customHeight="1" spans="3:250">
      <c r="C3214" s="124"/>
      <c r="D3214" s="124"/>
      <c r="E3214" s="120"/>
      <c r="F3214" s="125"/>
      <c r="G3214" s="120"/>
      <c r="II3214" s="123"/>
      <c r="IJ3214" s="123"/>
      <c r="IK3214" s="123"/>
      <c r="IL3214" s="123"/>
      <c r="IM3214" s="123"/>
      <c r="IN3214" s="123"/>
      <c r="IO3214" s="123"/>
      <c r="IP3214" s="123"/>
    </row>
    <row r="3215" s="120" customFormat="1" ht="15.75" customHeight="1" spans="3:250">
      <c r="C3215" s="124"/>
      <c r="D3215" s="124"/>
      <c r="E3215" s="120"/>
      <c r="F3215" s="125"/>
      <c r="G3215" s="120"/>
      <c r="II3215" s="123"/>
      <c r="IJ3215" s="123"/>
      <c r="IK3215" s="123"/>
      <c r="IL3215" s="123"/>
      <c r="IM3215" s="123"/>
      <c r="IN3215" s="123"/>
      <c r="IO3215" s="123"/>
      <c r="IP3215" s="123"/>
    </row>
    <row r="3216" s="120" customFormat="1" ht="15.75" customHeight="1" spans="3:250">
      <c r="C3216" s="124"/>
      <c r="D3216" s="124"/>
      <c r="E3216" s="120"/>
      <c r="F3216" s="125"/>
      <c r="G3216" s="120"/>
      <c r="II3216" s="123"/>
      <c r="IJ3216" s="123"/>
      <c r="IK3216" s="123"/>
      <c r="IL3216" s="123"/>
      <c r="IM3216" s="123"/>
      <c r="IN3216" s="123"/>
      <c r="IO3216" s="123"/>
      <c r="IP3216" s="123"/>
    </row>
    <row r="3217" s="120" customFormat="1" ht="15.75" customHeight="1" spans="3:250">
      <c r="C3217" s="124"/>
      <c r="D3217" s="124"/>
      <c r="E3217" s="120"/>
      <c r="F3217" s="125"/>
      <c r="G3217" s="120"/>
      <c r="II3217" s="123"/>
      <c r="IJ3217" s="123"/>
      <c r="IK3217" s="123"/>
      <c r="IL3217" s="123"/>
      <c r="IM3217" s="123"/>
      <c r="IN3217" s="123"/>
      <c r="IO3217" s="123"/>
      <c r="IP3217" s="123"/>
    </row>
    <row r="3218" s="120" customFormat="1" ht="15.75" customHeight="1" spans="3:250">
      <c r="C3218" s="124"/>
      <c r="D3218" s="124"/>
      <c r="E3218" s="120"/>
      <c r="F3218" s="125"/>
      <c r="G3218" s="120"/>
      <c r="II3218" s="123"/>
      <c r="IJ3218" s="123"/>
      <c r="IK3218" s="123"/>
      <c r="IL3218" s="123"/>
      <c r="IM3218" s="123"/>
      <c r="IN3218" s="123"/>
      <c r="IO3218" s="123"/>
      <c r="IP3218" s="123"/>
    </row>
    <row r="3219" s="120" customFormat="1" ht="15.75" customHeight="1" spans="3:250">
      <c r="C3219" s="124"/>
      <c r="D3219" s="124"/>
      <c r="E3219" s="120"/>
      <c r="F3219" s="125"/>
      <c r="G3219" s="120"/>
      <c r="II3219" s="123"/>
      <c r="IJ3219" s="123"/>
      <c r="IK3219" s="123"/>
      <c r="IL3219" s="123"/>
      <c r="IM3219" s="123"/>
      <c r="IN3219" s="123"/>
      <c r="IO3219" s="123"/>
      <c r="IP3219" s="123"/>
    </row>
    <row r="3220" s="120" customFormat="1" ht="15.75" customHeight="1" spans="3:250">
      <c r="C3220" s="124"/>
      <c r="D3220" s="124"/>
      <c r="E3220" s="120"/>
      <c r="F3220" s="125"/>
      <c r="G3220" s="120"/>
      <c r="II3220" s="123"/>
      <c r="IJ3220" s="123"/>
      <c r="IK3220" s="123"/>
      <c r="IL3220" s="123"/>
      <c r="IM3220" s="123"/>
      <c r="IN3220" s="123"/>
      <c r="IO3220" s="123"/>
      <c r="IP3220" s="123"/>
    </row>
    <row r="3221" s="120" customFormat="1" ht="15.75" customHeight="1" spans="3:250">
      <c r="C3221" s="124"/>
      <c r="D3221" s="124"/>
      <c r="E3221" s="120"/>
      <c r="F3221" s="125"/>
      <c r="G3221" s="120"/>
      <c r="II3221" s="123"/>
      <c r="IJ3221" s="123"/>
      <c r="IK3221" s="123"/>
      <c r="IL3221" s="123"/>
      <c r="IM3221" s="123"/>
      <c r="IN3221" s="123"/>
      <c r="IO3221" s="123"/>
      <c r="IP3221" s="123"/>
    </row>
    <row r="3222" s="120" customFormat="1" ht="15.75" customHeight="1" spans="3:250">
      <c r="C3222" s="124"/>
      <c r="D3222" s="124"/>
      <c r="E3222" s="120"/>
      <c r="F3222" s="125"/>
      <c r="G3222" s="120"/>
      <c r="II3222" s="123"/>
      <c r="IJ3222" s="123"/>
      <c r="IK3222" s="123"/>
      <c r="IL3222" s="123"/>
      <c r="IM3222" s="123"/>
      <c r="IN3222" s="123"/>
      <c r="IO3222" s="123"/>
      <c r="IP3222" s="123"/>
    </row>
    <row r="3223" s="120" customFormat="1" ht="15.75" customHeight="1" spans="3:250">
      <c r="C3223" s="124"/>
      <c r="D3223" s="124"/>
      <c r="E3223" s="120"/>
      <c r="F3223" s="125"/>
      <c r="G3223" s="120"/>
      <c r="II3223" s="123"/>
      <c r="IJ3223" s="123"/>
      <c r="IK3223" s="123"/>
      <c r="IL3223" s="123"/>
      <c r="IM3223" s="123"/>
      <c r="IN3223" s="123"/>
      <c r="IO3223" s="123"/>
      <c r="IP3223" s="123"/>
    </row>
    <row r="3224" s="120" customFormat="1" ht="15.75" customHeight="1" spans="3:250">
      <c r="C3224" s="124"/>
      <c r="D3224" s="124"/>
      <c r="E3224" s="120"/>
      <c r="F3224" s="125"/>
      <c r="G3224" s="120"/>
      <c r="II3224" s="123"/>
      <c r="IJ3224" s="123"/>
      <c r="IK3224" s="123"/>
      <c r="IL3224" s="123"/>
      <c r="IM3224" s="123"/>
      <c r="IN3224" s="123"/>
      <c r="IO3224" s="123"/>
      <c r="IP3224" s="123"/>
    </row>
    <row r="3225" s="120" customFormat="1" ht="15.75" customHeight="1" spans="3:250">
      <c r="C3225" s="124"/>
      <c r="D3225" s="124"/>
      <c r="E3225" s="120"/>
      <c r="F3225" s="125"/>
      <c r="G3225" s="120"/>
      <c r="II3225" s="123"/>
      <c r="IJ3225" s="123"/>
      <c r="IK3225" s="123"/>
      <c r="IL3225" s="123"/>
      <c r="IM3225" s="123"/>
      <c r="IN3225" s="123"/>
      <c r="IO3225" s="123"/>
      <c r="IP3225" s="123"/>
    </row>
    <row r="3226" s="120" customFormat="1" ht="15.75" customHeight="1" spans="3:250">
      <c r="C3226" s="124"/>
      <c r="D3226" s="124"/>
      <c r="E3226" s="120"/>
      <c r="F3226" s="125"/>
      <c r="G3226" s="120"/>
      <c r="II3226" s="123"/>
      <c r="IJ3226" s="123"/>
      <c r="IK3226" s="123"/>
      <c r="IL3226" s="123"/>
      <c r="IM3226" s="123"/>
      <c r="IN3226" s="123"/>
      <c r="IO3226" s="123"/>
      <c r="IP3226" s="123"/>
    </row>
    <row r="3227" s="120" customFormat="1" ht="15.75" customHeight="1" spans="3:250">
      <c r="C3227" s="124"/>
      <c r="D3227" s="124"/>
      <c r="E3227" s="120"/>
      <c r="F3227" s="125"/>
      <c r="G3227" s="120"/>
      <c r="II3227" s="123"/>
      <c r="IJ3227" s="123"/>
      <c r="IK3227" s="123"/>
      <c r="IL3227" s="123"/>
      <c r="IM3227" s="123"/>
      <c r="IN3227" s="123"/>
      <c r="IO3227" s="123"/>
      <c r="IP3227" s="123"/>
    </row>
    <row r="3228" s="120" customFormat="1" ht="15.75" customHeight="1" spans="3:250">
      <c r="C3228" s="124"/>
      <c r="D3228" s="124"/>
      <c r="E3228" s="120"/>
      <c r="F3228" s="125"/>
      <c r="G3228" s="120"/>
      <c r="II3228" s="123"/>
      <c r="IJ3228" s="123"/>
      <c r="IK3228" s="123"/>
      <c r="IL3228" s="123"/>
      <c r="IM3228" s="123"/>
      <c r="IN3228" s="123"/>
      <c r="IO3228" s="123"/>
      <c r="IP3228" s="123"/>
    </row>
    <row r="3229" s="120" customFormat="1" ht="15.75" customHeight="1" spans="3:250">
      <c r="C3229" s="124"/>
      <c r="D3229" s="124"/>
      <c r="E3229" s="120"/>
      <c r="F3229" s="125"/>
      <c r="G3229" s="120"/>
      <c r="II3229" s="123"/>
      <c r="IJ3229" s="123"/>
      <c r="IK3229" s="123"/>
      <c r="IL3229" s="123"/>
      <c r="IM3229" s="123"/>
      <c r="IN3229" s="123"/>
      <c r="IO3229" s="123"/>
      <c r="IP3229" s="123"/>
    </row>
    <row r="3230" s="120" customFormat="1" ht="15.75" customHeight="1" spans="3:250">
      <c r="C3230" s="124"/>
      <c r="D3230" s="124"/>
      <c r="E3230" s="120"/>
      <c r="F3230" s="125"/>
      <c r="G3230" s="120"/>
      <c r="II3230" s="123"/>
      <c r="IJ3230" s="123"/>
      <c r="IK3230" s="123"/>
      <c r="IL3230" s="123"/>
      <c r="IM3230" s="123"/>
      <c r="IN3230" s="123"/>
      <c r="IO3230" s="123"/>
      <c r="IP3230" s="123"/>
    </row>
    <row r="3231" s="120" customFormat="1" ht="15.75" customHeight="1" spans="3:250">
      <c r="C3231" s="124"/>
      <c r="D3231" s="124"/>
      <c r="E3231" s="120"/>
      <c r="F3231" s="125"/>
      <c r="G3231" s="120"/>
      <c r="II3231" s="123"/>
      <c r="IJ3231" s="123"/>
      <c r="IK3231" s="123"/>
      <c r="IL3231" s="123"/>
      <c r="IM3231" s="123"/>
      <c r="IN3231" s="123"/>
      <c r="IO3231" s="123"/>
      <c r="IP3231" s="123"/>
    </row>
    <row r="3232" s="120" customFormat="1" ht="15.75" customHeight="1" spans="3:250">
      <c r="C3232" s="124"/>
      <c r="D3232" s="124"/>
      <c r="E3232" s="120"/>
      <c r="F3232" s="125"/>
      <c r="G3232" s="120"/>
      <c r="II3232" s="123"/>
      <c r="IJ3232" s="123"/>
      <c r="IK3232" s="123"/>
      <c r="IL3232" s="123"/>
      <c r="IM3232" s="123"/>
      <c r="IN3232" s="123"/>
      <c r="IO3232" s="123"/>
      <c r="IP3232" s="123"/>
    </row>
    <row r="3233" s="120" customFormat="1" ht="15.75" customHeight="1" spans="3:250">
      <c r="C3233" s="124"/>
      <c r="D3233" s="124"/>
      <c r="E3233" s="120"/>
      <c r="F3233" s="125"/>
      <c r="G3233" s="120"/>
      <c r="II3233" s="123"/>
      <c r="IJ3233" s="123"/>
      <c r="IK3233" s="123"/>
      <c r="IL3233" s="123"/>
      <c r="IM3233" s="123"/>
      <c r="IN3233" s="123"/>
      <c r="IO3233" s="123"/>
      <c r="IP3233" s="123"/>
    </row>
    <row r="3234" s="120" customFormat="1" ht="15.75" customHeight="1" spans="3:250">
      <c r="C3234" s="124"/>
      <c r="D3234" s="124"/>
      <c r="E3234" s="120"/>
      <c r="F3234" s="125"/>
      <c r="G3234" s="120"/>
      <c r="II3234" s="123"/>
      <c r="IJ3234" s="123"/>
      <c r="IK3234" s="123"/>
      <c r="IL3234" s="123"/>
      <c r="IM3234" s="123"/>
      <c r="IN3234" s="123"/>
      <c r="IO3234" s="123"/>
      <c r="IP3234" s="123"/>
    </row>
    <row r="3235" s="120" customFormat="1" ht="15.75" customHeight="1" spans="3:250">
      <c r="C3235" s="124"/>
      <c r="D3235" s="124"/>
      <c r="E3235" s="120"/>
      <c r="F3235" s="125"/>
      <c r="G3235" s="120"/>
      <c r="II3235" s="123"/>
      <c r="IJ3235" s="123"/>
      <c r="IK3235" s="123"/>
      <c r="IL3235" s="123"/>
      <c r="IM3235" s="123"/>
      <c r="IN3235" s="123"/>
      <c r="IO3235" s="123"/>
      <c r="IP3235" s="123"/>
    </row>
    <row r="3236" s="120" customFormat="1" ht="15.75" customHeight="1" spans="3:250">
      <c r="C3236" s="124"/>
      <c r="D3236" s="124"/>
      <c r="E3236" s="120"/>
      <c r="F3236" s="125"/>
      <c r="G3236" s="120"/>
      <c r="II3236" s="123"/>
      <c r="IJ3236" s="123"/>
      <c r="IK3236" s="123"/>
      <c r="IL3236" s="123"/>
      <c r="IM3236" s="123"/>
      <c r="IN3236" s="123"/>
      <c r="IO3236" s="123"/>
      <c r="IP3236" s="123"/>
    </row>
    <row r="3237" s="120" customFormat="1" ht="15.75" customHeight="1" spans="3:250">
      <c r="C3237" s="124"/>
      <c r="D3237" s="124"/>
      <c r="E3237" s="120"/>
      <c r="F3237" s="125"/>
      <c r="G3237" s="120"/>
      <c r="II3237" s="123"/>
      <c r="IJ3237" s="123"/>
      <c r="IK3237" s="123"/>
      <c r="IL3237" s="123"/>
      <c r="IM3237" s="123"/>
      <c r="IN3237" s="123"/>
      <c r="IO3237" s="123"/>
      <c r="IP3237" s="123"/>
    </row>
    <row r="3238" s="120" customFormat="1" ht="15.75" customHeight="1" spans="3:250">
      <c r="C3238" s="124"/>
      <c r="D3238" s="124"/>
      <c r="E3238" s="120"/>
      <c r="F3238" s="125"/>
      <c r="G3238" s="120"/>
      <c r="II3238" s="123"/>
      <c r="IJ3238" s="123"/>
      <c r="IK3238" s="123"/>
      <c r="IL3238" s="123"/>
      <c r="IM3238" s="123"/>
      <c r="IN3238" s="123"/>
      <c r="IO3238" s="123"/>
      <c r="IP3238" s="123"/>
    </row>
    <row r="3239" s="120" customFormat="1" ht="15.75" customHeight="1" spans="3:250">
      <c r="C3239" s="124"/>
      <c r="D3239" s="124"/>
      <c r="E3239" s="120"/>
      <c r="F3239" s="125"/>
      <c r="G3239" s="120"/>
      <c r="II3239" s="123"/>
      <c r="IJ3239" s="123"/>
      <c r="IK3239" s="123"/>
      <c r="IL3239" s="123"/>
      <c r="IM3239" s="123"/>
      <c r="IN3239" s="123"/>
      <c r="IO3239" s="123"/>
      <c r="IP3239" s="123"/>
    </row>
    <row r="3240" s="120" customFormat="1" ht="15.75" customHeight="1" spans="3:250">
      <c r="C3240" s="124"/>
      <c r="D3240" s="124"/>
      <c r="E3240" s="120"/>
      <c r="F3240" s="125"/>
      <c r="G3240" s="120"/>
      <c r="II3240" s="123"/>
      <c r="IJ3240" s="123"/>
      <c r="IK3240" s="123"/>
      <c r="IL3240" s="123"/>
      <c r="IM3240" s="123"/>
      <c r="IN3240" s="123"/>
      <c r="IO3240" s="123"/>
      <c r="IP3240" s="123"/>
    </row>
    <row r="3241" s="120" customFormat="1" ht="15.75" customHeight="1" spans="3:250">
      <c r="C3241" s="124"/>
      <c r="D3241" s="124"/>
      <c r="E3241" s="120"/>
      <c r="F3241" s="125"/>
      <c r="G3241" s="120"/>
      <c r="II3241" s="123"/>
      <c r="IJ3241" s="123"/>
      <c r="IK3241" s="123"/>
      <c r="IL3241" s="123"/>
      <c r="IM3241" s="123"/>
      <c r="IN3241" s="123"/>
      <c r="IO3241" s="123"/>
      <c r="IP3241" s="123"/>
    </row>
    <row r="3242" s="120" customFormat="1" ht="15.75" customHeight="1" spans="3:250">
      <c r="C3242" s="124"/>
      <c r="D3242" s="124"/>
      <c r="E3242" s="120"/>
      <c r="F3242" s="125"/>
      <c r="G3242" s="120"/>
      <c r="II3242" s="123"/>
      <c r="IJ3242" s="123"/>
      <c r="IK3242" s="123"/>
      <c r="IL3242" s="123"/>
      <c r="IM3242" s="123"/>
      <c r="IN3242" s="123"/>
      <c r="IO3242" s="123"/>
      <c r="IP3242" s="123"/>
    </row>
    <row r="3243" s="120" customFormat="1" ht="15.75" customHeight="1" spans="3:250">
      <c r="C3243" s="124"/>
      <c r="D3243" s="124"/>
      <c r="E3243" s="120"/>
      <c r="F3243" s="125"/>
      <c r="G3243" s="120"/>
      <c r="II3243" s="123"/>
      <c r="IJ3243" s="123"/>
      <c r="IK3243" s="123"/>
      <c r="IL3243" s="123"/>
      <c r="IM3243" s="123"/>
      <c r="IN3243" s="123"/>
      <c r="IO3243" s="123"/>
      <c r="IP3243" s="123"/>
    </row>
    <row r="3244" s="120" customFormat="1" ht="15.75" customHeight="1" spans="3:250">
      <c r="C3244" s="124"/>
      <c r="D3244" s="124"/>
      <c r="E3244" s="120"/>
      <c r="F3244" s="125"/>
      <c r="G3244" s="120"/>
      <c r="II3244" s="123"/>
      <c r="IJ3244" s="123"/>
      <c r="IK3244" s="123"/>
      <c r="IL3244" s="123"/>
      <c r="IM3244" s="123"/>
      <c r="IN3244" s="123"/>
      <c r="IO3244" s="123"/>
      <c r="IP3244" s="123"/>
    </row>
    <row r="3245" s="120" customFormat="1" ht="15.75" customHeight="1" spans="3:250">
      <c r="C3245" s="124"/>
      <c r="D3245" s="124"/>
      <c r="E3245" s="120"/>
      <c r="F3245" s="125"/>
      <c r="G3245" s="120"/>
      <c r="II3245" s="123"/>
      <c r="IJ3245" s="123"/>
      <c r="IK3245" s="123"/>
      <c r="IL3245" s="123"/>
      <c r="IM3245" s="123"/>
      <c r="IN3245" s="123"/>
      <c r="IO3245" s="123"/>
      <c r="IP3245" s="123"/>
    </row>
    <row r="3246" s="120" customFormat="1" ht="15.75" customHeight="1" spans="3:250">
      <c r="C3246" s="124"/>
      <c r="D3246" s="124"/>
      <c r="E3246" s="120"/>
      <c r="F3246" s="125"/>
      <c r="G3246" s="120"/>
      <c r="II3246" s="123"/>
      <c r="IJ3246" s="123"/>
      <c r="IK3246" s="123"/>
      <c r="IL3246" s="123"/>
      <c r="IM3246" s="123"/>
      <c r="IN3246" s="123"/>
      <c r="IO3246" s="123"/>
      <c r="IP3246" s="123"/>
    </row>
    <row r="3247" s="120" customFormat="1" ht="15.75" customHeight="1" spans="3:250">
      <c r="C3247" s="124"/>
      <c r="D3247" s="124"/>
      <c r="E3247" s="120"/>
      <c r="F3247" s="125"/>
      <c r="G3247" s="120"/>
      <c r="II3247" s="123"/>
      <c r="IJ3247" s="123"/>
      <c r="IK3247" s="123"/>
      <c r="IL3247" s="123"/>
      <c r="IM3247" s="123"/>
      <c r="IN3247" s="123"/>
      <c r="IO3247" s="123"/>
      <c r="IP3247" s="123"/>
    </row>
    <row r="3248" s="120" customFormat="1" ht="15.75" customHeight="1" spans="3:250">
      <c r="C3248" s="124"/>
      <c r="D3248" s="124"/>
      <c r="E3248" s="120"/>
      <c r="F3248" s="125"/>
      <c r="G3248" s="120"/>
      <c r="II3248" s="123"/>
      <c r="IJ3248" s="123"/>
      <c r="IK3248" s="123"/>
      <c r="IL3248" s="123"/>
      <c r="IM3248" s="123"/>
      <c r="IN3248" s="123"/>
      <c r="IO3248" s="123"/>
      <c r="IP3248" s="123"/>
    </row>
    <row r="3249" s="120" customFormat="1" ht="15.75" customHeight="1" spans="3:250">
      <c r="C3249" s="124"/>
      <c r="D3249" s="124"/>
      <c r="E3249" s="120"/>
      <c r="F3249" s="125"/>
      <c r="G3249" s="120"/>
      <c r="II3249" s="123"/>
      <c r="IJ3249" s="123"/>
      <c r="IK3249" s="123"/>
      <c r="IL3249" s="123"/>
      <c r="IM3249" s="123"/>
      <c r="IN3249" s="123"/>
      <c r="IO3249" s="123"/>
      <c r="IP3249" s="123"/>
    </row>
    <row r="3250" s="120" customFormat="1" ht="15.75" customHeight="1" spans="3:250">
      <c r="C3250" s="124"/>
      <c r="D3250" s="124"/>
      <c r="E3250" s="120"/>
      <c r="F3250" s="125"/>
      <c r="G3250" s="120"/>
      <c r="II3250" s="123"/>
      <c r="IJ3250" s="123"/>
      <c r="IK3250" s="123"/>
      <c r="IL3250" s="123"/>
      <c r="IM3250" s="123"/>
      <c r="IN3250" s="123"/>
      <c r="IO3250" s="123"/>
      <c r="IP3250" s="123"/>
    </row>
    <row r="3251" s="120" customFormat="1" ht="15.75" customHeight="1" spans="3:250">
      <c r="C3251" s="124"/>
      <c r="D3251" s="124"/>
      <c r="E3251" s="120"/>
      <c r="F3251" s="125"/>
      <c r="G3251" s="120"/>
      <c r="II3251" s="123"/>
      <c r="IJ3251" s="123"/>
      <c r="IK3251" s="123"/>
      <c r="IL3251" s="123"/>
      <c r="IM3251" s="123"/>
      <c r="IN3251" s="123"/>
      <c r="IO3251" s="123"/>
      <c r="IP3251" s="123"/>
    </row>
    <row r="3252" s="120" customFormat="1" ht="15.75" customHeight="1" spans="3:250">
      <c r="C3252" s="124"/>
      <c r="D3252" s="124"/>
      <c r="E3252" s="120"/>
      <c r="F3252" s="125"/>
      <c r="G3252" s="120"/>
      <c r="II3252" s="123"/>
      <c r="IJ3252" s="123"/>
      <c r="IK3252" s="123"/>
      <c r="IL3252" s="123"/>
      <c r="IM3252" s="123"/>
      <c r="IN3252" s="123"/>
      <c r="IO3252" s="123"/>
      <c r="IP3252" s="123"/>
    </row>
    <row r="3253" s="120" customFormat="1" ht="15.75" customHeight="1" spans="3:250">
      <c r="C3253" s="124"/>
      <c r="D3253" s="124"/>
      <c r="E3253" s="120"/>
      <c r="F3253" s="125"/>
      <c r="G3253" s="120"/>
      <c r="II3253" s="123"/>
      <c r="IJ3253" s="123"/>
      <c r="IK3253" s="123"/>
      <c r="IL3253" s="123"/>
      <c r="IM3253" s="123"/>
      <c r="IN3253" s="123"/>
      <c r="IO3253" s="123"/>
      <c r="IP3253" s="123"/>
    </row>
    <row r="3254" s="120" customFormat="1" ht="15.75" customHeight="1" spans="3:250">
      <c r="C3254" s="124"/>
      <c r="D3254" s="124"/>
      <c r="E3254" s="120"/>
      <c r="F3254" s="125"/>
      <c r="G3254" s="120"/>
      <c r="II3254" s="123"/>
      <c r="IJ3254" s="123"/>
      <c r="IK3254" s="123"/>
      <c r="IL3254" s="123"/>
      <c r="IM3254" s="123"/>
      <c r="IN3254" s="123"/>
      <c r="IO3254" s="123"/>
      <c r="IP3254" s="123"/>
    </row>
    <row r="3255" s="120" customFormat="1" ht="15.75" customHeight="1" spans="3:250">
      <c r="C3255" s="124"/>
      <c r="D3255" s="124"/>
      <c r="E3255" s="120"/>
      <c r="F3255" s="125"/>
      <c r="G3255" s="120"/>
      <c r="II3255" s="123"/>
      <c r="IJ3255" s="123"/>
      <c r="IK3255" s="123"/>
      <c r="IL3255" s="123"/>
      <c r="IM3255" s="123"/>
      <c r="IN3255" s="123"/>
      <c r="IO3255" s="123"/>
      <c r="IP3255" s="123"/>
    </row>
    <row r="3256" s="120" customFormat="1" ht="15.75" customHeight="1" spans="3:250">
      <c r="C3256" s="124"/>
      <c r="D3256" s="124"/>
      <c r="E3256" s="120"/>
      <c r="F3256" s="125"/>
      <c r="G3256" s="120"/>
      <c r="II3256" s="123"/>
      <c r="IJ3256" s="123"/>
      <c r="IK3256" s="123"/>
      <c r="IL3256" s="123"/>
      <c r="IM3256" s="123"/>
      <c r="IN3256" s="123"/>
      <c r="IO3256" s="123"/>
      <c r="IP3256" s="123"/>
    </row>
    <row r="3257" s="120" customFormat="1" ht="15.75" customHeight="1" spans="3:250">
      <c r="C3257" s="124"/>
      <c r="D3257" s="124"/>
      <c r="E3257" s="120"/>
      <c r="F3257" s="125"/>
      <c r="G3257" s="120"/>
      <c r="II3257" s="123"/>
      <c r="IJ3257" s="123"/>
      <c r="IK3257" s="123"/>
      <c r="IL3257" s="123"/>
      <c r="IM3257" s="123"/>
      <c r="IN3257" s="123"/>
      <c r="IO3257" s="123"/>
      <c r="IP3257" s="123"/>
    </row>
    <row r="3258" s="120" customFormat="1" ht="15.75" customHeight="1" spans="3:250">
      <c r="C3258" s="124"/>
      <c r="D3258" s="124"/>
      <c r="E3258" s="120"/>
      <c r="F3258" s="125"/>
      <c r="G3258" s="120"/>
      <c r="II3258" s="123"/>
      <c r="IJ3258" s="123"/>
      <c r="IK3258" s="123"/>
      <c r="IL3258" s="123"/>
      <c r="IM3258" s="123"/>
      <c r="IN3258" s="123"/>
      <c r="IO3258" s="123"/>
      <c r="IP3258" s="123"/>
    </row>
    <row r="3259" s="120" customFormat="1" ht="15.75" customHeight="1" spans="3:250">
      <c r="C3259" s="124"/>
      <c r="D3259" s="124"/>
      <c r="E3259" s="120"/>
      <c r="F3259" s="125"/>
      <c r="G3259" s="120"/>
      <c r="II3259" s="123"/>
      <c r="IJ3259" s="123"/>
      <c r="IK3259" s="123"/>
      <c r="IL3259" s="123"/>
      <c r="IM3259" s="123"/>
      <c r="IN3259" s="123"/>
      <c r="IO3259" s="123"/>
      <c r="IP3259" s="123"/>
    </row>
    <row r="3260" s="120" customFormat="1" ht="15.75" customHeight="1" spans="3:250">
      <c r="C3260" s="124"/>
      <c r="D3260" s="124"/>
      <c r="E3260" s="120"/>
      <c r="F3260" s="125"/>
      <c r="G3260" s="120"/>
      <c r="II3260" s="123"/>
      <c r="IJ3260" s="123"/>
      <c r="IK3260" s="123"/>
      <c r="IL3260" s="123"/>
      <c r="IM3260" s="123"/>
      <c r="IN3260" s="123"/>
      <c r="IO3260" s="123"/>
      <c r="IP3260" s="123"/>
    </row>
    <row r="3261" s="120" customFormat="1" ht="15.75" customHeight="1" spans="3:250">
      <c r="C3261" s="124"/>
      <c r="D3261" s="124"/>
      <c r="E3261" s="120"/>
      <c r="F3261" s="125"/>
      <c r="G3261" s="120"/>
      <c r="II3261" s="123"/>
      <c r="IJ3261" s="123"/>
      <c r="IK3261" s="123"/>
      <c r="IL3261" s="123"/>
      <c r="IM3261" s="123"/>
      <c r="IN3261" s="123"/>
      <c r="IO3261" s="123"/>
      <c r="IP3261" s="123"/>
    </row>
    <row r="3262" s="120" customFormat="1" ht="15.75" customHeight="1" spans="3:250">
      <c r="C3262" s="124"/>
      <c r="D3262" s="124"/>
      <c r="E3262" s="120"/>
      <c r="F3262" s="125"/>
      <c r="G3262" s="120"/>
      <c r="II3262" s="123"/>
      <c r="IJ3262" s="123"/>
      <c r="IK3262" s="123"/>
      <c r="IL3262" s="123"/>
      <c r="IM3262" s="123"/>
      <c r="IN3262" s="123"/>
      <c r="IO3262" s="123"/>
      <c r="IP3262" s="123"/>
    </row>
    <row r="3263" s="120" customFormat="1" ht="15.75" customHeight="1" spans="3:250">
      <c r="C3263" s="124"/>
      <c r="D3263" s="124"/>
      <c r="E3263" s="120"/>
      <c r="F3263" s="125"/>
      <c r="G3263" s="120"/>
      <c r="II3263" s="123"/>
      <c r="IJ3263" s="123"/>
      <c r="IK3263" s="123"/>
      <c r="IL3263" s="123"/>
      <c r="IM3263" s="123"/>
      <c r="IN3263" s="123"/>
      <c r="IO3263" s="123"/>
      <c r="IP3263" s="123"/>
    </row>
    <row r="3264" s="120" customFormat="1" ht="15.75" customHeight="1" spans="3:250">
      <c r="C3264" s="124"/>
      <c r="D3264" s="124"/>
      <c r="E3264" s="120"/>
      <c r="F3264" s="125"/>
      <c r="G3264" s="120"/>
      <c r="II3264" s="123"/>
      <c r="IJ3264" s="123"/>
      <c r="IK3264" s="123"/>
      <c r="IL3264" s="123"/>
      <c r="IM3264" s="123"/>
      <c r="IN3264" s="123"/>
      <c r="IO3264" s="123"/>
      <c r="IP3264" s="123"/>
    </row>
    <row r="3265" s="120" customFormat="1" ht="15.75" customHeight="1" spans="3:250">
      <c r="C3265" s="124"/>
      <c r="D3265" s="124"/>
      <c r="E3265" s="120"/>
      <c r="F3265" s="125"/>
      <c r="G3265" s="120"/>
      <c r="II3265" s="123"/>
      <c r="IJ3265" s="123"/>
      <c r="IK3265" s="123"/>
      <c r="IL3265" s="123"/>
      <c r="IM3265" s="123"/>
      <c r="IN3265" s="123"/>
      <c r="IO3265" s="123"/>
      <c r="IP3265" s="123"/>
    </row>
    <row r="3266" s="120" customFormat="1" ht="15.75" customHeight="1" spans="3:250">
      <c r="C3266" s="124"/>
      <c r="D3266" s="124"/>
      <c r="E3266" s="120"/>
      <c r="F3266" s="125"/>
      <c r="G3266" s="120"/>
      <c r="II3266" s="123"/>
      <c r="IJ3266" s="123"/>
      <c r="IK3266" s="123"/>
      <c r="IL3266" s="123"/>
      <c r="IM3266" s="123"/>
      <c r="IN3266" s="123"/>
      <c r="IO3266" s="123"/>
      <c r="IP3266" s="123"/>
    </row>
    <row r="3267" s="120" customFormat="1" ht="15.75" customHeight="1" spans="3:250">
      <c r="C3267" s="124"/>
      <c r="D3267" s="124"/>
      <c r="E3267" s="120"/>
      <c r="F3267" s="125"/>
      <c r="G3267" s="120"/>
      <c r="II3267" s="123"/>
      <c r="IJ3267" s="123"/>
      <c r="IK3267" s="123"/>
      <c r="IL3267" s="123"/>
      <c r="IM3267" s="123"/>
      <c r="IN3267" s="123"/>
      <c r="IO3267" s="123"/>
      <c r="IP3267" s="123"/>
    </row>
    <row r="3268" s="120" customFormat="1" ht="15.75" customHeight="1" spans="3:250">
      <c r="C3268" s="124"/>
      <c r="D3268" s="124"/>
      <c r="E3268" s="120"/>
      <c r="F3268" s="125"/>
      <c r="G3268" s="120"/>
      <c r="II3268" s="123"/>
      <c r="IJ3268" s="123"/>
      <c r="IK3268" s="123"/>
      <c r="IL3268" s="123"/>
      <c r="IM3268" s="123"/>
      <c r="IN3268" s="123"/>
      <c r="IO3268" s="123"/>
      <c r="IP3268" s="123"/>
    </row>
    <row r="3269" s="120" customFormat="1" ht="15.75" customHeight="1" spans="3:250">
      <c r="C3269" s="124"/>
      <c r="D3269" s="124"/>
      <c r="E3269" s="120"/>
      <c r="F3269" s="125"/>
      <c r="G3269" s="120"/>
      <c r="II3269" s="123"/>
      <c r="IJ3269" s="123"/>
      <c r="IK3269" s="123"/>
      <c r="IL3269" s="123"/>
      <c r="IM3269" s="123"/>
      <c r="IN3269" s="123"/>
      <c r="IO3269" s="123"/>
      <c r="IP3269" s="123"/>
    </row>
    <row r="3270" s="120" customFormat="1" ht="15.75" customHeight="1" spans="3:250">
      <c r="C3270" s="124"/>
      <c r="D3270" s="124"/>
      <c r="E3270" s="120"/>
      <c r="F3270" s="125"/>
      <c r="G3270" s="120"/>
      <c r="II3270" s="123"/>
      <c r="IJ3270" s="123"/>
      <c r="IK3270" s="123"/>
      <c r="IL3270" s="123"/>
      <c r="IM3270" s="123"/>
      <c r="IN3270" s="123"/>
      <c r="IO3270" s="123"/>
      <c r="IP3270" s="123"/>
    </row>
    <row r="3271" s="120" customFormat="1" ht="15.75" customHeight="1" spans="3:250">
      <c r="C3271" s="124"/>
      <c r="D3271" s="124"/>
      <c r="E3271" s="120"/>
      <c r="F3271" s="125"/>
      <c r="G3271" s="120"/>
      <c r="II3271" s="123"/>
      <c r="IJ3271" s="123"/>
      <c r="IK3271" s="123"/>
      <c r="IL3271" s="123"/>
      <c r="IM3271" s="123"/>
      <c r="IN3271" s="123"/>
      <c r="IO3271" s="123"/>
      <c r="IP3271" s="123"/>
    </row>
    <row r="3272" s="120" customFormat="1" ht="15.75" customHeight="1" spans="3:250">
      <c r="C3272" s="124"/>
      <c r="D3272" s="124"/>
      <c r="E3272" s="120"/>
      <c r="F3272" s="125"/>
      <c r="G3272" s="120"/>
      <c r="II3272" s="123"/>
      <c r="IJ3272" s="123"/>
      <c r="IK3272" s="123"/>
      <c r="IL3272" s="123"/>
      <c r="IM3272" s="123"/>
      <c r="IN3272" s="123"/>
      <c r="IO3272" s="123"/>
      <c r="IP3272" s="123"/>
    </row>
    <row r="3273" s="120" customFormat="1" ht="15.75" customHeight="1" spans="3:250">
      <c r="C3273" s="124"/>
      <c r="D3273" s="124"/>
      <c r="E3273" s="120"/>
      <c r="F3273" s="125"/>
      <c r="G3273" s="120"/>
      <c r="II3273" s="123"/>
      <c r="IJ3273" s="123"/>
      <c r="IK3273" s="123"/>
      <c r="IL3273" s="123"/>
      <c r="IM3273" s="123"/>
      <c r="IN3273" s="123"/>
      <c r="IO3273" s="123"/>
      <c r="IP3273" s="123"/>
    </row>
    <row r="3274" s="120" customFormat="1" ht="15.75" customHeight="1" spans="3:250">
      <c r="C3274" s="124"/>
      <c r="D3274" s="124"/>
      <c r="E3274" s="120"/>
      <c r="F3274" s="125"/>
      <c r="G3274" s="120"/>
      <c r="II3274" s="123"/>
      <c r="IJ3274" s="123"/>
      <c r="IK3274" s="123"/>
      <c r="IL3274" s="123"/>
      <c r="IM3274" s="123"/>
      <c r="IN3274" s="123"/>
      <c r="IO3274" s="123"/>
      <c r="IP3274" s="123"/>
    </row>
    <row r="3275" s="120" customFormat="1" ht="15.75" customHeight="1" spans="3:250">
      <c r="C3275" s="124"/>
      <c r="D3275" s="124"/>
      <c r="E3275" s="120"/>
      <c r="F3275" s="125"/>
      <c r="G3275" s="120"/>
      <c r="II3275" s="123"/>
      <c r="IJ3275" s="123"/>
      <c r="IK3275" s="123"/>
      <c r="IL3275" s="123"/>
      <c r="IM3275" s="123"/>
      <c r="IN3275" s="123"/>
      <c r="IO3275" s="123"/>
      <c r="IP3275" s="123"/>
    </row>
    <row r="3276" s="120" customFormat="1" ht="15.75" customHeight="1" spans="3:250">
      <c r="C3276" s="124"/>
      <c r="D3276" s="124"/>
      <c r="E3276" s="120"/>
      <c r="F3276" s="125"/>
      <c r="G3276" s="120"/>
      <c r="II3276" s="123"/>
      <c r="IJ3276" s="123"/>
      <c r="IK3276" s="123"/>
      <c r="IL3276" s="123"/>
      <c r="IM3276" s="123"/>
      <c r="IN3276" s="123"/>
      <c r="IO3276" s="123"/>
      <c r="IP3276" s="123"/>
    </row>
    <row r="3277" s="120" customFormat="1" ht="15.75" customHeight="1" spans="3:250">
      <c r="C3277" s="124"/>
      <c r="D3277" s="124"/>
      <c r="E3277" s="120"/>
      <c r="F3277" s="125"/>
      <c r="G3277" s="120"/>
      <c r="II3277" s="123"/>
      <c r="IJ3277" s="123"/>
      <c r="IK3277" s="123"/>
      <c r="IL3277" s="123"/>
      <c r="IM3277" s="123"/>
      <c r="IN3277" s="123"/>
      <c r="IO3277" s="123"/>
      <c r="IP3277" s="123"/>
    </row>
    <row r="3278" s="120" customFormat="1" ht="15.75" customHeight="1" spans="3:250">
      <c r="C3278" s="124"/>
      <c r="D3278" s="124"/>
      <c r="E3278" s="120"/>
      <c r="F3278" s="125"/>
      <c r="G3278" s="120"/>
      <c r="II3278" s="123"/>
      <c r="IJ3278" s="123"/>
      <c r="IK3278" s="123"/>
      <c r="IL3278" s="123"/>
      <c r="IM3278" s="123"/>
      <c r="IN3278" s="123"/>
      <c r="IO3278" s="123"/>
      <c r="IP3278" s="123"/>
    </row>
    <row r="3279" s="120" customFormat="1" ht="15.75" customHeight="1" spans="3:250">
      <c r="C3279" s="124"/>
      <c r="D3279" s="124"/>
      <c r="E3279" s="120"/>
      <c r="F3279" s="125"/>
      <c r="G3279" s="120"/>
      <c r="II3279" s="123"/>
      <c r="IJ3279" s="123"/>
      <c r="IK3279" s="123"/>
      <c r="IL3279" s="123"/>
      <c r="IM3279" s="123"/>
      <c r="IN3279" s="123"/>
      <c r="IO3279" s="123"/>
      <c r="IP3279" s="123"/>
    </row>
    <row r="3280" s="120" customFormat="1" ht="15.75" customHeight="1" spans="3:250">
      <c r="C3280" s="124"/>
      <c r="D3280" s="124"/>
      <c r="E3280" s="120"/>
      <c r="F3280" s="125"/>
      <c r="G3280" s="120"/>
      <c r="II3280" s="123"/>
      <c r="IJ3280" s="123"/>
      <c r="IK3280" s="123"/>
      <c r="IL3280" s="123"/>
      <c r="IM3280" s="123"/>
      <c r="IN3280" s="123"/>
      <c r="IO3280" s="123"/>
      <c r="IP3280" s="123"/>
    </row>
    <row r="3281" s="120" customFormat="1" ht="15.75" customHeight="1" spans="3:250">
      <c r="C3281" s="124"/>
      <c r="D3281" s="124"/>
      <c r="E3281" s="120"/>
      <c r="F3281" s="125"/>
      <c r="G3281" s="120"/>
      <c r="II3281" s="123"/>
      <c r="IJ3281" s="123"/>
      <c r="IK3281" s="123"/>
      <c r="IL3281" s="123"/>
      <c r="IM3281" s="123"/>
      <c r="IN3281" s="123"/>
      <c r="IO3281" s="123"/>
      <c r="IP3281" s="123"/>
    </row>
    <row r="3282" s="120" customFormat="1" ht="15.75" customHeight="1" spans="3:250">
      <c r="C3282" s="124"/>
      <c r="D3282" s="124"/>
      <c r="E3282" s="120"/>
      <c r="F3282" s="125"/>
      <c r="G3282" s="120"/>
      <c r="II3282" s="123"/>
      <c r="IJ3282" s="123"/>
      <c r="IK3282" s="123"/>
      <c r="IL3282" s="123"/>
      <c r="IM3282" s="123"/>
      <c r="IN3282" s="123"/>
      <c r="IO3282" s="123"/>
      <c r="IP3282" s="123"/>
    </row>
    <row r="3283" s="120" customFormat="1" ht="15.75" customHeight="1" spans="3:250">
      <c r="C3283" s="124"/>
      <c r="D3283" s="124"/>
      <c r="E3283" s="120"/>
      <c r="F3283" s="125"/>
      <c r="G3283" s="120"/>
      <c r="II3283" s="123"/>
      <c r="IJ3283" s="123"/>
      <c r="IK3283" s="123"/>
      <c r="IL3283" s="123"/>
      <c r="IM3283" s="123"/>
      <c r="IN3283" s="123"/>
      <c r="IO3283" s="123"/>
      <c r="IP3283" s="123"/>
    </row>
    <row r="3284" s="120" customFormat="1" ht="15.75" customHeight="1" spans="3:250">
      <c r="C3284" s="124"/>
      <c r="D3284" s="124"/>
      <c r="E3284" s="120"/>
      <c r="F3284" s="125"/>
      <c r="G3284" s="120"/>
      <c r="II3284" s="123"/>
      <c r="IJ3284" s="123"/>
      <c r="IK3284" s="123"/>
      <c r="IL3284" s="123"/>
      <c r="IM3284" s="123"/>
      <c r="IN3284" s="123"/>
      <c r="IO3284" s="123"/>
      <c r="IP3284" s="123"/>
    </row>
    <row r="3285" s="120" customFormat="1" ht="15.75" customHeight="1" spans="3:250">
      <c r="C3285" s="124"/>
      <c r="D3285" s="124"/>
      <c r="E3285" s="120"/>
      <c r="F3285" s="125"/>
      <c r="G3285" s="120"/>
      <c r="II3285" s="123"/>
      <c r="IJ3285" s="123"/>
      <c r="IK3285" s="123"/>
      <c r="IL3285" s="123"/>
      <c r="IM3285" s="123"/>
      <c r="IN3285" s="123"/>
      <c r="IO3285" s="123"/>
      <c r="IP3285" s="123"/>
    </row>
    <row r="3286" s="120" customFormat="1" ht="15.75" customHeight="1" spans="3:250">
      <c r="C3286" s="124"/>
      <c r="D3286" s="124"/>
      <c r="E3286" s="120"/>
      <c r="F3286" s="125"/>
      <c r="G3286" s="120"/>
      <c r="II3286" s="123"/>
      <c r="IJ3286" s="123"/>
      <c r="IK3286" s="123"/>
      <c r="IL3286" s="123"/>
      <c r="IM3286" s="123"/>
      <c r="IN3286" s="123"/>
      <c r="IO3286" s="123"/>
      <c r="IP3286" s="123"/>
    </row>
    <row r="3287" s="120" customFormat="1" ht="15.75" customHeight="1" spans="3:250">
      <c r="C3287" s="124"/>
      <c r="D3287" s="124"/>
      <c r="E3287" s="120"/>
      <c r="F3287" s="125"/>
      <c r="G3287" s="120"/>
      <c r="II3287" s="123"/>
      <c r="IJ3287" s="123"/>
      <c r="IK3287" s="123"/>
      <c r="IL3287" s="123"/>
      <c r="IM3287" s="123"/>
      <c r="IN3287" s="123"/>
      <c r="IO3287" s="123"/>
      <c r="IP3287" s="123"/>
    </row>
    <row r="3288" s="120" customFormat="1" ht="15.75" customHeight="1" spans="3:250">
      <c r="C3288" s="124"/>
      <c r="D3288" s="124"/>
      <c r="E3288" s="120"/>
      <c r="F3288" s="125"/>
      <c r="G3288" s="120"/>
      <c r="II3288" s="123"/>
      <c r="IJ3288" s="123"/>
      <c r="IK3288" s="123"/>
      <c r="IL3288" s="123"/>
      <c r="IM3288" s="123"/>
      <c r="IN3288" s="123"/>
      <c r="IO3288" s="123"/>
      <c r="IP3288" s="123"/>
    </row>
    <row r="3289" s="120" customFormat="1" ht="15.75" customHeight="1" spans="3:250">
      <c r="C3289" s="124"/>
      <c r="D3289" s="124"/>
      <c r="E3289" s="120"/>
      <c r="F3289" s="125"/>
      <c r="G3289" s="120"/>
      <c r="II3289" s="123"/>
      <c r="IJ3289" s="123"/>
      <c r="IK3289" s="123"/>
      <c r="IL3289" s="123"/>
      <c r="IM3289" s="123"/>
      <c r="IN3289" s="123"/>
      <c r="IO3289" s="123"/>
      <c r="IP3289" s="123"/>
    </row>
    <row r="3290" s="120" customFormat="1" ht="15.75" customHeight="1" spans="3:250">
      <c r="C3290" s="124"/>
      <c r="D3290" s="124"/>
      <c r="E3290" s="120"/>
      <c r="F3290" s="125"/>
      <c r="G3290" s="120"/>
      <c r="II3290" s="123"/>
      <c r="IJ3290" s="123"/>
      <c r="IK3290" s="123"/>
      <c r="IL3290" s="123"/>
      <c r="IM3290" s="123"/>
      <c r="IN3290" s="123"/>
      <c r="IO3290" s="123"/>
      <c r="IP3290" s="123"/>
    </row>
    <row r="3291" s="120" customFormat="1" ht="15.75" customHeight="1" spans="3:250">
      <c r="C3291" s="124"/>
      <c r="D3291" s="124"/>
      <c r="E3291" s="120"/>
      <c r="F3291" s="125"/>
      <c r="G3291" s="120"/>
      <c r="II3291" s="123"/>
      <c r="IJ3291" s="123"/>
      <c r="IK3291" s="123"/>
      <c r="IL3291" s="123"/>
      <c r="IM3291" s="123"/>
      <c r="IN3291" s="123"/>
      <c r="IO3291" s="123"/>
      <c r="IP3291" s="123"/>
    </row>
    <row r="3292" s="120" customFormat="1" ht="15.75" customHeight="1" spans="3:250">
      <c r="C3292" s="124"/>
      <c r="D3292" s="124"/>
      <c r="E3292" s="120"/>
      <c r="F3292" s="125"/>
      <c r="G3292" s="120"/>
      <c r="II3292" s="123"/>
      <c r="IJ3292" s="123"/>
      <c r="IK3292" s="123"/>
      <c r="IL3292" s="123"/>
      <c r="IM3292" s="123"/>
      <c r="IN3292" s="123"/>
      <c r="IO3292" s="123"/>
      <c r="IP3292" s="123"/>
    </row>
    <row r="3293" s="120" customFormat="1" ht="15.75" customHeight="1" spans="3:250">
      <c r="C3293" s="124"/>
      <c r="D3293" s="124"/>
      <c r="E3293" s="120"/>
      <c r="F3293" s="125"/>
      <c r="G3293" s="120"/>
      <c r="II3293" s="123"/>
      <c r="IJ3293" s="123"/>
      <c r="IK3293" s="123"/>
      <c r="IL3293" s="123"/>
      <c r="IM3293" s="123"/>
      <c r="IN3293" s="123"/>
      <c r="IO3293" s="123"/>
      <c r="IP3293" s="123"/>
    </row>
    <row r="3294" s="120" customFormat="1" ht="15.75" customHeight="1" spans="3:250">
      <c r="C3294" s="124"/>
      <c r="D3294" s="124"/>
      <c r="E3294" s="120"/>
      <c r="F3294" s="125"/>
      <c r="G3294" s="120"/>
      <c r="II3294" s="123"/>
      <c r="IJ3294" s="123"/>
      <c r="IK3294" s="123"/>
      <c r="IL3294" s="123"/>
      <c r="IM3294" s="123"/>
      <c r="IN3294" s="123"/>
      <c r="IO3294" s="123"/>
      <c r="IP3294" s="123"/>
    </row>
    <row r="3295" s="120" customFormat="1" ht="15.75" customHeight="1" spans="3:250">
      <c r="C3295" s="124"/>
      <c r="D3295" s="124"/>
      <c r="E3295" s="120"/>
      <c r="F3295" s="125"/>
      <c r="G3295" s="120"/>
      <c r="II3295" s="123"/>
      <c r="IJ3295" s="123"/>
      <c r="IK3295" s="123"/>
      <c r="IL3295" s="123"/>
      <c r="IM3295" s="123"/>
      <c r="IN3295" s="123"/>
      <c r="IO3295" s="123"/>
      <c r="IP3295" s="123"/>
    </row>
    <row r="3296" s="120" customFormat="1" ht="15.75" customHeight="1" spans="3:250">
      <c r="C3296" s="124"/>
      <c r="D3296" s="124"/>
      <c r="E3296" s="120"/>
      <c r="F3296" s="125"/>
      <c r="G3296" s="120"/>
      <c r="II3296" s="123"/>
      <c r="IJ3296" s="123"/>
      <c r="IK3296" s="123"/>
      <c r="IL3296" s="123"/>
      <c r="IM3296" s="123"/>
      <c r="IN3296" s="123"/>
      <c r="IO3296" s="123"/>
      <c r="IP3296" s="123"/>
    </row>
    <row r="3297" s="120" customFormat="1" ht="15.75" customHeight="1" spans="3:250">
      <c r="C3297" s="124"/>
      <c r="D3297" s="124"/>
      <c r="E3297" s="120"/>
      <c r="F3297" s="125"/>
      <c r="G3297" s="120"/>
      <c r="II3297" s="123"/>
      <c r="IJ3297" s="123"/>
      <c r="IK3297" s="123"/>
      <c r="IL3297" s="123"/>
      <c r="IM3297" s="123"/>
      <c r="IN3297" s="123"/>
      <c r="IO3297" s="123"/>
      <c r="IP3297" s="123"/>
    </row>
    <row r="3298" s="120" customFormat="1" ht="15.75" customHeight="1" spans="3:250">
      <c r="C3298" s="124"/>
      <c r="D3298" s="124"/>
      <c r="E3298" s="120"/>
      <c r="F3298" s="125"/>
      <c r="G3298" s="120"/>
      <c r="II3298" s="123"/>
      <c r="IJ3298" s="123"/>
      <c r="IK3298" s="123"/>
      <c r="IL3298" s="123"/>
      <c r="IM3298" s="123"/>
      <c r="IN3298" s="123"/>
      <c r="IO3298" s="123"/>
      <c r="IP3298" s="123"/>
    </row>
    <row r="3299" s="120" customFormat="1" ht="15.75" customHeight="1" spans="3:250">
      <c r="C3299" s="124"/>
      <c r="D3299" s="124"/>
      <c r="E3299" s="120"/>
      <c r="F3299" s="125"/>
      <c r="G3299" s="120"/>
      <c r="II3299" s="123"/>
      <c r="IJ3299" s="123"/>
      <c r="IK3299" s="123"/>
      <c r="IL3299" s="123"/>
      <c r="IM3299" s="123"/>
      <c r="IN3299" s="123"/>
      <c r="IO3299" s="123"/>
      <c r="IP3299" s="123"/>
    </row>
    <row r="3300" s="120" customFormat="1" ht="15.75" customHeight="1" spans="3:250">
      <c r="C3300" s="124"/>
      <c r="D3300" s="124"/>
      <c r="E3300" s="120"/>
      <c r="F3300" s="125"/>
      <c r="G3300" s="120"/>
      <c r="II3300" s="123"/>
      <c r="IJ3300" s="123"/>
      <c r="IK3300" s="123"/>
      <c r="IL3300" s="123"/>
      <c r="IM3300" s="123"/>
      <c r="IN3300" s="123"/>
      <c r="IO3300" s="123"/>
      <c r="IP3300" s="123"/>
    </row>
    <row r="3301" s="120" customFormat="1" ht="15.75" customHeight="1" spans="3:250">
      <c r="C3301" s="124"/>
      <c r="D3301" s="124"/>
      <c r="E3301" s="120"/>
      <c r="F3301" s="125"/>
      <c r="G3301" s="120"/>
      <c r="II3301" s="123"/>
      <c r="IJ3301" s="123"/>
      <c r="IK3301" s="123"/>
      <c r="IL3301" s="123"/>
      <c r="IM3301" s="123"/>
      <c r="IN3301" s="123"/>
      <c r="IO3301" s="123"/>
      <c r="IP3301" s="123"/>
    </row>
    <row r="3302" s="120" customFormat="1" ht="15.75" customHeight="1" spans="3:250">
      <c r="C3302" s="124"/>
      <c r="D3302" s="124"/>
      <c r="E3302" s="120"/>
      <c r="F3302" s="125"/>
      <c r="G3302" s="120"/>
      <c r="II3302" s="123"/>
      <c r="IJ3302" s="123"/>
      <c r="IK3302" s="123"/>
      <c r="IL3302" s="123"/>
      <c r="IM3302" s="123"/>
      <c r="IN3302" s="123"/>
      <c r="IO3302" s="123"/>
      <c r="IP3302" s="123"/>
    </row>
    <row r="3303" s="120" customFormat="1" ht="15.75" customHeight="1" spans="3:250">
      <c r="C3303" s="124"/>
      <c r="D3303" s="124"/>
      <c r="E3303" s="120"/>
      <c r="F3303" s="125"/>
      <c r="G3303" s="120"/>
      <c r="II3303" s="123"/>
      <c r="IJ3303" s="123"/>
      <c r="IK3303" s="123"/>
      <c r="IL3303" s="123"/>
      <c r="IM3303" s="123"/>
      <c r="IN3303" s="123"/>
      <c r="IO3303" s="123"/>
      <c r="IP3303" s="123"/>
    </row>
    <row r="3304" s="120" customFormat="1" ht="15.75" customHeight="1" spans="3:250">
      <c r="C3304" s="124"/>
      <c r="D3304" s="124"/>
      <c r="E3304" s="120"/>
      <c r="F3304" s="125"/>
      <c r="G3304" s="120"/>
      <c r="II3304" s="123"/>
      <c r="IJ3304" s="123"/>
      <c r="IK3304" s="123"/>
      <c r="IL3304" s="123"/>
      <c r="IM3304" s="123"/>
      <c r="IN3304" s="123"/>
      <c r="IO3304" s="123"/>
      <c r="IP3304" s="123"/>
    </row>
    <row r="3305" s="120" customFormat="1" ht="15.75" customHeight="1" spans="3:250">
      <c r="C3305" s="124"/>
      <c r="D3305" s="124"/>
      <c r="E3305" s="120"/>
      <c r="F3305" s="125"/>
      <c r="G3305" s="120"/>
      <c r="II3305" s="123"/>
      <c r="IJ3305" s="123"/>
      <c r="IK3305" s="123"/>
      <c r="IL3305" s="123"/>
      <c r="IM3305" s="123"/>
      <c r="IN3305" s="123"/>
      <c r="IO3305" s="123"/>
      <c r="IP3305" s="123"/>
    </row>
    <row r="3306" s="120" customFormat="1" ht="15.75" customHeight="1" spans="3:250">
      <c r="C3306" s="124"/>
      <c r="D3306" s="124"/>
      <c r="E3306" s="120"/>
      <c r="F3306" s="125"/>
      <c r="G3306" s="120"/>
      <c r="II3306" s="123"/>
      <c r="IJ3306" s="123"/>
      <c r="IK3306" s="123"/>
      <c r="IL3306" s="123"/>
      <c r="IM3306" s="123"/>
      <c r="IN3306" s="123"/>
      <c r="IO3306" s="123"/>
      <c r="IP3306" s="123"/>
    </row>
    <row r="3307" s="120" customFormat="1" ht="15.75" customHeight="1" spans="3:250">
      <c r="C3307" s="124"/>
      <c r="D3307" s="124"/>
      <c r="E3307" s="120"/>
      <c r="F3307" s="125"/>
      <c r="G3307" s="120"/>
      <c r="II3307" s="123"/>
      <c r="IJ3307" s="123"/>
      <c r="IK3307" s="123"/>
      <c r="IL3307" s="123"/>
      <c r="IM3307" s="123"/>
      <c r="IN3307" s="123"/>
      <c r="IO3307" s="123"/>
      <c r="IP3307" s="123"/>
    </row>
    <row r="3308" s="120" customFormat="1" ht="15.75" customHeight="1" spans="3:250">
      <c r="C3308" s="124"/>
      <c r="D3308" s="124"/>
      <c r="E3308" s="120"/>
      <c r="F3308" s="125"/>
      <c r="G3308" s="120"/>
      <c r="II3308" s="123"/>
      <c r="IJ3308" s="123"/>
      <c r="IK3308" s="123"/>
      <c r="IL3308" s="123"/>
      <c r="IM3308" s="123"/>
      <c r="IN3308" s="123"/>
      <c r="IO3308" s="123"/>
      <c r="IP3308" s="123"/>
    </row>
    <row r="3309" s="120" customFormat="1" ht="15.75" customHeight="1" spans="3:250">
      <c r="C3309" s="124"/>
      <c r="D3309" s="124"/>
      <c r="E3309" s="120"/>
      <c r="F3309" s="125"/>
      <c r="G3309" s="120"/>
      <c r="II3309" s="123"/>
      <c r="IJ3309" s="123"/>
      <c r="IK3309" s="123"/>
      <c r="IL3309" s="123"/>
      <c r="IM3309" s="123"/>
      <c r="IN3309" s="123"/>
      <c r="IO3309" s="123"/>
      <c r="IP3309" s="123"/>
    </row>
    <row r="3310" s="120" customFormat="1" ht="15.75" customHeight="1" spans="3:250">
      <c r="C3310" s="124"/>
      <c r="D3310" s="124"/>
      <c r="E3310" s="120"/>
      <c r="F3310" s="125"/>
      <c r="G3310" s="120"/>
      <c r="II3310" s="123"/>
      <c r="IJ3310" s="123"/>
      <c r="IK3310" s="123"/>
      <c r="IL3310" s="123"/>
      <c r="IM3310" s="123"/>
      <c r="IN3310" s="123"/>
      <c r="IO3310" s="123"/>
      <c r="IP3310" s="123"/>
    </row>
    <row r="3311" s="120" customFormat="1" ht="15.75" customHeight="1" spans="3:250">
      <c r="C3311" s="124"/>
      <c r="D3311" s="124"/>
      <c r="E3311" s="120"/>
      <c r="F3311" s="125"/>
      <c r="G3311" s="120"/>
      <c r="II3311" s="123"/>
      <c r="IJ3311" s="123"/>
      <c r="IK3311" s="123"/>
      <c r="IL3311" s="123"/>
      <c r="IM3311" s="123"/>
      <c r="IN3311" s="123"/>
      <c r="IO3311" s="123"/>
      <c r="IP3311" s="123"/>
    </row>
    <row r="3312" s="120" customFormat="1" ht="15.75" customHeight="1" spans="3:250">
      <c r="C3312" s="124"/>
      <c r="D3312" s="124"/>
      <c r="E3312" s="120"/>
      <c r="F3312" s="125"/>
      <c r="G3312" s="120"/>
      <c r="II3312" s="123"/>
      <c r="IJ3312" s="123"/>
      <c r="IK3312" s="123"/>
      <c r="IL3312" s="123"/>
      <c r="IM3312" s="123"/>
      <c r="IN3312" s="123"/>
      <c r="IO3312" s="123"/>
      <c r="IP3312" s="123"/>
    </row>
    <row r="3313" s="120" customFormat="1" ht="15.75" customHeight="1" spans="3:250">
      <c r="C3313" s="124"/>
      <c r="D3313" s="124"/>
      <c r="E3313" s="120"/>
      <c r="F3313" s="125"/>
      <c r="G3313" s="120"/>
      <c r="II3313" s="123"/>
      <c r="IJ3313" s="123"/>
      <c r="IK3313" s="123"/>
      <c r="IL3313" s="123"/>
      <c r="IM3313" s="123"/>
      <c r="IN3313" s="123"/>
      <c r="IO3313" s="123"/>
      <c r="IP3313" s="123"/>
    </row>
    <row r="3314" s="120" customFormat="1" ht="15.75" customHeight="1" spans="3:250">
      <c r="C3314" s="124"/>
      <c r="D3314" s="124"/>
      <c r="E3314" s="120"/>
      <c r="F3314" s="125"/>
      <c r="G3314" s="120"/>
      <c r="II3314" s="123"/>
      <c r="IJ3314" s="123"/>
      <c r="IK3314" s="123"/>
      <c r="IL3314" s="123"/>
      <c r="IM3314" s="123"/>
      <c r="IN3314" s="123"/>
      <c r="IO3314" s="123"/>
      <c r="IP3314" s="123"/>
    </row>
    <row r="3315" s="120" customFormat="1" ht="15.75" customHeight="1" spans="3:250">
      <c r="C3315" s="124"/>
      <c r="D3315" s="124"/>
      <c r="E3315" s="120"/>
      <c r="F3315" s="125"/>
      <c r="G3315" s="120"/>
      <c r="II3315" s="123"/>
      <c r="IJ3315" s="123"/>
      <c r="IK3315" s="123"/>
      <c r="IL3315" s="123"/>
      <c r="IM3315" s="123"/>
      <c r="IN3315" s="123"/>
      <c r="IO3315" s="123"/>
      <c r="IP3315" s="123"/>
    </row>
    <row r="3316" s="120" customFormat="1" ht="15.75" customHeight="1" spans="3:250">
      <c r="C3316" s="124"/>
      <c r="D3316" s="124"/>
      <c r="E3316" s="120"/>
      <c r="F3316" s="125"/>
      <c r="G3316" s="120"/>
      <c r="II3316" s="123"/>
      <c r="IJ3316" s="123"/>
      <c r="IK3316" s="123"/>
      <c r="IL3316" s="123"/>
      <c r="IM3316" s="123"/>
      <c r="IN3316" s="123"/>
      <c r="IO3316" s="123"/>
      <c r="IP3316" s="123"/>
    </row>
    <row r="3317" s="120" customFormat="1" ht="15.75" customHeight="1" spans="3:250">
      <c r="C3317" s="124"/>
      <c r="D3317" s="124"/>
      <c r="E3317" s="120"/>
      <c r="F3317" s="125"/>
      <c r="G3317" s="120"/>
      <c r="II3317" s="123"/>
      <c r="IJ3317" s="123"/>
      <c r="IK3317" s="123"/>
      <c r="IL3317" s="123"/>
      <c r="IM3317" s="123"/>
      <c r="IN3317" s="123"/>
      <c r="IO3317" s="123"/>
      <c r="IP3317" s="123"/>
    </row>
    <row r="3318" s="120" customFormat="1" ht="15.75" customHeight="1" spans="3:250">
      <c r="C3318" s="124"/>
      <c r="D3318" s="124"/>
      <c r="E3318" s="120"/>
      <c r="F3318" s="125"/>
      <c r="G3318" s="120"/>
      <c r="II3318" s="123"/>
      <c r="IJ3318" s="123"/>
      <c r="IK3318" s="123"/>
      <c r="IL3318" s="123"/>
      <c r="IM3318" s="123"/>
      <c r="IN3318" s="123"/>
      <c r="IO3318" s="123"/>
      <c r="IP3318" s="123"/>
    </row>
    <row r="3319" s="120" customFormat="1" ht="15.75" customHeight="1" spans="3:250">
      <c r="C3319" s="124"/>
      <c r="D3319" s="124"/>
      <c r="E3319" s="120"/>
      <c r="F3319" s="125"/>
      <c r="G3319" s="120"/>
      <c r="II3319" s="123"/>
      <c r="IJ3319" s="123"/>
      <c r="IK3319" s="123"/>
      <c r="IL3319" s="123"/>
      <c r="IM3319" s="123"/>
      <c r="IN3319" s="123"/>
      <c r="IO3319" s="123"/>
      <c r="IP3319" s="123"/>
    </row>
    <row r="3320" s="120" customFormat="1" ht="15.75" customHeight="1" spans="3:250">
      <c r="C3320" s="124"/>
      <c r="D3320" s="124"/>
      <c r="E3320" s="120"/>
      <c r="F3320" s="125"/>
      <c r="G3320" s="120"/>
      <c r="II3320" s="123"/>
      <c r="IJ3320" s="123"/>
      <c r="IK3320" s="123"/>
      <c r="IL3320" s="123"/>
      <c r="IM3320" s="123"/>
      <c r="IN3320" s="123"/>
      <c r="IO3320" s="123"/>
      <c r="IP3320" s="123"/>
    </row>
    <row r="3321" s="120" customFormat="1" ht="15.75" customHeight="1" spans="3:250">
      <c r="C3321" s="124"/>
      <c r="D3321" s="124"/>
      <c r="E3321" s="120"/>
      <c r="F3321" s="125"/>
      <c r="G3321" s="120"/>
      <c r="II3321" s="123"/>
      <c r="IJ3321" s="123"/>
      <c r="IK3321" s="123"/>
      <c r="IL3321" s="123"/>
      <c r="IM3321" s="123"/>
      <c r="IN3321" s="123"/>
      <c r="IO3321" s="123"/>
      <c r="IP3321" s="123"/>
    </row>
    <row r="3322" s="120" customFormat="1" ht="15.75" customHeight="1" spans="3:250">
      <c r="C3322" s="124"/>
      <c r="D3322" s="124"/>
      <c r="E3322" s="120"/>
      <c r="F3322" s="125"/>
      <c r="G3322" s="120"/>
      <c r="II3322" s="123"/>
      <c r="IJ3322" s="123"/>
      <c r="IK3322" s="123"/>
      <c r="IL3322" s="123"/>
      <c r="IM3322" s="123"/>
      <c r="IN3322" s="123"/>
      <c r="IO3322" s="123"/>
      <c r="IP3322" s="123"/>
    </row>
    <row r="3323" s="120" customFormat="1" ht="15.75" customHeight="1" spans="3:250">
      <c r="C3323" s="124"/>
      <c r="D3323" s="124"/>
      <c r="E3323" s="120"/>
      <c r="F3323" s="125"/>
      <c r="G3323" s="120"/>
      <c r="II3323" s="123"/>
      <c r="IJ3323" s="123"/>
      <c r="IK3323" s="123"/>
      <c r="IL3323" s="123"/>
      <c r="IM3323" s="123"/>
      <c r="IN3323" s="123"/>
      <c r="IO3323" s="123"/>
      <c r="IP3323" s="123"/>
    </row>
    <row r="3324" s="120" customFormat="1" ht="15.75" customHeight="1" spans="3:250">
      <c r="C3324" s="124"/>
      <c r="D3324" s="124"/>
      <c r="E3324" s="120"/>
      <c r="F3324" s="125"/>
      <c r="G3324" s="120"/>
      <c r="II3324" s="123"/>
      <c r="IJ3324" s="123"/>
      <c r="IK3324" s="123"/>
      <c r="IL3324" s="123"/>
      <c r="IM3324" s="123"/>
      <c r="IN3324" s="123"/>
      <c r="IO3324" s="123"/>
      <c r="IP3324" s="123"/>
    </row>
    <row r="3325" s="120" customFormat="1" ht="15.75" customHeight="1" spans="3:250">
      <c r="C3325" s="124"/>
      <c r="D3325" s="124"/>
      <c r="E3325" s="120"/>
      <c r="F3325" s="125"/>
      <c r="G3325" s="120"/>
      <c r="II3325" s="123"/>
      <c r="IJ3325" s="123"/>
      <c r="IK3325" s="123"/>
      <c r="IL3325" s="123"/>
      <c r="IM3325" s="123"/>
      <c r="IN3325" s="123"/>
      <c r="IO3325" s="123"/>
      <c r="IP3325" s="123"/>
    </row>
    <row r="3326" s="120" customFormat="1" ht="15.75" customHeight="1" spans="3:250">
      <c r="C3326" s="124"/>
      <c r="D3326" s="124"/>
      <c r="E3326" s="120"/>
      <c r="F3326" s="125"/>
      <c r="G3326" s="120"/>
      <c r="II3326" s="123"/>
      <c r="IJ3326" s="123"/>
      <c r="IK3326" s="123"/>
      <c r="IL3326" s="123"/>
      <c r="IM3326" s="123"/>
      <c r="IN3326" s="123"/>
      <c r="IO3326" s="123"/>
      <c r="IP3326" s="123"/>
    </row>
    <row r="3327" s="120" customFormat="1" ht="15.75" customHeight="1" spans="3:250">
      <c r="C3327" s="124"/>
      <c r="D3327" s="124"/>
      <c r="E3327" s="120"/>
      <c r="F3327" s="125"/>
      <c r="G3327" s="120"/>
      <c r="II3327" s="123"/>
      <c r="IJ3327" s="123"/>
      <c r="IK3327" s="123"/>
      <c r="IL3327" s="123"/>
      <c r="IM3327" s="123"/>
      <c r="IN3327" s="123"/>
      <c r="IO3327" s="123"/>
      <c r="IP3327" s="123"/>
    </row>
    <row r="3328" s="120" customFormat="1" ht="15.75" customHeight="1" spans="3:250">
      <c r="C3328" s="124"/>
      <c r="D3328" s="124"/>
      <c r="E3328" s="120"/>
      <c r="F3328" s="125"/>
      <c r="G3328" s="120"/>
      <c r="II3328" s="123"/>
      <c r="IJ3328" s="123"/>
      <c r="IK3328" s="123"/>
      <c r="IL3328" s="123"/>
      <c r="IM3328" s="123"/>
      <c r="IN3328" s="123"/>
      <c r="IO3328" s="123"/>
      <c r="IP3328" s="123"/>
    </row>
    <row r="3329" s="120" customFormat="1" ht="15.75" customHeight="1" spans="3:250">
      <c r="C3329" s="124"/>
      <c r="D3329" s="124"/>
      <c r="E3329" s="120"/>
      <c r="F3329" s="125"/>
      <c r="G3329" s="120"/>
      <c r="II3329" s="123"/>
      <c r="IJ3329" s="123"/>
      <c r="IK3329" s="123"/>
      <c r="IL3329" s="123"/>
      <c r="IM3329" s="123"/>
      <c r="IN3329" s="123"/>
      <c r="IO3329" s="123"/>
      <c r="IP3329" s="123"/>
    </row>
    <row r="3330" s="120" customFormat="1" ht="15.75" customHeight="1" spans="3:250">
      <c r="C3330" s="124"/>
      <c r="D3330" s="124"/>
      <c r="E3330" s="120"/>
      <c r="F3330" s="125"/>
      <c r="G3330" s="120"/>
      <c r="II3330" s="123"/>
      <c r="IJ3330" s="123"/>
      <c r="IK3330" s="123"/>
      <c r="IL3330" s="123"/>
      <c r="IM3330" s="123"/>
      <c r="IN3330" s="123"/>
      <c r="IO3330" s="123"/>
      <c r="IP3330" s="123"/>
    </row>
    <row r="3331" s="120" customFormat="1" ht="15.75" customHeight="1" spans="3:250">
      <c r="C3331" s="124"/>
      <c r="D3331" s="124"/>
      <c r="E3331" s="120"/>
      <c r="F3331" s="125"/>
      <c r="G3331" s="120"/>
      <c r="II3331" s="123"/>
      <c r="IJ3331" s="123"/>
      <c r="IK3331" s="123"/>
      <c r="IL3331" s="123"/>
      <c r="IM3331" s="123"/>
      <c r="IN3331" s="123"/>
      <c r="IO3331" s="123"/>
      <c r="IP3331" s="123"/>
    </row>
    <row r="3332" s="120" customFormat="1" ht="15.75" customHeight="1" spans="3:250">
      <c r="C3332" s="124"/>
      <c r="D3332" s="124"/>
      <c r="E3332" s="120"/>
      <c r="F3332" s="125"/>
      <c r="G3332" s="120"/>
      <c r="II3332" s="123"/>
      <c r="IJ3332" s="123"/>
      <c r="IK3332" s="123"/>
      <c r="IL3332" s="123"/>
      <c r="IM3332" s="123"/>
      <c r="IN3332" s="123"/>
      <c r="IO3332" s="123"/>
      <c r="IP3332" s="123"/>
    </row>
    <row r="3333" s="120" customFormat="1" ht="15.75" customHeight="1" spans="3:250">
      <c r="C3333" s="124"/>
      <c r="D3333" s="124"/>
      <c r="E3333" s="120"/>
      <c r="F3333" s="125"/>
      <c r="G3333" s="120"/>
      <c r="II3333" s="123"/>
      <c r="IJ3333" s="123"/>
      <c r="IK3333" s="123"/>
      <c r="IL3333" s="123"/>
      <c r="IM3333" s="123"/>
      <c r="IN3333" s="123"/>
      <c r="IO3333" s="123"/>
      <c r="IP3333" s="123"/>
    </row>
    <row r="3334" s="120" customFormat="1" ht="15.75" customHeight="1" spans="3:250">
      <c r="C3334" s="124"/>
      <c r="D3334" s="124"/>
      <c r="E3334" s="120"/>
      <c r="F3334" s="125"/>
      <c r="G3334" s="120"/>
      <c r="II3334" s="123"/>
      <c r="IJ3334" s="123"/>
      <c r="IK3334" s="123"/>
      <c r="IL3334" s="123"/>
      <c r="IM3334" s="123"/>
      <c r="IN3334" s="123"/>
      <c r="IO3334" s="123"/>
      <c r="IP3334" s="123"/>
    </row>
    <row r="3335" s="120" customFormat="1" ht="15.75" customHeight="1" spans="3:250">
      <c r="C3335" s="124"/>
      <c r="D3335" s="124"/>
      <c r="E3335" s="120"/>
      <c r="F3335" s="125"/>
      <c r="G3335" s="120"/>
      <c r="II3335" s="123"/>
      <c r="IJ3335" s="123"/>
      <c r="IK3335" s="123"/>
      <c r="IL3335" s="123"/>
      <c r="IM3335" s="123"/>
      <c r="IN3335" s="123"/>
      <c r="IO3335" s="123"/>
      <c r="IP3335" s="123"/>
    </row>
    <row r="3336" s="120" customFormat="1" ht="15.75" customHeight="1" spans="3:250">
      <c r="C3336" s="124"/>
      <c r="D3336" s="124"/>
      <c r="E3336" s="120"/>
      <c r="F3336" s="125"/>
      <c r="G3336" s="120"/>
      <c r="II3336" s="123"/>
      <c r="IJ3336" s="123"/>
      <c r="IK3336" s="123"/>
      <c r="IL3336" s="123"/>
      <c r="IM3336" s="123"/>
      <c r="IN3336" s="123"/>
      <c r="IO3336" s="123"/>
      <c r="IP3336" s="123"/>
    </row>
    <row r="3337" s="120" customFormat="1" ht="15.75" customHeight="1" spans="3:250">
      <c r="C3337" s="124"/>
      <c r="D3337" s="124"/>
      <c r="E3337" s="120"/>
      <c r="F3337" s="125"/>
      <c r="G3337" s="120"/>
      <c r="II3337" s="123"/>
      <c r="IJ3337" s="123"/>
      <c r="IK3337" s="123"/>
      <c r="IL3337" s="123"/>
      <c r="IM3337" s="123"/>
      <c r="IN3337" s="123"/>
      <c r="IO3337" s="123"/>
      <c r="IP3337" s="123"/>
    </row>
    <row r="3338" s="120" customFormat="1" ht="15.75" customHeight="1" spans="3:250">
      <c r="C3338" s="124"/>
      <c r="D3338" s="124"/>
      <c r="E3338" s="120"/>
      <c r="F3338" s="125"/>
      <c r="G3338" s="120"/>
      <c r="II3338" s="123"/>
      <c r="IJ3338" s="123"/>
      <c r="IK3338" s="123"/>
      <c r="IL3338" s="123"/>
      <c r="IM3338" s="123"/>
      <c r="IN3338" s="123"/>
      <c r="IO3338" s="123"/>
      <c r="IP3338" s="123"/>
    </row>
    <row r="3339" s="120" customFormat="1" ht="15.75" customHeight="1" spans="3:250">
      <c r="C3339" s="124"/>
      <c r="D3339" s="124"/>
      <c r="E3339" s="120"/>
      <c r="F3339" s="125"/>
      <c r="G3339" s="120"/>
      <c r="II3339" s="123"/>
      <c r="IJ3339" s="123"/>
      <c r="IK3339" s="123"/>
      <c r="IL3339" s="123"/>
      <c r="IM3339" s="123"/>
      <c r="IN3339" s="123"/>
      <c r="IO3339" s="123"/>
      <c r="IP3339" s="123"/>
    </row>
    <row r="3340" s="120" customFormat="1" ht="15.75" customHeight="1" spans="3:250">
      <c r="C3340" s="124"/>
      <c r="D3340" s="124"/>
      <c r="E3340" s="120"/>
      <c r="F3340" s="125"/>
      <c r="G3340" s="120"/>
      <c r="II3340" s="123"/>
      <c r="IJ3340" s="123"/>
      <c r="IK3340" s="123"/>
      <c r="IL3340" s="123"/>
      <c r="IM3340" s="123"/>
      <c r="IN3340" s="123"/>
      <c r="IO3340" s="123"/>
      <c r="IP3340" s="123"/>
    </row>
    <row r="3341" s="120" customFormat="1" ht="15.75" customHeight="1" spans="3:250">
      <c r="C3341" s="124"/>
      <c r="D3341" s="124"/>
      <c r="E3341" s="120"/>
      <c r="F3341" s="125"/>
      <c r="G3341" s="120"/>
      <c r="II3341" s="123"/>
      <c r="IJ3341" s="123"/>
      <c r="IK3341" s="123"/>
      <c r="IL3341" s="123"/>
      <c r="IM3341" s="123"/>
      <c r="IN3341" s="123"/>
      <c r="IO3341" s="123"/>
      <c r="IP3341" s="123"/>
    </row>
    <row r="3342" s="120" customFormat="1" ht="15.75" customHeight="1" spans="3:250">
      <c r="C3342" s="124"/>
      <c r="D3342" s="124"/>
      <c r="E3342" s="120"/>
      <c r="F3342" s="125"/>
      <c r="G3342" s="120"/>
      <c r="II3342" s="123"/>
      <c r="IJ3342" s="123"/>
      <c r="IK3342" s="123"/>
      <c r="IL3342" s="123"/>
      <c r="IM3342" s="123"/>
      <c r="IN3342" s="123"/>
      <c r="IO3342" s="123"/>
      <c r="IP3342" s="123"/>
    </row>
    <row r="3343" s="120" customFormat="1" ht="15.75" customHeight="1" spans="3:250">
      <c r="C3343" s="124"/>
      <c r="D3343" s="124"/>
      <c r="E3343" s="120"/>
      <c r="F3343" s="125"/>
      <c r="G3343" s="120"/>
      <c r="II3343" s="123"/>
      <c r="IJ3343" s="123"/>
      <c r="IK3343" s="123"/>
      <c r="IL3343" s="123"/>
      <c r="IM3343" s="123"/>
      <c r="IN3343" s="123"/>
      <c r="IO3343" s="123"/>
      <c r="IP3343" s="123"/>
    </row>
    <row r="3344" s="120" customFormat="1" ht="15.75" customHeight="1" spans="3:250">
      <c r="C3344" s="124"/>
      <c r="D3344" s="124"/>
      <c r="E3344" s="120"/>
      <c r="F3344" s="125"/>
      <c r="G3344" s="120"/>
      <c r="II3344" s="123"/>
      <c r="IJ3344" s="123"/>
      <c r="IK3344" s="123"/>
      <c r="IL3344" s="123"/>
      <c r="IM3344" s="123"/>
      <c r="IN3344" s="123"/>
      <c r="IO3344" s="123"/>
      <c r="IP3344" s="123"/>
    </row>
    <row r="3345" s="120" customFormat="1" ht="15.75" customHeight="1" spans="3:250">
      <c r="C3345" s="124"/>
      <c r="D3345" s="124"/>
      <c r="E3345" s="120"/>
      <c r="F3345" s="125"/>
      <c r="G3345" s="120"/>
      <c r="II3345" s="123"/>
      <c r="IJ3345" s="123"/>
      <c r="IK3345" s="123"/>
      <c r="IL3345" s="123"/>
      <c r="IM3345" s="123"/>
      <c r="IN3345" s="123"/>
      <c r="IO3345" s="123"/>
      <c r="IP3345" s="123"/>
    </row>
    <row r="3346" s="120" customFormat="1" ht="15.75" customHeight="1" spans="3:250">
      <c r="C3346" s="124"/>
      <c r="D3346" s="124"/>
      <c r="E3346" s="120"/>
      <c r="F3346" s="125"/>
      <c r="G3346" s="120"/>
      <c r="II3346" s="123"/>
      <c r="IJ3346" s="123"/>
      <c r="IK3346" s="123"/>
      <c r="IL3346" s="123"/>
      <c r="IM3346" s="123"/>
      <c r="IN3346" s="123"/>
      <c r="IO3346" s="123"/>
      <c r="IP3346" s="123"/>
    </row>
    <row r="3347" s="120" customFormat="1" ht="15.75" customHeight="1" spans="3:250">
      <c r="C3347" s="124"/>
      <c r="D3347" s="124"/>
      <c r="E3347" s="120"/>
      <c r="F3347" s="125"/>
      <c r="G3347" s="120"/>
      <c r="II3347" s="123"/>
      <c r="IJ3347" s="123"/>
      <c r="IK3347" s="123"/>
      <c r="IL3347" s="123"/>
      <c r="IM3347" s="123"/>
      <c r="IN3347" s="123"/>
      <c r="IO3347" s="123"/>
      <c r="IP3347" s="123"/>
    </row>
    <row r="3348" s="120" customFormat="1" ht="15.75" customHeight="1" spans="3:250">
      <c r="C3348" s="124"/>
      <c r="D3348" s="124"/>
      <c r="E3348" s="120"/>
      <c r="F3348" s="125"/>
      <c r="G3348" s="120"/>
      <c r="II3348" s="123"/>
      <c r="IJ3348" s="123"/>
      <c r="IK3348" s="123"/>
      <c r="IL3348" s="123"/>
      <c r="IM3348" s="123"/>
      <c r="IN3348" s="123"/>
      <c r="IO3348" s="123"/>
      <c r="IP3348" s="123"/>
    </row>
    <row r="3349" s="120" customFormat="1" ht="15.75" customHeight="1" spans="3:250">
      <c r="C3349" s="124"/>
      <c r="D3349" s="124"/>
      <c r="E3349" s="120"/>
      <c r="F3349" s="125"/>
      <c r="G3349" s="120"/>
      <c r="II3349" s="123"/>
      <c r="IJ3349" s="123"/>
      <c r="IK3349" s="123"/>
      <c r="IL3349" s="123"/>
      <c r="IM3349" s="123"/>
      <c r="IN3349" s="123"/>
      <c r="IO3349" s="123"/>
      <c r="IP3349" s="123"/>
    </row>
    <row r="3350" s="120" customFormat="1" ht="15.75" customHeight="1" spans="3:250">
      <c r="C3350" s="124"/>
      <c r="D3350" s="124"/>
      <c r="E3350" s="120"/>
      <c r="F3350" s="125"/>
      <c r="G3350" s="120"/>
      <c r="II3350" s="123"/>
      <c r="IJ3350" s="123"/>
      <c r="IK3350" s="123"/>
      <c r="IL3350" s="123"/>
      <c r="IM3350" s="123"/>
      <c r="IN3350" s="123"/>
      <c r="IO3350" s="123"/>
      <c r="IP3350" s="123"/>
    </row>
    <row r="3351" s="120" customFormat="1" ht="15.75" customHeight="1" spans="3:250">
      <c r="C3351" s="124"/>
      <c r="D3351" s="124"/>
      <c r="E3351" s="120"/>
      <c r="F3351" s="125"/>
      <c r="G3351" s="120"/>
      <c r="II3351" s="123"/>
      <c r="IJ3351" s="123"/>
      <c r="IK3351" s="123"/>
      <c r="IL3351" s="123"/>
      <c r="IM3351" s="123"/>
      <c r="IN3351" s="123"/>
      <c r="IO3351" s="123"/>
      <c r="IP3351" s="123"/>
    </row>
    <row r="3352" s="120" customFormat="1" ht="15.75" customHeight="1" spans="3:250">
      <c r="C3352" s="124"/>
      <c r="D3352" s="124"/>
      <c r="E3352" s="120"/>
      <c r="F3352" s="125"/>
      <c r="G3352" s="120"/>
      <c r="II3352" s="123"/>
      <c r="IJ3352" s="123"/>
      <c r="IK3352" s="123"/>
      <c r="IL3352" s="123"/>
      <c r="IM3352" s="123"/>
      <c r="IN3352" s="123"/>
      <c r="IO3352" s="123"/>
      <c r="IP3352" s="123"/>
    </row>
    <row r="3353" s="120" customFormat="1" ht="15.75" customHeight="1" spans="3:250">
      <c r="C3353" s="124"/>
      <c r="D3353" s="124"/>
      <c r="E3353" s="120"/>
      <c r="F3353" s="125"/>
      <c r="G3353" s="120"/>
      <c r="II3353" s="123"/>
      <c r="IJ3353" s="123"/>
      <c r="IK3353" s="123"/>
      <c r="IL3353" s="123"/>
      <c r="IM3353" s="123"/>
      <c r="IN3353" s="123"/>
      <c r="IO3353" s="123"/>
      <c r="IP3353" s="123"/>
    </row>
    <row r="3354" s="120" customFormat="1" ht="15.75" customHeight="1" spans="3:250">
      <c r="C3354" s="124"/>
      <c r="D3354" s="124"/>
      <c r="E3354" s="120"/>
      <c r="F3354" s="125"/>
      <c r="G3354" s="120"/>
      <c r="II3354" s="123"/>
      <c r="IJ3354" s="123"/>
      <c r="IK3354" s="123"/>
      <c r="IL3354" s="123"/>
      <c r="IM3354" s="123"/>
      <c r="IN3354" s="123"/>
      <c r="IO3354" s="123"/>
      <c r="IP3354" s="123"/>
    </row>
    <row r="3355" s="120" customFormat="1" ht="15.75" customHeight="1" spans="3:250">
      <c r="C3355" s="124"/>
      <c r="D3355" s="124"/>
      <c r="E3355" s="120"/>
      <c r="F3355" s="125"/>
      <c r="G3355" s="120"/>
      <c r="II3355" s="123"/>
      <c r="IJ3355" s="123"/>
      <c r="IK3355" s="123"/>
      <c r="IL3355" s="123"/>
      <c r="IM3355" s="123"/>
      <c r="IN3355" s="123"/>
      <c r="IO3355" s="123"/>
      <c r="IP3355" s="123"/>
    </row>
    <row r="3356" s="120" customFormat="1" ht="15.75" customHeight="1" spans="3:250">
      <c r="C3356" s="124"/>
      <c r="D3356" s="124"/>
      <c r="E3356" s="120"/>
      <c r="F3356" s="125"/>
      <c r="G3356" s="120"/>
      <c r="II3356" s="123"/>
      <c r="IJ3356" s="123"/>
      <c r="IK3356" s="123"/>
      <c r="IL3356" s="123"/>
      <c r="IM3356" s="123"/>
      <c r="IN3356" s="123"/>
      <c r="IO3356" s="123"/>
      <c r="IP3356" s="123"/>
    </row>
    <row r="3357" s="120" customFormat="1" ht="15.75" customHeight="1" spans="3:250">
      <c r="C3357" s="124"/>
      <c r="D3357" s="124"/>
      <c r="E3357" s="120"/>
      <c r="F3357" s="125"/>
      <c r="G3357" s="120"/>
      <c r="II3357" s="123"/>
      <c r="IJ3357" s="123"/>
      <c r="IK3357" s="123"/>
      <c r="IL3357" s="123"/>
      <c r="IM3357" s="123"/>
      <c r="IN3357" s="123"/>
      <c r="IO3357" s="123"/>
      <c r="IP3357" s="123"/>
    </row>
    <row r="3358" s="120" customFormat="1" ht="15.75" customHeight="1" spans="3:250">
      <c r="C3358" s="124"/>
      <c r="D3358" s="124"/>
      <c r="E3358" s="120"/>
      <c r="F3358" s="125"/>
      <c r="G3358" s="120"/>
      <c r="II3358" s="123"/>
      <c r="IJ3358" s="123"/>
      <c r="IK3358" s="123"/>
      <c r="IL3358" s="123"/>
      <c r="IM3358" s="123"/>
      <c r="IN3358" s="123"/>
      <c r="IO3358" s="123"/>
      <c r="IP3358" s="123"/>
    </row>
    <row r="3359" s="120" customFormat="1" ht="15.75" customHeight="1" spans="3:250">
      <c r="C3359" s="124"/>
      <c r="D3359" s="124"/>
      <c r="E3359" s="120"/>
      <c r="F3359" s="125"/>
      <c r="G3359" s="120"/>
      <c r="II3359" s="123"/>
      <c r="IJ3359" s="123"/>
      <c r="IK3359" s="123"/>
      <c r="IL3359" s="123"/>
      <c r="IM3359" s="123"/>
      <c r="IN3359" s="123"/>
      <c r="IO3359" s="123"/>
      <c r="IP3359" s="123"/>
    </row>
    <row r="3360" s="120" customFormat="1" ht="15.75" customHeight="1" spans="3:250">
      <c r="C3360" s="124"/>
      <c r="D3360" s="124"/>
      <c r="E3360" s="120"/>
      <c r="F3360" s="125"/>
      <c r="G3360" s="120"/>
      <c r="II3360" s="123"/>
      <c r="IJ3360" s="123"/>
      <c r="IK3360" s="123"/>
      <c r="IL3360" s="123"/>
      <c r="IM3360" s="123"/>
      <c r="IN3360" s="123"/>
      <c r="IO3360" s="123"/>
      <c r="IP3360" s="123"/>
    </row>
    <row r="3361" s="120" customFormat="1" ht="15.75" customHeight="1" spans="3:250">
      <c r="C3361" s="124"/>
      <c r="D3361" s="124"/>
      <c r="E3361" s="120"/>
      <c r="F3361" s="125"/>
      <c r="G3361" s="120"/>
      <c r="II3361" s="123"/>
      <c r="IJ3361" s="123"/>
      <c r="IK3361" s="123"/>
      <c r="IL3361" s="123"/>
      <c r="IM3361" s="123"/>
      <c r="IN3361" s="123"/>
      <c r="IO3361" s="123"/>
      <c r="IP3361" s="123"/>
    </row>
    <row r="3362" s="120" customFormat="1" ht="15.75" customHeight="1" spans="3:250">
      <c r="C3362" s="124"/>
      <c r="D3362" s="124"/>
      <c r="E3362" s="120"/>
      <c r="F3362" s="125"/>
      <c r="G3362" s="120"/>
      <c r="II3362" s="123"/>
      <c r="IJ3362" s="123"/>
      <c r="IK3362" s="123"/>
      <c r="IL3362" s="123"/>
      <c r="IM3362" s="123"/>
      <c r="IN3362" s="123"/>
      <c r="IO3362" s="123"/>
      <c r="IP3362" s="123"/>
    </row>
    <row r="3363" s="120" customFormat="1" ht="15.75" customHeight="1" spans="3:250">
      <c r="C3363" s="124"/>
      <c r="D3363" s="124"/>
      <c r="E3363" s="120"/>
      <c r="F3363" s="125"/>
      <c r="G3363" s="120"/>
      <c r="II3363" s="123"/>
      <c r="IJ3363" s="123"/>
      <c r="IK3363" s="123"/>
      <c r="IL3363" s="123"/>
      <c r="IM3363" s="123"/>
      <c r="IN3363" s="123"/>
      <c r="IO3363" s="123"/>
      <c r="IP3363" s="123"/>
    </row>
    <row r="3364" s="120" customFormat="1" ht="15.75" customHeight="1" spans="3:250">
      <c r="C3364" s="124"/>
      <c r="D3364" s="124"/>
      <c r="E3364" s="120"/>
      <c r="F3364" s="125"/>
      <c r="G3364" s="120"/>
      <c r="II3364" s="123"/>
      <c r="IJ3364" s="123"/>
      <c r="IK3364" s="123"/>
      <c r="IL3364" s="123"/>
      <c r="IM3364" s="123"/>
      <c r="IN3364" s="123"/>
      <c r="IO3364" s="123"/>
      <c r="IP3364" s="123"/>
    </row>
    <row r="3365" s="120" customFormat="1" ht="15.75" customHeight="1" spans="3:250">
      <c r="C3365" s="124"/>
      <c r="D3365" s="124"/>
      <c r="E3365" s="120"/>
      <c r="F3365" s="125"/>
      <c r="G3365" s="120"/>
      <c r="II3365" s="123"/>
      <c r="IJ3365" s="123"/>
      <c r="IK3365" s="123"/>
      <c r="IL3365" s="123"/>
      <c r="IM3365" s="123"/>
      <c r="IN3365" s="123"/>
      <c r="IO3365" s="123"/>
      <c r="IP3365" s="123"/>
    </row>
    <row r="3366" s="120" customFormat="1" ht="15.75" customHeight="1" spans="3:250">
      <c r="C3366" s="124"/>
      <c r="D3366" s="124"/>
      <c r="E3366" s="120"/>
      <c r="F3366" s="125"/>
      <c r="G3366" s="120"/>
      <c r="II3366" s="123"/>
      <c r="IJ3366" s="123"/>
      <c r="IK3366" s="123"/>
      <c r="IL3366" s="123"/>
      <c r="IM3366" s="123"/>
      <c r="IN3366" s="123"/>
      <c r="IO3366" s="123"/>
      <c r="IP3366" s="123"/>
    </row>
    <row r="3367" s="120" customFormat="1" ht="15.75" customHeight="1" spans="3:250">
      <c r="C3367" s="124"/>
      <c r="D3367" s="124"/>
      <c r="E3367" s="120"/>
      <c r="F3367" s="125"/>
      <c r="G3367" s="120"/>
      <c r="II3367" s="123"/>
      <c r="IJ3367" s="123"/>
      <c r="IK3367" s="123"/>
      <c r="IL3367" s="123"/>
      <c r="IM3367" s="123"/>
      <c r="IN3367" s="123"/>
      <c r="IO3367" s="123"/>
      <c r="IP3367" s="123"/>
    </row>
    <row r="3368" s="120" customFormat="1" ht="15.75" customHeight="1" spans="3:250">
      <c r="C3368" s="124"/>
      <c r="D3368" s="124"/>
      <c r="E3368" s="120"/>
      <c r="F3368" s="125"/>
      <c r="G3368" s="120"/>
      <c r="II3368" s="123"/>
      <c r="IJ3368" s="123"/>
      <c r="IK3368" s="123"/>
      <c r="IL3368" s="123"/>
      <c r="IM3368" s="123"/>
      <c r="IN3368" s="123"/>
      <c r="IO3368" s="123"/>
      <c r="IP3368" s="123"/>
    </row>
    <row r="3369" s="120" customFormat="1" ht="15.75" customHeight="1" spans="3:250">
      <c r="C3369" s="124"/>
      <c r="D3369" s="124"/>
      <c r="E3369" s="120"/>
      <c r="F3369" s="125"/>
      <c r="G3369" s="120"/>
      <c r="II3369" s="123"/>
      <c r="IJ3369" s="123"/>
      <c r="IK3369" s="123"/>
      <c r="IL3369" s="123"/>
      <c r="IM3369" s="123"/>
      <c r="IN3369" s="123"/>
      <c r="IO3369" s="123"/>
      <c r="IP3369" s="123"/>
    </row>
    <row r="3370" s="120" customFormat="1" ht="15.75" customHeight="1" spans="3:250">
      <c r="C3370" s="124"/>
      <c r="D3370" s="124"/>
      <c r="E3370" s="120"/>
      <c r="F3370" s="125"/>
      <c r="G3370" s="120"/>
      <c r="II3370" s="123"/>
      <c r="IJ3370" s="123"/>
      <c r="IK3370" s="123"/>
      <c r="IL3370" s="123"/>
      <c r="IM3370" s="123"/>
      <c r="IN3370" s="123"/>
      <c r="IO3370" s="123"/>
      <c r="IP3370" s="123"/>
    </row>
    <row r="3371" s="120" customFormat="1" ht="15.75" customHeight="1" spans="3:250">
      <c r="C3371" s="124"/>
      <c r="D3371" s="124"/>
      <c r="E3371" s="120"/>
      <c r="F3371" s="125"/>
      <c r="G3371" s="120"/>
      <c r="II3371" s="123"/>
      <c r="IJ3371" s="123"/>
      <c r="IK3371" s="123"/>
      <c r="IL3371" s="123"/>
      <c r="IM3371" s="123"/>
      <c r="IN3371" s="123"/>
      <c r="IO3371" s="123"/>
      <c r="IP3371" s="123"/>
    </row>
    <row r="3372" s="120" customFormat="1" ht="15.75" customHeight="1" spans="3:250">
      <c r="C3372" s="124"/>
      <c r="D3372" s="124"/>
      <c r="E3372" s="120"/>
      <c r="F3372" s="125"/>
      <c r="G3372" s="120"/>
      <c r="II3372" s="123"/>
      <c r="IJ3372" s="123"/>
      <c r="IK3372" s="123"/>
      <c r="IL3372" s="123"/>
      <c r="IM3372" s="123"/>
      <c r="IN3372" s="123"/>
      <c r="IO3372" s="123"/>
      <c r="IP3372" s="123"/>
    </row>
    <row r="3373" s="120" customFormat="1" ht="15.75" customHeight="1" spans="3:250">
      <c r="C3373" s="124"/>
      <c r="D3373" s="124"/>
      <c r="E3373" s="120"/>
      <c r="F3373" s="125"/>
      <c r="G3373" s="120"/>
      <c r="II3373" s="123"/>
      <c r="IJ3373" s="123"/>
      <c r="IK3373" s="123"/>
      <c r="IL3373" s="123"/>
      <c r="IM3373" s="123"/>
      <c r="IN3373" s="123"/>
      <c r="IO3373" s="123"/>
      <c r="IP3373" s="123"/>
    </row>
    <row r="3374" s="120" customFormat="1" ht="15.75" customHeight="1" spans="3:250">
      <c r="C3374" s="124"/>
      <c r="D3374" s="124"/>
      <c r="E3374" s="120"/>
      <c r="F3374" s="125"/>
      <c r="G3374" s="120"/>
      <c r="II3374" s="123"/>
      <c r="IJ3374" s="123"/>
      <c r="IK3374" s="123"/>
      <c r="IL3374" s="123"/>
      <c r="IM3374" s="123"/>
      <c r="IN3374" s="123"/>
      <c r="IO3374" s="123"/>
      <c r="IP3374" s="123"/>
    </row>
    <row r="3375" s="120" customFormat="1" ht="15.75" customHeight="1" spans="3:250">
      <c r="C3375" s="124"/>
      <c r="D3375" s="124"/>
      <c r="E3375" s="120"/>
      <c r="F3375" s="125"/>
      <c r="G3375" s="120"/>
      <c r="II3375" s="123"/>
      <c r="IJ3375" s="123"/>
      <c r="IK3375" s="123"/>
      <c r="IL3375" s="123"/>
      <c r="IM3375" s="123"/>
      <c r="IN3375" s="123"/>
      <c r="IO3375" s="123"/>
      <c r="IP3375" s="123"/>
    </row>
    <row r="3376" s="120" customFormat="1" ht="15.75" customHeight="1" spans="3:250">
      <c r="C3376" s="124"/>
      <c r="D3376" s="124"/>
      <c r="E3376" s="120"/>
      <c r="F3376" s="125"/>
      <c r="G3376" s="120"/>
      <c r="II3376" s="123"/>
      <c r="IJ3376" s="123"/>
      <c r="IK3376" s="123"/>
      <c r="IL3376" s="123"/>
      <c r="IM3376" s="123"/>
      <c r="IN3376" s="123"/>
      <c r="IO3376" s="123"/>
      <c r="IP3376" s="123"/>
    </row>
    <row r="3377" s="120" customFormat="1" ht="15.75" customHeight="1" spans="3:250">
      <c r="C3377" s="124"/>
      <c r="D3377" s="124"/>
      <c r="E3377" s="120"/>
      <c r="F3377" s="125"/>
      <c r="G3377" s="120"/>
      <c r="II3377" s="123"/>
      <c r="IJ3377" s="123"/>
      <c r="IK3377" s="123"/>
      <c r="IL3377" s="123"/>
      <c r="IM3377" s="123"/>
      <c r="IN3377" s="123"/>
      <c r="IO3377" s="123"/>
      <c r="IP3377" s="123"/>
    </row>
    <row r="3378" s="120" customFormat="1" ht="15.75" customHeight="1" spans="3:250">
      <c r="C3378" s="124"/>
      <c r="D3378" s="124"/>
      <c r="E3378" s="120"/>
      <c r="F3378" s="125"/>
      <c r="G3378" s="120"/>
      <c r="II3378" s="123"/>
      <c r="IJ3378" s="123"/>
      <c r="IK3378" s="123"/>
      <c r="IL3378" s="123"/>
      <c r="IM3378" s="123"/>
      <c r="IN3378" s="123"/>
      <c r="IO3378" s="123"/>
      <c r="IP3378" s="123"/>
    </row>
    <row r="3379" s="120" customFormat="1" ht="15.75" customHeight="1" spans="3:250">
      <c r="C3379" s="124"/>
      <c r="D3379" s="124"/>
      <c r="E3379" s="120"/>
      <c r="F3379" s="125"/>
      <c r="G3379" s="120"/>
      <c r="II3379" s="123"/>
      <c r="IJ3379" s="123"/>
      <c r="IK3379" s="123"/>
      <c r="IL3379" s="123"/>
      <c r="IM3379" s="123"/>
      <c r="IN3379" s="123"/>
      <c r="IO3379" s="123"/>
      <c r="IP3379" s="123"/>
    </row>
    <row r="3380" s="120" customFormat="1" ht="15.75" customHeight="1" spans="3:250">
      <c r="C3380" s="124"/>
      <c r="D3380" s="124"/>
      <c r="E3380" s="120"/>
      <c r="F3380" s="125"/>
      <c r="G3380" s="120"/>
      <c r="II3380" s="123"/>
      <c r="IJ3380" s="123"/>
      <c r="IK3380" s="123"/>
      <c r="IL3380" s="123"/>
      <c r="IM3380" s="123"/>
      <c r="IN3380" s="123"/>
      <c r="IO3380" s="123"/>
      <c r="IP3380" s="123"/>
    </row>
    <row r="3381" s="120" customFormat="1" ht="15.75" customHeight="1" spans="3:250">
      <c r="C3381" s="124"/>
      <c r="D3381" s="124"/>
      <c r="E3381" s="120"/>
      <c r="F3381" s="125"/>
      <c r="G3381" s="120"/>
      <c r="II3381" s="123"/>
      <c r="IJ3381" s="123"/>
      <c r="IK3381" s="123"/>
      <c r="IL3381" s="123"/>
      <c r="IM3381" s="123"/>
      <c r="IN3381" s="123"/>
      <c r="IO3381" s="123"/>
      <c r="IP3381" s="123"/>
    </row>
    <row r="3382" s="120" customFormat="1" ht="15.75" customHeight="1" spans="3:250">
      <c r="C3382" s="124"/>
      <c r="D3382" s="124"/>
      <c r="E3382" s="120"/>
      <c r="F3382" s="125"/>
      <c r="G3382" s="120"/>
      <c r="II3382" s="123"/>
      <c r="IJ3382" s="123"/>
      <c r="IK3382" s="123"/>
      <c r="IL3382" s="123"/>
      <c r="IM3382" s="123"/>
      <c r="IN3382" s="123"/>
      <c r="IO3382" s="123"/>
      <c r="IP3382" s="123"/>
    </row>
    <row r="3383" s="120" customFormat="1" ht="15.75" customHeight="1" spans="3:250">
      <c r="C3383" s="124"/>
      <c r="D3383" s="124"/>
      <c r="E3383" s="120"/>
      <c r="F3383" s="125"/>
      <c r="G3383" s="120"/>
      <c r="II3383" s="123"/>
      <c r="IJ3383" s="123"/>
      <c r="IK3383" s="123"/>
      <c r="IL3383" s="123"/>
      <c r="IM3383" s="123"/>
      <c r="IN3383" s="123"/>
      <c r="IO3383" s="123"/>
      <c r="IP3383" s="123"/>
    </row>
    <row r="3384" s="120" customFormat="1" ht="15.75" customHeight="1" spans="3:250">
      <c r="C3384" s="124"/>
      <c r="D3384" s="124"/>
      <c r="E3384" s="120"/>
      <c r="F3384" s="125"/>
      <c r="G3384" s="120"/>
      <c r="II3384" s="123"/>
      <c r="IJ3384" s="123"/>
      <c r="IK3384" s="123"/>
      <c r="IL3384" s="123"/>
      <c r="IM3384" s="123"/>
      <c r="IN3384" s="123"/>
      <c r="IO3384" s="123"/>
      <c r="IP3384" s="123"/>
    </row>
    <row r="3385" s="120" customFormat="1" ht="15.75" customHeight="1" spans="3:250">
      <c r="C3385" s="124"/>
      <c r="D3385" s="124"/>
      <c r="E3385" s="120"/>
      <c r="F3385" s="125"/>
      <c r="G3385" s="120"/>
      <c r="II3385" s="123"/>
      <c r="IJ3385" s="123"/>
      <c r="IK3385" s="123"/>
      <c r="IL3385" s="123"/>
      <c r="IM3385" s="123"/>
      <c r="IN3385" s="123"/>
      <c r="IO3385" s="123"/>
      <c r="IP3385" s="123"/>
    </row>
    <row r="3386" s="120" customFormat="1" ht="15.75" customHeight="1" spans="3:250">
      <c r="C3386" s="124"/>
      <c r="D3386" s="124"/>
      <c r="E3386" s="120"/>
      <c r="F3386" s="125"/>
      <c r="G3386" s="120"/>
      <c r="II3386" s="123"/>
      <c r="IJ3386" s="123"/>
      <c r="IK3386" s="123"/>
      <c r="IL3386" s="123"/>
      <c r="IM3386" s="123"/>
      <c r="IN3386" s="123"/>
      <c r="IO3386" s="123"/>
      <c r="IP3386" s="123"/>
    </row>
    <row r="3387" s="120" customFormat="1" ht="15.75" customHeight="1" spans="3:250">
      <c r="C3387" s="124"/>
      <c r="D3387" s="124"/>
      <c r="E3387" s="120"/>
      <c r="F3387" s="125"/>
      <c r="G3387" s="120"/>
      <c r="II3387" s="123"/>
      <c r="IJ3387" s="123"/>
      <c r="IK3387" s="123"/>
      <c r="IL3387" s="123"/>
      <c r="IM3387" s="123"/>
      <c r="IN3387" s="123"/>
      <c r="IO3387" s="123"/>
      <c r="IP3387" s="123"/>
    </row>
    <row r="3388" s="120" customFormat="1" ht="15.75" customHeight="1" spans="3:250">
      <c r="C3388" s="124"/>
      <c r="D3388" s="124"/>
      <c r="E3388" s="120"/>
      <c r="F3388" s="125"/>
      <c r="G3388" s="120"/>
      <c r="II3388" s="123"/>
      <c r="IJ3388" s="123"/>
      <c r="IK3388" s="123"/>
      <c r="IL3388" s="123"/>
      <c r="IM3388" s="123"/>
      <c r="IN3388" s="123"/>
      <c r="IO3388" s="123"/>
      <c r="IP3388" s="123"/>
    </row>
    <row r="3389" s="120" customFormat="1" ht="15.75" customHeight="1" spans="3:250">
      <c r="C3389" s="124"/>
      <c r="D3389" s="124"/>
      <c r="E3389" s="120"/>
      <c r="F3389" s="125"/>
      <c r="G3389" s="120"/>
      <c r="II3389" s="123"/>
      <c r="IJ3389" s="123"/>
      <c r="IK3389" s="123"/>
      <c r="IL3389" s="123"/>
      <c r="IM3389" s="123"/>
      <c r="IN3389" s="123"/>
      <c r="IO3389" s="123"/>
      <c r="IP3389" s="123"/>
    </row>
    <row r="3390" s="120" customFormat="1" ht="15.75" customHeight="1" spans="3:250">
      <c r="C3390" s="124"/>
      <c r="D3390" s="124"/>
      <c r="E3390" s="120"/>
      <c r="F3390" s="125"/>
      <c r="G3390" s="120"/>
      <c r="II3390" s="123"/>
      <c r="IJ3390" s="123"/>
      <c r="IK3390" s="123"/>
      <c r="IL3390" s="123"/>
      <c r="IM3390" s="123"/>
      <c r="IN3390" s="123"/>
      <c r="IO3390" s="123"/>
      <c r="IP3390" s="123"/>
    </row>
    <row r="3391" s="120" customFormat="1" ht="15.75" customHeight="1" spans="3:250">
      <c r="C3391" s="124"/>
      <c r="D3391" s="124"/>
      <c r="E3391" s="120"/>
      <c r="F3391" s="125"/>
      <c r="G3391" s="120"/>
      <c r="II3391" s="123"/>
      <c r="IJ3391" s="123"/>
      <c r="IK3391" s="123"/>
      <c r="IL3391" s="123"/>
      <c r="IM3391" s="123"/>
      <c r="IN3391" s="123"/>
      <c r="IO3391" s="123"/>
      <c r="IP3391" s="123"/>
    </row>
    <row r="3392" s="120" customFormat="1" ht="15.75" customHeight="1" spans="3:250">
      <c r="C3392" s="124"/>
      <c r="D3392" s="124"/>
      <c r="E3392" s="120"/>
      <c r="F3392" s="125"/>
      <c r="G3392" s="120"/>
      <c r="II3392" s="123"/>
      <c r="IJ3392" s="123"/>
      <c r="IK3392" s="123"/>
      <c r="IL3392" s="123"/>
      <c r="IM3392" s="123"/>
      <c r="IN3392" s="123"/>
      <c r="IO3392" s="123"/>
      <c r="IP3392" s="123"/>
    </row>
    <row r="3393" s="120" customFormat="1" ht="15.75" customHeight="1" spans="3:250">
      <c r="C3393" s="124"/>
      <c r="D3393" s="124"/>
      <c r="E3393" s="120"/>
      <c r="F3393" s="125"/>
      <c r="G3393" s="120"/>
      <c r="II3393" s="123"/>
      <c r="IJ3393" s="123"/>
      <c r="IK3393" s="123"/>
      <c r="IL3393" s="123"/>
      <c r="IM3393" s="123"/>
      <c r="IN3393" s="123"/>
      <c r="IO3393" s="123"/>
      <c r="IP3393" s="123"/>
    </row>
    <row r="3394" s="120" customFormat="1" ht="15.75" customHeight="1" spans="3:250">
      <c r="C3394" s="124"/>
      <c r="D3394" s="124"/>
      <c r="E3394" s="120"/>
      <c r="F3394" s="125"/>
      <c r="G3394" s="120"/>
      <c r="II3394" s="123"/>
      <c r="IJ3394" s="123"/>
      <c r="IK3394" s="123"/>
      <c r="IL3394" s="123"/>
      <c r="IM3394" s="123"/>
      <c r="IN3394" s="123"/>
      <c r="IO3394" s="123"/>
      <c r="IP3394" s="123"/>
    </row>
    <row r="3395" s="120" customFormat="1" ht="15.75" customHeight="1" spans="3:250">
      <c r="C3395" s="124"/>
      <c r="D3395" s="124"/>
      <c r="E3395" s="120"/>
      <c r="F3395" s="125"/>
      <c r="G3395" s="120"/>
      <c r="II3395" s="123"/>
      <c r="IJ3395" s="123"/>
      <c r="IK3395" s="123"/>
      <c r="IL3395" s="123"/>
      <c r="IM3395" s="123"/>
      <c r="IN3395" s="123"/>
      <c r="IO3395" s="123"/>
      <c r="IP3395" s="123"/>
    </row>
    <row r="3396" s="120" customFormat="1" ht="15.75" customHeight="1" spans="3:250">
      <c r="C3396" s="124"/>
      <c r="D3396" s="124"/>
      <c r="E3396" s="120"/>
      <c r="F3396" s="125"/>
      <c r="G3396" s="120"/>
      <c r="II3396" s="123"/>
      <c r="IJ3396" s="123"/>
      <c r="IK3396" s="123"/>
      <c r="IL3396" s="123"/>
      <c r="IM3396" s="123"/>
      <c r="IN3396" s="123"/>
      <c r="IO3396" s="123"/>
      <c r="IP3396" s="123"/>
    </row>
    <row r="3397" s="120" customFormat="1" ht="15.75" customHeight="1" spans="3:250">
      <c r="C3397" s="124"/>
      <c r="D3397" s="124"/>
      <c r="E3397" s="120"/>
      <c r="F3397" s="125"/>
      <c r="G3397" s="120"/>
      <c r="II3397" s="123"/>
      <c r="IJ3397" s="123"/>
      <c r="IK3397" s="123"/>
      <c r="IL3397" s="123"/>
      <c r="IM3397" s="123"/>
      <c r="IN3397" s="123"/>
      <c r="IO3397" s="123"/>
      <c r="IP3397" s="123"/>
    </row>
    <row r="3398" s="120" customFormat="1" ht="15.75" customHeight="1" spans="3:250">
      <c r="C3398" s="124"/>
      <c r="D3398" s="124"/>
      <c r="E3398" s="120"/>
      <c r="F3398" s="125"/>
      <c r="G3398" s="120"/>
      <c r="II3398" s="123"/>
      <c r="IJ3398" s="123"/>
      <c r="IK3398" s="123"/>
      <c r="IL3398" s="123"/>
      <c r="IM3398" s="123"/>
      <c r="IN3398" s="123"/>
      <c r="IO3398" s="123"/>
      <c r="IP3398" s="123"/>
    </row>
    <row r="3399" s="120" customFormat="1" ht="15.75" customHeight="1" spans="3:250">
      <c r="C3399" s="124"/>
      <c r="D3399" s="124"/>
      <c r="E3399" s="120"/>
      <c r="F3399" s="125"/>
      <c r="G3399" s="120"/>
      <c r="II3399" s="123"/>
      <c r="IJ3399" s="123"/>
      <c r="IK3399" s="123"/>
      <c r="IL3399" s="123"/>
      <c r="IM3399" s="123"/>
      <c r="IN3399" s="123"/>
      <c r="IO3399" s="123"/>
      <c r="IP3399" s="123"/>
    </row>
    <row r="3400" s="120" customFormat="1" ht="15.75" customHeight="1" spans="3:250">
      <c r="C3400" s="124"/>
      <c r="D3400" s="124"/>
      <c r="E3400" s="120"/>
      <c r="F3400" s="125"/>
      <c r="G3400" s="120"/>
      <c r="II3400" s="123"/>
      <c r="IJ3400" s="123"/>
      <c r="IK3400" s="123"/>
      <c r="IL3400" s="123"/>
      <c r="IM3400" s="123"/>
      <c r="IN3400" s="123"/>
      <c r="IO3400" s="123"/>
      <c r="IP3400" s="123"/>
    </row>
    <row r="3401" s="120" customFormat="1" ht="15.75" customHeight="1" spans="3:250">
      <c r="C3401" s="124"/>
      <c r="D3401" s="124"/>
      <c r="E3401" s="120"/>
      <c r="F3401" s="125"/>
      <c r="G3401" s="120"/>
      <c r="II3401" s="123"/>
      <c r="IJ3401" s="123"/>
      <c r="IK3401" s="123"/>
      <c r="IL3401" s="123"/>
      <c r="IM3401" s="123"/>
      <c r="IN3401" s="123"/>
      <c r="IO3401" s="123"/>
      <c r="IP3401" s="123"/>
    </row>
    <row r="3402" s="120" customFormat="1" ht="15.75" customHeight="1" spans="3:250">
      <c r="C3402" s="124"/>
      <c r="D3402" s="124"/>
      <c r="E3402" s="120"/>
      <c r="F3402" s="125"/>
      <c r="G3402" s="120"/>
      <c r="II3402" s="123"/>
      <c r="IJ3402" s="123"/>
      <c r="IK3402" s="123"/>
      <c r="IL3402" s="123"/>
      <c r="IM3402" s="123"/>
      <c r="IN3402" s="123"/>
      <c r="IO3402" s="123"/>
      <c r="IP3402" s="123"/>
    </row>
    <row r="3403" s="120" customFormat="1" ht="15.75" customHeight="1" spans="3:250">
      <c r="C3403" s="124"/>
      <c r="D3403" s="124"/>
      <c r="E3403" s="120"/>
      <c r="F3403" s="125"/>
      <c r="G3403" s="120"/>
      <c r="II3403" s="123"/>
      <c r="IJ3403" s="123"/>
      <c r="IK3403" s="123"/>
      <c r="IL3403" s="123"/>
      <c r="IM3403" s="123"/>
      <c r="IN3403" s="123"/>
      <c r="IO3403" s="123"/>
      <c r="IP3403" s="123"/>
    </row>
    <row r="3404" s="120" customFormat="1" ht="15.75" customHeight="1" spans="3:250">
      <c r="C3404" s="124"/>
      <c r="D3404" s="124"/>
      <c r="E3404" s="120"/>
      <c r="F3404" s="125"/>
      <c r="G3404" s="120"/>
      <c r="II3404" s="123"/>
      <c r="IJ3404" s="123"/>
      <c r="IK3404" s="123"/>
      <c r="IL3404" s="123"/>
      <c r="IM3404" s="123"/>
      <c r="IN3404" s="123"/>
      <c r="IO3404" s="123"/>
      <c r="IP3404" s="123"/>
    </row>
    <row r="3405" s="120" customFormat="1" ht="15.75" customHeight="1" spans="3:250">
      <c r="C3405" s="124"/>
      <c r="D3405" s="124"/>
      <c r="E3405" s="120"/>
      <c r="F3405" s="125"/>
      <c r="G3405" s="120"/>
      <c r="II3405" s="123"/>
      <c r="IJ3405" s="123"/>
      <c r="IK3405" s="123"/>
      <c r="IL3405" s="123"/>
      <c r="IM3405" s="123"/>
      <c r="IN3405" s="123"/>
      <c r="IO3405" s="123"/>
      <c r="IP3405" s="123"/>
    </row>
    <row r="3406" s="120" customFormat="1" ht="15.75" customHeight="1" spans="3:250">
      <c r="C3406" s="124"/>
      <c r="D3406" s="124"/>
      <c r="E3406" s="120"/>
      <c r="F3406" s="125"/>
      <c r="G3406" s="120"/>
      <c r="II3406" s="123"/>
      <c r="IJ3406" s="123"/>
      <c r="IK3406" s="123"/>
      <c r="IL3406" s="123"/>
      <c r="IM3406" s="123"/>
      <c r="IN3406" s="123"/>
      <c r="IO3406" s="123"/>
      <c r="IP3406" s="123"/>
    </row>
    <row r="3407" s="120" customFormat="1" ht="15.75" customHeight="1" spans="3:250">
      <c r="C3407" s="124"/>
      <c r="D3407" s="124"/>
      <c r="E3407" s="120"/>
      <c r="F3407" s="125"/>
      <c r="G3407" s="120"/>
      <c r="II3407" s="123"/>
      <c r="IJ3407" s="123"/>
      <c r="IK3407" s="123"/>
      <c r="IL3407" s="123"/>
      <c r="IM3407" s="123"/>
      <c r="IN3407" s="123"/>
      <c r="IO3407" s="123"/>
      <c r="IP3407" s="123"/>
    </row>
    <row r="3408" s="120" customFormat="1" ht="15.75" customHeight="1" spans="3:250">
      <c r="C3408" s="124"/>
      <c r="D3408" s="124"/>
      <c r="E3408" s="120"/>
      <c r="F3408" s="125"/>
      <c r="G3408" s="120"/>
      <c r="II3408" s="123"/>
      <c r="IJ3408" s="123"/>
      <c r="IK3408" s="123"/>
      <c r="IL3408" s="123"/>
      <c r="IM3408" s="123"/>
      <c r="IN3408" s="123"/>
      <c r="IO3408" s="123"/>
      <c r="IP3408" s="123"/>
    </row>
    <row r="3409" s="120" customFormat="1" ht="15.75" customHeight="1" spans="3:250">
      <c r="C3409" s="124"/>
      <c r="D3409" s="124"/>
      <c r="E3409" s="120"/>
      <c r="F3409" s="125"/>
      <c r="G3409" s="120"/>
      <c r="II3409" s="123"/>
      <c r="IJ3409" s="123"/>
      <c r="IK3409" s="123"/>
      <c r="IL3409" s="123"/>
      <c r="IM3409" s="123"/>
      <c r="IN3409" s="123"/>
      <c r="IO3409" s="123"/>
      <c r="IP3409" s="123"/>
    </row>
    <row r="3410" s="120" customFormat="1" ht="15.75" customHeight="1" spans="3:250">
      <c r="C3410" s="124"/>
      <c r="D3410" s="124"/>
      <c r="E3410" s="120"/>
      <c r="F3410" s="125"/>
      <c r="G3410" s="120"/>
      <c r="II3410" s="123"/>
      <c r="IJ3410" s="123"/>
      <c r="IK3410" s="123"/>
      <c r="IL3410" s="123"/>
      <c r="IM3410" s="123"/>
      <c r="IN3410" s="123"/>
      <c r="IO3410" s="123"/>
      <c r="IP3410" s="123"/>
    </row>
    <row r="3411" s="120" customFormat="1" ht="15.75" customHeight="1" spans="3:250">
      <c r="C3411" s="124"/>
      <c r="D3411" s="124"/>
      <c r="E3411" s="120"/>
      <c r="F3411" s="125"/>
      <c r="G3411" s="120"/>
      <c r="II3411" s="123"/>
      <c r="IJ3411" s="123"/>
      <c r="IK3411" s="123"/>
      <c r="IL3411" s="123"/>
      <c r="IM3411" s="123"/>
      <c r="IN3411" s="123"/>
      <c r="IO3411" s="123"/>
      <c r="IP3411" s="123"/>
    </row>
    <row r="3412" s="120" customFormat="1" ht="15.75" customHeight="1" spans="3:250">
      <c r="C3412" s="124"/>
      <c r="D3412" s="124"/>
      <c r="E3412" s="120"/>
      <c r="F3412" s="125"/>
      <c r="G3412" s="120"/>
      <c r="II3412" s="123"/>
      <c r="IJ3412" s="123"/>
      <c r="IK3412" s="123"/>
      <c r="IL3412" s="123"/>
      <c r="IM3412" s="123"/>
      <c r="IN3412" s="123"/>
      <c r="IO3412" s="123"/>
      <c r="IP3412" s="123"/>
    </row>
    <row r="3413" s="120" customFormat="1" ht="15.75" customHeight="1" spans="3:250">
      <c r="C3413" s="124"/>
      <c r="D3413" s="124"/>
      <c r="E3413" s="120"/>
      <c r="F3413" s="125"/>
      <c r="G3413" s="120"/>
      <c r="II3413" s="123"/>
      <c r="IJ3413" s="123"/>
      <c r="IK3413" s="123"/>
      <c r="IL3413" s="123"/>
      <c r="IM3413" s="123"/>
      <c r="IN3413" s="123"/>
      <c r="IO3413" s="123"/>
      <c r="IP3413" s="123"/>
    </row>
    <row r="3414" s="120" customFormat="1" ht="15.75" customHeight="1" spans="3:250">
      <c r="C3414" s="124"/>
      <c r="D3414" s="124"/>
      <c r="E3414" s="120"/>
      <c r="F3414" s="125"/>
      <c r="G3414" s="120"/>
      <c r="II3414" s="123"/>
      <c r="IJ3414" s="123"/>
      <c r="IK3414" s="123"/>
      <c r="IL3414" s="123"/>
      <c r="IM3414" s="123"/>
      <c r="IN3414" s="123"/>
      <c r="IO3414" s="123"/>
      <c r="IP3414" s="123"/>
    </row>
    <row r="3415" s="120" customFormat="1" ht="15.75" customHeight="1" spans="3:250">
      <c r="C3415" s="124"/>
      <c r="D3415" s="124"/>
      <c r="E3415" s="120"/>
      <c r="F3415" s="125"/>
      <c r="G3415" s="120"/>
      <c r="II3415" s="123"/>
      <c r="IJ3415" s="123"/>
      <c r="IK3415" s="123"/>
      <c r="IL3415" s="123"/>
      <c r="IM3415" s="123"/>
      <c r="IN3415" s="123"/>
      <c r="IO3415" s="123"/>
      <c r="IP3415" s="123"/>
    </row>
    <row r="3416" s="120" customFormat="1" ht="15.75" customHeight="1" spans="3:250">
      <c r="C3416" s="124"/>
      <c r="D3416" s="124"/>
      <c r="E3416" s="120"/>
      <c r="F3416" s="125"/>
      <c r="G3416" s="120"/>
      <c r="II3416" s="123"/>
      <c r="IJ3416" s="123"/>
      <c r="IK3416" s="123"/>
      <c r="IL3416" s="123"/>
      <c r="IM3416" s="123"/>
      <c r="IN3416" s="123"/>
      <c r="IO3416" s="123"/>
      <c r="IP3416" s="123"/>
    </row>
    <row r="3417" s="120" customFormat="1" ht="15.75" customHeight="1" spans="3:250">
      <c r="C3417" s="124"/>
      <c r="D3417" s="124"/>
      <c r="E3417" s="120"/>
      <c r="F3417" s="125"/>
      <c r="G3417" s="120"/>
      <c r="II3417" s="123"/>
      <c r="IJ3417" s="123"/>
      <c r="IK3417" s="123"/>
      <c r="IL3417" s="123"/>
      <c r="IM3417" s="123"/>
      <c r="IN3417" s="123"/>
      <c r="IO3417" s="123"/>
      <c r="IP3417" s="123"/>
    </row>
    <row r="3418" s="120" customFormat="1" ht="15.75" customHeight="1" spans="3:250">
      <c r="C3418" s="124"/>
      <c r="D3418" s="124"/>
      <c r="E3418" s="120"/>
      <c r="F3418" s="125"/>
      <c r="G3418" s="120"/>
      <c r="II3418" s="123"/>
      <c r="IJ3418" s="123"/>
      <c r="IK3418" s="123"/>
      <c r="IL3418" s="123"/>
      <c r="IM3418" s="123"/>
      <c r="IN3418" s="123"/>
      <c r="IO3418" s="123"/>
      <c r="IP3418" s="123"/>
    </row>
    <row r="3419" s="120" customFormat="1" ht="15.75" customHeight="1" spans="3:250">
      <c r="C3419" s="124"/>
      <c r="D3419" s="124"/>
      <c r="E3419" s="120"/>
      <c r="F3419" s="125"/>
      <c r="G3419" s="120"/>
      <c r="II3419" s="123"/>
      <c r="IJ3419" s="123"/>
      <c r="IK3419" s="123"/>
      <c r="IL3419" s="123"/>
      <c r="IM3419" s="123"/>
      <c r="IN3419" s="123"/>
      <c r="IO3419" s="123"/>
      <c r="IP3419" s="123"/>
    </row>
    <row r="3420" s="120" customFormat="1" ht="15.75" customHeight="1" spans="3:250">
      <c r="C3420" s="124"/>
      <c r="D3420" s="124"/>
      <c r="E3420" s="120"/>
      <c r="F3420" s="125"/>
      <c r="G3420" s="120"/>
      <c r="II3420" s="123"/>
      <c r="IJ3420" s="123"/>
      <c r="IK3420" s="123"/>
      <c r="IL3420" s="123"/>
      <c r="IM3420" s="123"/>
      <c r="IN3420" s="123"/>
      <c r="IO3420" s="123"/>
      <c r="IP3420" s="123"/>
    </row>
    <row r="3421" s="120" customFormat="1" ht="15.75" customHeight="1" spans="3:250">
      <c r="C3421" s="124"/>
      <c r="D3421" s="124"/>
      <c r="E3421" s="120"/>
      <c r="F3421" s="125"/>
      <c r="G3421" s="120"/>
      <c r="II3421" s="123"/>
      <c r="IJ3421" s="123"/>
      <c r="IK3421" s="123"/>
      <c r="IL3421" s="123"/>
      <c r="IM3421" s="123"/>
      <c r="IN3421" s="123"/>
      <c r="IO3421" s="123"/>
      <c r="IP3421" s="123"/>
    </row>
    <row r="3422" s="120" customFormat="1" ht="15.75" customHeight="1" spans="3:250">
      <c r="C3422" s="124"/>
      <c r="D3422" s="124"/>
      <c r="E3422" s="120"/>
      <c r="F3422" s="125"/>
      <c r="G3422" s="120"/>
      <c r="II3422" s="123"/>
      <c r="IJ3422" s="123"/>
      <c r="IK3422" s="123"/>
      <c r="IL3422" s="123"/>
      <c r="IM3422" s="123"/>
      <c r="IN3422" s="123"/>
      <c r="IO3422" s="123"/>
      <c r="IP3422" s="123"/>
    </row>
    <row r="3423" s="120" customFormat="1" ht="15.75" customHeight="1" spans="3:250">
      <c r="C3423" s="124"/>
      <c r="D3423" s="124"/>
      <c r="E3423" s="120"/>
      <c r="F3423" s="125"/>
      <c r="G3423" s="120"/>
      <c r="II3423" s="123"/>
      <c r="IJ3423" s="123"/>
      <c r="IK3423" s="123"/>
      <c r="IL3423" s="123"/>
      <c r="IM3423" s="123"/>
      <c r="IN3423" s="123"/>
      <c r="IO3423" s="123"/>
      <c r="IP3423" s="123"/>
    </row>
    <row r="3424" s="120" customFormat="1" ht="15.75" customHeight="1" spans="3:250">
      <c r="C3424" s="124"/>
      <c r="D3424" s="124"/>
      <c r="E3424" s="120"/>
      <c r="F3424" s="125"/>
      <c r="G3424" s="120"/>
      <c r="II3424" s="123"/>
      <c r="IJ3424" s="123"/>
      <c r="IK3424" s="123"/>
      <c r="IL3424" s="123"/>
      <c r="IM3424" s="123"/>
      <c r="IN3424" s="123"/>
      <c r="IO3424" s="123"/>
      <c r="IP3424" s="123"/>
    </row>
    <row r="3425" s="120" customFormat="1" ht="15.75" customHeight="1" spans="3:250">
      <c r="C3425" s="124"/>
      <c r="D3425" s="124"/>
      <c r="E3425" s="120"/>
      <c r="F3425" s="125"/>
      <c r="G3425" s="120"/>
      <c r="II3425" s="123"/>
      <c r="IJ3425" s="123"/>
      <c r="IK3425" s="123"/>
      <c r="IL3425" s="123"/>
      <c r="IM3425" s="123"/>
      <c r="IN3425" s="123"/>
      <c r="IO3425" s="123"/>
      <c r="IP3425" s="123"/>
    </row>
    <row r="3426" s="120" customFormat="1" ht="15.75" customHeight="1" spans="3:250">
      <c r="C3426" s="124"/>
      <c r="D3426" s="124"/>
      <c r="E3426" s="120"/>
      <c r="F3426" s="125"/>
      <c r="G3426" s="120"/>
      <c r="II3426" s="123"/>
      <c r="IJ3426" s="123"/>
      <c r="IK3426" s="123"/>
      <c r="IL3426" s="123"/>
      <c r="IM3426" s="123"/>
      <c r="IN3426" s="123"/>
      <c r="IO3426" s="123"/>
      <c r="IP3426" s="123"/>
    </row>
    <row r="3427" s="120" customFormat="1" ht="15.75" customHeight="1" spans="3:250">
      <c r="C3427" s="124"/>
      <c r="D3427" s="124"/>
      <c r="E3427" s="120"/>
      <c r="F3427" s="125"/>
      <c r="G3427" s="120"/>
      <c r="II3427" s="123"/>
      <c r="IJ3427" s="123"/>
      <c r="IK3427" s="123"/>
      <c r="IL3427" s="123"/>
      <c r="IM3427" s="123"/>
      <c r="IN3427" s="123"/>
      <c r="IO3427" s="123"/>
      <c r="IP3427" s="123"/>
    </row>
    <row r="3428" s="120" customFormat="1" ht="15.75" customHeight="1" spans="3:250">
      <c r="C3428" s="124"/>
      <c r="D3428" s="124"/>
      <c r="E3428" s="120"/>
      <c r="F3428" s="125"/>
      <c r="G3428" s="120"/>
      <c r="II3428" s="123"/>
      <c r="IJ3428" s="123"/>
      <c r="IK3428" s="123"/>
      <c r="IL3428" s="123"/>
      <c r="IM3428" s="123"/>
      <c r="IN3428" s="123"/>
      <c r="IO3428" s="123"/>
      <c r="IP3428" s="123"/>
    </row>
    <row r="3429" s="120" customFormat="1" ht="15.75" customHeight="1" spans="3:250">
      <c r="C3429" s="124"/>
      <c r="D3429" s="124"/>
      <c r="E3429" s="120"/>
      <c r="F3429" s="125"/>
      <c r="G3429" s="120"/>
      <c r="II3429" s="123"/>
      <c r="IJ3429" s="123"/>
      <c r="IK3429" s="123"/>
      <c r="IL3429" s="123"/>
      <c r="IM3429" s="123"/>
      <c r="IN3429" s="123"/>
      <c r="IO3429" s="123"/>
      <c r="IP3429" s="123"/>
    </row>
    <row r="3430" s="120" customFormat="1" ht="15.75" customHeight="1" spans="3:250">
      <c r="C3430" s="124"/>
      <c r="D3430" s="124"/>
      <c r="E3430" s="120"/>
      <c r="F3430" s="125"/>
      <c r="G3430" s="120"/>
      <c r="II3430" s="123"/>
      <c r="IJ3430" s="123"/>
      <c r="IK3430" s="123"/>
      <c r="IL3430" s="123"/>
      <c r="IM3430" s="123"/>
      <c r="IN3430" s="123"/>
      <c r="IO3430" s="123"/>
      <c r="IP3430" s="123"/>
    </row>
    <row r="3431" s="120" customFormat="1" ht="15.75" customHeight="1" spans="3:250">
      <c r="C3431" s="124"/>
      <c r="D3431" s="124"/>
      <c r="E3431" s="120"/>
      <c r="F3431" s="125"/>
      <c r="G3431" s="120"/>
      <c r="II3431" s="123"/>
      <c r="IJ3431" s="123"/>
      <c r="IK3431" s="123"/>
      <c r="IL3431" s="123"/>
      <c r="IM3431" s="123"/>
      <c r="IN3431" s="123"/>
      <c r="IO3431" s="123"/>
      <c r="IP3431" s="123"/>
    </row>
    <row r="3432" s="120" customFormat="1" ht="15.75" customHeight="1" spans="3:250">
      <c r="C3432" s="124"/>
      <c r="D3432" s="124"/>
      <c r="E3432" s="120"/>
      <c r="F3432" s="125"/>
      <c r="G3432" s="120"/>
      <c r="II3432" s="123"/>
      <c r="IJ3432" s="123"/>
      <c r="IK3432" s="123"/>
      <c r="IL3432" s="123"/>
      <c r="IM3432" s="123"/>
      <c r="IN3432" s="123"/>
      <c r="IO3432" s="123"/>
      <c r="IP3432" s="123"/>
    </row>
    <row r="3433" s="120" customFormat="1" ht="15.75" customHeight="1" spans="3:250">
      <c r="C3433" s="124"/>
      <c r="D3433" s="124"/>
      <c r="E3433" s="120"/>
      <c r="F3433" s="125"/>
      <c r="G3433" s="120"/>
      <c r="II3433" s="123"/>
      <c r="IJ3433" s="123"/>
      <c r="IK3433" s="123"/>
      <c r="IL3433" s="123"/>
      <c r="IM3433" s="123"/>
      <c r="IN3433" s="123"/>
      <c r="IO3433" s="123"/>
      <c r="IP3433" s="123"/>
    </row>
    <row r="3434" s="120" customFormat="1" ht="15.75" customHeight="1" spans="3:250">
      <c r="C3434" s="124"/>
      <c r="D3434" s="124"/>
      <c r="E3434" s="120"/>
      <c r="F3434" s="125"/>
      <c r="G3434" s="120"/>
      <c r="II3434" s="123"/>
      <c r="IJ3434" s="123"/>
      <c r="IK3434" s="123"/>
      <c r="IL3434" s="123"/>
      <c r="IM3434" s="123"/>
      <c r="IN3434" s="123"/>
      <c r="IO3434" s="123"/>
      <c r="IP3434" s="123"/>
    </row>
    <row r="3435" s="120" customFormat="1" ht="15.75" customHeight="1" spans="3:250">
      <c r="C3435" s="124"/>
      <c r="D3435" s="124"/>
      <c r="E3435" s="120"/>
      <c r="F3435" s="125"/>
      <c r="G3435" s="120"/>
      <c r="II3435" s="123"/>
      <c r="IJ3435" s="123"/>
      <c r="IK3435" s="123"/>
      <c r="IL3435" s="123"/>
      <c r="IM3435" s="123"/>
      <c r="IN3435" s="123"/>
      <c r="IO3435" s="123"/>
      <c r="IP3435" s="123"/>
    </row>
    <row r="3436" s="120" customFormat="1" ht="15.75" customHeight="1" spans="3:250">
      <c r="C3436" s="124"/>
      <c r="D3436" s="124"/>
      <c r="E3436" s="120"/>
      <c r="F3436" s="125"/>
      <c r="G3436" s="120"/>
      <c r="II3436" s="123"/>
      <c r="IJ3436" s="123"/>
      <c r="IK3436" s="123"/>
      <c r="IL3436" s="123"/>
      <c r="IM3436" s="123"/>
      <c r="IN3436" s="123"/>
      <c r="IO3436" s="123"/>
      <c r="IP3436" s="123"/>
    </row>
    <row r="3437" s="120" customFormat="1" ht="15.75" customHeight="1" spans="3:250">
      <c r="C3437" s="124"/>
      <c r="D3437" s="124"/>
      <c r="E3437" s="120"/>
      <c r="F3437" s="125"/>
      <c r="G3437" s="120"/>
      <c r="II3437" s="123"/>
      <c r="IJ3437" s="123"/>
      <c r="IK3437" s="123"/>
      <c r="IL3437" s="123"/>
      <c r="IM3437" s="123"/>
      <c r="IN3437" s="123"/>
      <c r="IO3437" s="123"/>
      <c r="IP3437" s="123"/>
    </row>
    <row r="3438" s="120" customFormat="1" ht="15.75" customHeight="1" spans="3:250">
      <c r="C3438" s="124"/>
      <c r="D3438" s="124"/>
      <c r="E3438" s="120"/>
      <c r="F3438" s="125"/>
      <c r="G3438" s="120"/>
      <c r="II3438" s="123"/>
      <c r="IJ3438" s="123"/>
      <c r="IK3438" s="123"/>
      <c r="IL3438" s="123"/>
      <c r="IM3438" s="123"/>
      <c r="IN3438" s="123"/>
      <c r="IO3438" s="123"/>
      <c r="IP3438" s="123"/>
    </row>
    <row r="3439" s="120" customFormat="1" ht="15.75" customHeight="1" spans="3:250">
      <c r="C3439" s="124"/>
      <c r="D3439" s="124"/>
      <c r="E3439" s="120"/>
      <c r="F3439" s="125"/>
      <c r="G3439" s="120"/>
      <c r="II3439" s="123"/>
      <c r="IJ3439" s="123"/>
      <c r="IK3439" s="123"/>
      <c r="IL3439" s="123"/>
      <c r="IM3439" s="123"/>
      <c r="IN3439" s="123"/>
      <c r="IO3439" s="123"/>
      <c r="IP3439" s="123"/>
    </row>
    <row r="3440" s="120" customFormat="1" ht="15.75" customHeight="1" spans="3:250">
      <c r="C3440" s="124"/>
      <c r="D3440" s="124"/>
      <c r="E3440" s="120"/>
      <c r="F3440" s="125"/>
      <c r="G3440" s="120"/>
      <c r="II3440" s="123"/>
      <c r="IJ3440" s="123"/>
      <c r="IK3440" s="123"/>
      <c r="IL3440" s="123"/>
      <c r="IM3440" s="123"/>
      <c r="IN3440" s="123"/>
      <c r="IO3440" s="123"/>
      <c r="IP3440" s="123"/>
    </row>
    <row r="3441" s="120" customFormat="1" ht="15.75" customHeight="1" spans="3:250">
      <c r="C3441" s="124"/>
      <c r="D3441" s="124"/>
      <c r="E3441" s="120"/>
      <c r="F3441" s="125"/>
      <c r="G3441" s="120"/>
      <c r="II3441" s="123"/>
      <c r="IJ3441" s="123"/>
      <c r="IK3441" s="123"/>
      <c r="IL3441" s="123"/>
      <c r="IM3441" s="123"/>
      <c r="IN3441" s="123"/>
      <c r="IO3441" s="123"/>
      <c r="IP3441" s="123"/>
    </row>
    <row r="3442" s="120" customFormat="1" ht="15.75" customHeight="1" spans="3:250">
      <c r="C3442" s="124"/>
      <c r="D3442" s="124"/>
      <c r="E3442" s="120"/>
      <c r="F3442" s="125"/>
      <c r="G3442" s="120"/>
      <c r="II3442" s="123"/>
      <c r="IJ3442" s="123"/>
      <c r="IK3442" s="123"/>
      <c r="IL3442" s="123"/>
      <c r="IM3442" s="123"/>
      <c r="IN3442" s="123"/>
      <c r="IO3442" s="123"/>
      <c r="IP3442" s="123"/>
    </row>
    <row r="3443" s="120" customFormat="1" ht="15.75" customHeight="1" spans="3:250">
      <c r="C3443" s="124"/>
      <c r="D3443" s="124"/>
      <c r="E3443" s="120"/>
      <c r="F3443" s="125"/>
      <c r="G3443" s="120"/>
      <c r="II3443" s="123"/>
      <c r="IJ3443" s="123"/>
      <c r="IK3443" s="123"/>
      <c r="IL3443" s="123"/>
      <c r="IM3443" s="123"/>
      <c r="IN3443" s="123"/>
      <c r="IO3443" s="123"/>
      <c r="IP3443" s="123"/>
    </row>
    <row r="3444" s="120" customFormat="1" ht="15.75" customHeight="1" spans="3:250">
      <c r="C3444" s="124"/>
      <c r="D3444" s="124"/>
      <c r="E3444" s="120"/>
      <c r="F3444" s="125"/>
      <c r="G3444" s="120"/>
      <c r="II3444" s="123"/>
      <c r="IJ3444" s="123"/>
      <c r="IK3444" s="123"/>
      <c r="IL3444" s="123"/>
      <c r="IM3444" s="123"/>
      <c r="IN3444" s="123"/>
      <c r="IO3444" s="123"/>
      <c r="IP3444" s="123"/>
    </row>
    <row r="3445" s="120" customFormat="1" ht="15.75" customHeight="1" spans="3:250">
      <c r="C3445" s="124"/>
      <c r="D3445" s="124"/>
      <c r="E3445" s="120"/>
      <c r="F3445" s="125"/>
      <c r="G3445" s="120"/>
      <c r="II3445" s="123"/>
      <c r="IJ3445" s="123"/>
      <c r="IK3445" s="123"/>
      <c r="IL3445" s="123"/>
      <c r="IM3445" s="123"/>
      <c r="IN3445" s="123"/>
      <c r="IO3445" s="123"/>
      <c r="IP3445" s="123"/>
    </row>
    <row r="3446" s="120" customFormat="1" ht="15.75" customHeight="1" spans="3:250">
      <c r="C3446" s="124"/>
      <c r="D3446" s="124"/>
      <c r="E3446" s="120"/>
      <c r="F3446" s="125"/>
      <c r="G3446" s="120"/>
      <c r="II3446" s="123"/>
      <c r="IJ3446" s="123"/>
      <c r="IK3446" s="123"/>
      <c r="IL3446" s="123"/>
      <c r="IM3446" s="123"/>
      <c r="IN3446" s="123"/>
      <c r="IO3446" s="123"/>
      <c r="IP3446" s="123"/>
    </row>
    <row r="3447" s="120" customFormat="1" ht="15.75" customHeight="1" spans="3:250">
      <c r="C3447" s="124"/>
      <c r="D3447" s="124"/>
      <c r="E3447" s="120"/>
      <c r="F3447" s="125"/>
      <c r="G3447" s="120"/>
      <c r="II3447" s="123"/>
      <c r="IJ3447" s="123"/>
      <c r="IK3447" s="123"/>
      <c r="IL3447" s="123"/>
      <c r="IM3447" s="123"/>
      <c r="IN3447" s="123"/>
      <c r="IO3447" s="123"/>
      <c r="IP3447" s="123"/>
    </row>
    <row r="3448" s="120" customFormat="1" ht="15.75" customHeight="1" spans="3:250">
      <c r="C3448" s="124"/>
      <c r="D3448" s="124"/>
      <c r="E3448" s="120"/>
      <c r="F3448" s="125"/>
      <c r="G3448" s="120"/>
      <c r="II3448" s="123"/>
      <c r="IJ3448" s="123"/>
      <c r="IK3448" s="123"/>
      <c r="IL3448" s="123"/>
      <c r="IM3448" s="123"/>
      <c r="IN3448" s="123"/>
      <c r="IO3448" s="123"/>
      <c r="IP3448" s="123"/>
    </row>
    <row r="3449" s="120" customFormat="1" ht="15.75" customHeight="1" spans="3:250">
      <c r="C3449" s="124"/>
      <c r="D3449" s="124"/>
      <c r="E3449" s="120"/>
      <c r="F3449" s="125"/>
      <c r="G3449" s="120"/>
      <c r="II3449" s="123"/>
      <c r="IJ3449" s="123"/>
      <c r="IK3449" s="123"/>
      <c r="IL3449" s="123"/>
      <c r="IM3449" s="123"/>
      <c r="IN3449" s="123"/>
      <c r="IO3449" s="123"/>
      <c r="IP3449" s="123"/>
    </row>
    <row r="3450" s="120" customFormat="1" ht="15.75" customHeight="1" spans="3:250">
      <c r="C3450" s="124"/>
      <c r="D3450" s="124"/>
      <c r="E3450" s="120"/>
      <c r="F3450" s="125"/>
      <c r="G3450" s="120"/>
      <c r="II3450" s="123"/>
      <c r="IJ3450" s="123"/>
      <c r="IK3450" s="123"/>
      <c r="IL3450" s="123"/>
      <c r="IM3450" s="123"/>
      <c r="IN3450" s="123"/>
      <c r="IO3450" s="123"/>
      <c r="IP3450" s="123"/>
    </row>
    <row r="3451" s="120" customFormat="1" ht="15.75" customHeight="1" spans="3:250">
      <c r="C3451" s="124"/>
      <c r="D3451" s="124"/>
      <c r="E3451" s="120"/>
      <c r="F3451" s="125"/>
      <c r="G3451" s="120"/>
      <c r="II3451" s="123"/>
      <c r="IJ3451" s="123"/>
      <c r="IK3451" s="123"/>
      <c r="IL3451" s="123"/>
      <c r="IM3451" s="123"/>
      <c r="IN3451" s="123"/>
      <c r="IO3451" s="123"/>
      <c r="IP3451" s="123"/>
    </row>
    <row r="3452" s="120" customFormat="1" ht="15.75" customHeight="1" spans="3:250">
      <c r="C3452" s="124"/>
      <c r="D3452" s="124"/>
      <c r="E3452" s="120"/>
      <c r="F3452" s="125"/>
      <c r="G3452" s="120"/>
      <c r="II3452" s="123"/>
      <c r="IJ3452" s="123"/>
      <c r="IK3452" s="123"/>
      <c r="IL3452" s="123"/>
      <c r="IM3452" s="123"/>
      <c r="IN3452" s="123"/>
      <c r="IO3452" s="123"/>
      <c r="IP3452" s="123"/>
    </row>
    <row r="3453" s="120" customFormat="1" ht="15.75" customHeight="1" spans="3:250">
      <c r="C3453" s="124"/>
      <c r="D3453" s="124"/>
      <c r="E3453" s="120"/>
      <c r="F3453" s="125"/>
      <c r="G3453" s="120"/>
      <c r="II3453" s="123"/>
      <c r="IJ3453" s="123"/>
      <c r="IK3453" s="123"/>
      <c r="IL3453" s="123"/>
      <c r="IM3453" s="123"/>
      <c r="IN3453" s="123"/>
      <c r="IO3453" s="123"/>
      <c r="IP3453" s="123"/>
    </row>
    <row r="3454" s="120" customFormat="1" ht="15.75" customHeight="1" spans="3:250">
      <c r="C3454" s="124"/>
      <c r="D3454" s="124"/>
      <c r="E3454" s="120"/>
      <c r="F3454" s="125"/>
      <c r="G3454" s="120"/>
      <c r="II3454" s="123"/>
      <c r="IJ3454" s="123"/>
      <c r="IK3454" s="123"/>
      <c r="IL3454" s="123"/>
      <c r="IM3454" s="123"/>
      <c r="IN3454" s="123"/>
      <c r="IO3454" s="123"/>
      <c r="IP3454" s="123"/>
    </row>
    <row r="3455" s="120" customFormat="1" ht="15.75" customHeight="1" spans="3:250">
      <c r="C3455" s="124"/>
      <c r="D3455" s="124"/>
      <c r="E3455" s="120"/>
      <c r="F3455" s="125"/>
      <c r="G3455" s="120"/>
      <c r="II3455" s="123"/>
      <c r="IJ3455" s="123"/>
      <c r="IK3455" s="123"/>
      <c r="IL3455" s="123"/>
      <c r="IM3455" s="123"/>
      <c r="IN3455" s="123"/>
      <c r="IO3455" s="123"/>
      <c r="IP3455" s="123"/>
    </row>
    <row r="3456" s="120" customFormat="1" ht="15.75" customHeight="1" spans="3:250">
      <c r="C3456" s="124"/>
      <c r="D3456" s="124"/>
      <c r="E3456" s="120"/>
      <c r="F3456" s="125"/>
      <c r="G3456" s="120"/>
      <c r="II3456" s="123"/>
      <c r="IJ3456" s="123"/>
      <c r="IK3456" s="123"/>
      <c r="IL3456" s="123"/>
      <c r="IM3456" s="123"/>
      <c r="IN3456" s="123"/>
      <c r="IO3456" s="123"/>
      <c r="IP3456" s="123"/>
    </row>
    <row r="3457" s="120" customFormat="1" ht="15.75" customHeight="1" spans="3:250">
      <c r="C3457" s="124"/>
      <c r="D3457" s="124"/>
      <c r="E3457" s="120"/>
      <c r="F3457" s="125"/>
      <c r="G3457" s="120"/>
      <c r="II3457" s="123"/>
      <c r="IJ3457" s="123"/>
      <c r="IK3457" s="123"/>
      <c r="IL3457" s="123"/>
      <c r="IM3457" s="123"/>
      <c r="IN3457" s="123"/>
      <c r="IO3457" s="123"/>
      <c r="IP3457" s="123"/>
    </row>
    <row r="3458" s="120" customFormat="1" ht="15.75" customHeight="1" spans="3:250">
      <c r="C3458" s="124"/>
      <c r="D3458" s="124"/>
      <c r="E3458" s="120"/>
      <c r="F3458" s="125"/>
      <c r="G3458" s="120"/>
      <c r="II3458" s="123"/>
      <c r="IJ3458" s="123"/>
      <c r="IK3458" s="123"/>
      <c r="IL3458" s="123"/>
      <c r="IM3458" s="123"/>
      <c r="IN3458" s="123"/>
      <c r="IO3458" s="123"/>
      <c r="IP3458" s="123"/>
    </row>
    <row r="3459" s="120" customFormat="1" ht="15.75" customHeight="1" spans="3:250">
      <c r="C3459" s="124"/>
      <c r="D3459" s="124"/>
      <c r="E3459" s="120"/>
      <c r="F3459" s="125"/>
      <c r="G3459" s="120"/>
      <c r="II3459" s="123"/>
      <c r="IJ3459" s="123"/>
      <c r="IK3459" s="123"/>
      <c r="IL3459" s="123"/>
      <c r="IM3459" s="123"/>
      <c r="IN3459" s="123"/>
      <c r="IO3459" s="123"/>
      <c r="IP3459" s="123"/>
    </row>
    <row r="3460" s="120" customFormat="1" ht="15.75" customHeight="1" spans="3:250">
      <c r="C3460" s="124"/>
      <c r="D3460" s="124"/>
      <c r="E3460" s="120"/>
      <c r="F3460" s="125"/>
      <c r="G3460" s="120"/>
      <c r="II3460" s="123"/>
      <c r="IJ3460" s="123"/>
      <c r="IK3460" s="123"/>
      <c r="IL3460" s="123"/>
      <c r="IM3460" s="123"/>
      <c r="IN3460" s="123"/>
      <c r="IO3460" s="123"/>
      <c r="IP3460" s="123"/>
    </row>
    <row r="3461" s="120" customFormat="1" ht="15.75" customHeight="1" spans="3:250">
      <c r="C3461" s="124"/>
      <c r="D3461" s="124"/>
      <c r="E3461" s="120"/>
      <c r="F3461" s="125"/>
      <c r="G3461" s="120"/>
      <c r="II3461" s="123"/>
      <c r="IJ3461" s="123"/>
      <c r="IK3461" s="123"/>
      <c r="IL3461" s="123"/>
      <c r="IM3461" s="123"/>
      <c r="IN3461" s="123"/>
      <c r="IO3461" s="123"/>
      <c r="IP3461" s="123"/>
    </row>
    <row r="3462" s="120" customFormat="1" ht="15.75" customHeight="1" spans="3:250">
      <c r="C3462" s="124"/>
      <c r="D3462" s="124"/>
      <c r="E3462" s="120"/>
      <c r="F3462" s="125"/>
      <c r="G3462" s="120"/>
      <c r="II3462" s="123"/>
      <c r="IJ3462" s="123"/>
      <c r="IK3462" s="123"/>
      <c r="IL3462" s="123"/>
      <c r="IM3462" s="123"/>
      <c r="IN3462" s="123"/>
      <c r="IO3462" s="123"/>
      <c r="IP3462" s="123"/>
    </row>
    <row r="3463" s="120" customFormat="1" ht="15.75" customHeight="1" spans="3:250">
      <c r="C3463" s="124"/>
      <c r="D3463" s="124"/>
      <c r="E3463" s="120"/>
      <c r="F3463" s="125"/>
      <c r="G3463" s="120"/>
      <c r="II3463" s="123"/>
      <c r="IJ3463" s="123"/>
      <c r="IK3463" s="123"/>
      <c r="IL3463" s="123"/>
      <c r="IM3463" s="123"/>
      <c r="IN3463" s="123"/>
      <c r="IO3463" s="123"/>
      <c r="IP3463" s="123"/>
    </row>
    <row r="3464" s="120" customFormat="1" ht="15.75" customHeight="1" spans="3:250">
      <c r="C3464" s="124"/>
      <c r="D3464" s="124"/>
      <c r="E3464" s="120"/>
      <c r="F3464" s="125"/>
      <c r="G3464" s="120"/>
      <c r="II3464" s="123"/>
      <c r="IJ3464" s="123"/>
      <c r="IK3464" s="123"/>
      <c r="IL3464" s="123"/>
      <c r="IM3464" s="123"/>
      <c r="IN3464" s="123"/>
      <c r="IO3464" s="123"/>
      <c r="IP3464" s="123"/>
    </row>
    <row r="3465" s="120" customFormat="1" ht="15.75" customHeight="1" spans="3:250">
      <c r="C3465" s="124"/>
      <c r="D3465" s="124"/>
      <c r="E3465" s="120"/>
      <c r="F3465" s="125"/>
      <c r="G3465" s="120"/>
      <c r="II3465" s="123"/>
      <c r="IJ3465" s="123"/>
      <c r="IK3465" s="123"/>
      <c r="IL3465" s="123"/>
      <c r="IM3465" s="123"/>
      <c r="IN3465" s="123"/>
      <c r="IO3465" s="123"/>
      <c r="IP3465" s="123"/>
    </row>
    <row r="3466" s="120" customFormat="1" ht="15.75" customHeight="1" spans="3:250">
      <c r="C3466" s="124"/>
      <c r="D3466" s="124"/>
      <c r="E3466" s="120"/>
      <c r="F3466" s="125"/>
      <c r="G3466" s="120"/>
      <c r="II3466" s="123"/>
      <c r="IJ3466" s="123"/>
      <c r="IK3466" s="123"/>
      <c r="IL3466" s="123"/>
      <c r="IM3466" s="123"/>
      <c r="IN3466" s="123"/>
      <c r="IO3466" s="123"/>
      <c r="IP3466" s="123"/>
    </row>
    <row r="3467" s="120" customFormat="1" ht="15.75" customHeight="1" spans="3:250">
      <c r="C3467" s="124"/>
      <c r="D3467" s="124"/>
      <c r="E3467" s="120"/>
      <c r="F3467" s="125"/>
      <c r="G3467" s="120"/>
      <c r="II3467" s="123"/>
      <c r="IJ3467" s="123"/>
      <c r="IK3467" s="123"/>
      <c r="IL3467" s="123"/>
      <c r="IM3467" s="123"/>
      <c r="IN3467" s="123"/>
      <c r="IO3467" s="123"/>
      <c r="IP3467" s="123"/>
    </row>
    <row r="3468" s="120" customFormat="1" ht="15.75" customHeight="1" spans="3:250">
      <c r="C3468" s="124"/>
      <c r="D3468" s="124"/>
      <c r="E3468" s="120"/>
      <c r="F3468" s="125"/>
      <c r="G3468" s="120"/>
      <c r="II3468" s="123"/>
      <c r="IJ3468" s="123"/>
      <c r="IK3468" s="123"/>
      <c r="IL3468" s="123"/>
      <c r="IM3468" s="123"/>
      <c r="IN3468" s="123"/>
      <c r="IO3468" s="123"/>
      <c r="IP3468" s="123"/>
    </row>
    <row r="3469" s="120" customFormat="1" ht="15.75" customHeight="1" spans="3:250">
      <c r="C3469" s="124"/>
      <c r="D3469" s="124"/>
      <c r="E3469" s="120"/>
      <c r="F3469" s="125"/>
      <c r="G3469" s="120"/>
      <c r="II3469" s="123"/>
      <c r="IJ3469" s="123"/>
      <c r="IK3469" s="123"/>
      <c r="IL3469" s="123"/>
      <c r="IM3469" s="123"/>
      <c r="IN3469" s="123"/>
      <c r="IO3469" s="123"/>
      <c r="IP3469" s="123"/>
    </row>
    <row r="3470" s="120" customFormat="1" ht="15.75" customHeight="1" spans="3:250">
      <c r="C3470" s="124"/>
      <c r="D3470" s="124"/>
      <c r="E3470" s="120"/>
      <c r="F3470" s="125"/>
      <c r="G3470" s="120"/>
      <c r="II3470" s="123"/>
      <c r="IJ3470" s="123"/>
      <c r="IK3470" s="123"/>
      <c r="IL3470" s="123"/>
      <c r="IM3470" s="123"/>
      <c r="IN3470" s="123"/>
      <c r="IO3470" s="123"/>
      <c r="IP3470" s="123"/>
    </row>
    <row r="3471" s="120" customFormat="1" ht="15.75" customHeight="1" spans="3:250">
      <c r="C3471" s="124"/>
      <c r="D3471" s="124"/>
      <c r="E3471" s="120"/>
      <c r="F3471" s="125"/>
      <c r="G3471" s="120"/>
      <c r="II3471" s="123"/>
      <c r="IJ3471" s="123"/>
      <c r="IK3471" s="123"/>
      <c r="IL3471" s="123"/>
      <c r="IM3471" s="123"/>
      <c r="IN3471" s="123"/>
      <c r="IO3471" s="123"/>
      <c r="IP3471" s="123"/>
    </row>
    <row r="3472" s="120" customFormat="1" ht="15.75" customHeight="1" spans="3:250">
      <c r="C3472" s="124"/>
      <c r="D3472" s="124"/>
      <c r="E3472" s="120"/>
      <c r="F3472" s="125"/>
      <c r="G3472" s="120"/>
      <c r="II3472" s="123"/>
      <c r="IJ3472" s="123"/>
      <c r="IK3472" s="123"/>
      <c r="IL3472" s="123"/>
      <c r="IM3472" s="123"/>
      <c r="IN3472" s="123"/>
      <c r="IO3472" s="123"/>
      <c r="IP3472" s="123"/>
    </row>
    <row r="3473" s="120" customFormat="1" ht="15.75" customHeight="1" spans="3:250">
      <c r="C3473" s="124"/>
      <c r="D3473" s="124"/>
      <c r="E3473" s="120"/>
      <c r="F3473" s="125"/>
      <c r="G3473" s="120"/>
      <c r="II3473" s="123"/>
      <c r="IJ3473" s="123"/>
      <c r="IK3473" s="123"/>
      <c r="IL3473" s="123"/>
      <c r="IM3473" s="123"/>
      <c r="IN3473" s="123"/>
      <c r="IO3473" s="123"/>
      <c r="IP3473" s="123"/>
    </row>
    <row r="3474" s="120" customFormat="1" ht="15.75" customHeight="1" spans="3:250">
      <c r="C3474" s="124"/>
      <c r="D3474" s="124"/>
      <c r="E3474" s="120"/>
      <c r="F3474" s="125"/>
      <c r="G3474" s="120"/>
      <c r="II3474" s="123"/>
      <c r="IJ3474" s="123"/>
      <c r="IK3474" s="123"/>
      <c r="IL3474" s="123"/>
      <c r="IM3474" s="123"/>
      <c r="IN3474" s="123"/>
      <c r="IO3474" s="123"/>
      <c r="IP3474" s="123"/>
    </row>
    <row r="3475" s="120" customFormat="1" ht="15.75" customHeight="1" spans="3:250">
      <c r="C3475" s="124"/>
      <c r="D3475" s="124"/>
      <c r="E3475" s="120"/>
      <c r="F3475" s="125"/>
      <c r="G3475" s="120"/>
      <c r="II3475" s="123"/>
      <c r="IJ3475" s="123"/>
      <c r="IK3475" s="123"/>
      <c r="IL3475" s="123"/>
      <c r="IM3475" s="123"/>
      <c r="IN3475" s="123"/>
      <c r="IO3475" s="123"/>
      <c r="IP3475" s="123"/>
    </row>
    <row r="3476" s="120" customFormat="1" ht="15.75" customHeight="1" spans="3:250">
      <c r="C3476" s="124"/>
      <c r="D3476" s="124"/>
      <c r="E3476" s="120"/>
      <c r="F3476" s="125"/>
      <c r="G3476" s="120"/>
      <c r="II3476" s="123"/>
      <c r="IJ3476" s="123"/>
      <c r="IK3476" s="123"/>
      <c r="IL3476" s="123"/>
      <c r="IM3476" s="123"/>
      <c r="IN3476" s="123"/>
      <c r="IO3476" s="123"/>
      <c r="IP3476" s="123"/>
    </row>
    <row r="3477" s="120" customFormat="1" ht="15.75" customHeight="1" spans="3:250">
      <c r="C3477" s="124"/>
      <c r="D3477" s="124"/>
      <c r="E3477" s="120"/>
      <c r="F3477" s="125"/>
      <c r="G3477" s="120"/>
      <c r="II3477" s="123"/>
      <c r="IJ3477" s="123"/>
      <c r="IK3477" s="123"/>
      <c r="IL3477" s="123"/>
      <c r="IM3477" s="123"/>
      <c r="IN3477" s="123"/>
      <c r="IO3477" s="123"/>
      <c r="IP3477" s="123"/>
    </row>
    <row r="3478" s="120" customFormat="1" ht="15.75" customHeight="1" spans="3:250">
      <c r="C3478" s="124"/>
      <c r="D3478" s="124"/>
      <c r="E3478" s="120"/>
      <c r="F3478" s="125"/>
      <c r="G3478" s="120"/>
      <c r="II3478" s="123"/>
      <c r="IJ3478" s="123"/>
      <c r="IK3478" s="123"/>
      <c r="IL3478" s="123"/>
      <c r="IM3478" s="123"/>
      <c r="IN3478" s="123"/>
      <c r="IO3478" s="123"/>
      <c r="IP3478" s="123"/>
    </row>
    <row r="3479" s="120" customFormat="1" ht="15.75" customHeight="1" spans="3:250">
      <c r="C3479" s="124"/>
      <c r="D3479" s="124"/>
      <c r="E3479" s="120"/>
      <c r="F3479" s="125"/>
      <c r="G3479" s="120"/>
      <c r="II3479" s="123"/>
      <c r="IJ3479" s="123"/>
      <c r="IK3479" s="123"/>
      <c r="IL3479" s="123"/>
      <c r="IM3479" s="123"/>
      <c r="IN3479" s="123"/>
      <c r="IO3479" s="123"/>
      <c r="IP3479" s="123"/>
    </row>
    <row r="3480" s="120" customFormat="1" ht="15.75" customHeight="1" spans="3:250">
      <c r="C3480" s="124"/>
      <c r="D3480" s="124"/>
      <c r="E3480" s="120"/>
      <c r="F3480" s="125"/>
      <c r="G3480" s="120"/>
      <c r="II3480" s="123"/>
      <c r="IJ3480" s="123"/>
      <c r="IK3480" s="123"/>
      <c r="IL3480" s="123"/>
      <c r="IM3480" s="123"/>
      <c r="IN3480" s="123"/>
      <c r="IO3480" s="123"/>
      <c r="IP3480" s="123"/>
    </row>
    <row r="3481" s="120" customFormat="1" ht="15.75" customHeight="1" spans="3:250">
      <c r="C3481" s="124"/>
      <c r="D3481" s="124"/>
      <c r="E3481" s="120"/>
      <c r="F3481" s="125"/>
      <c r="G3481" s="120"/>
      <c r="II3481" s="123"/>
      <c r="IJ3481" s="123"/>
      <c r="IK3481" s="123"/>
      <c r="IL3481" s="123"/>
      <c r="IM3481" s="123"/>
      <c r="IN3481" s="123"/>
      <c r="IO3481" s="123"/>
      <c r="IP3481" s="123"/>
    </row>
    <row r="3482" s="120" customFormat="1" ht="15.75" customHeight="1" spans="3:250">
      <c r="C3482" s="124"/>
      <c r="D3482" s="124"/>
      <c r="E3482" s="120"/>
      <c r="F3482" s="125"/>
      <c r="G3482" s="120"/>
      <c r="II3482" s="123"/>
      <c r="IJ3482" s="123"/>
      <c r="IK3482" s="123"/>
      <c r="IL3482" s="123"/>
      <c r="IM3482" s="123"/>
      <c r="IN3482" s="123"/>
      <c r="IO3482" s="123"/>
      <c r="IP3482" s="123"/>
    </row>
    <row r="3483" s="120" customFormat="1" ht="15.75" customHeight="1" spans="3:250">
      <c r="C3483" s="124"/>
      <c r="D3483" s="124"/>
      <c r="E3483" s="120"/>
      <c r="F3483" s="125"/>
      <c r="G3483" s="120"/>
      <c r="II3483" s="123"/>
      <c r="IJ3483" s="123"/>
      <c r="IK3483" s="123"/>
      <c r="IL3483" s="123"/>
      <c r="IM3483" s="123"/>
      <c r="IN3483" s="123"/>
      <c r="IO3483" s="123"/>
      <c r="IP3483" s="123"/>
    </row>
    <row r="3484" s="120" customFormat="1" ht="15.75" customHeight="1" spans="3:250">
      <c r="C3484" s="124"/>
      <c r="D3484" s="124"/>
      <c r="E3484" s="120"/>
      <c r="F3484" s="125"/>
      <c r="G3484" s="120"/>
      <c r="II3484" s="123"/>
      <c r="IJ3484" s="123"/>
      <c r="IK3484" s="123"/>
      <c r="IL3484" s="123"/>
      <c r="IM3484" s="123"/>
      <c r="IN3484" s="123"/>
      <c r="IO3484" s="123"/>
      <c r="IP3484" s="123"/>
    </row>
    <row r="3485" s="120" customFormat="1" ht="15.75" customHeight="1" spans="3:250">
      <c r="C3485" s="124"/>
      <c r="D3485" s="124"/>
      <c r="E3485" s="120"/>
      <c r="F3485" s="125"/>
      <c r="G3485" s="120"/>
      <c r="II3485" s="123"/>
      <c r="IJ3485" s="123"/>
      <c r="IK3485" s="123"/>
      <c r="IL3485" s="123"/>
      <c r="IM3485" s="123"/>
      <c r="IN3485" s="123"/>
      <c r="IO3485" s="123"/>
      <c r="IP3485" s="123"/>
    </row>
    <row r="3486" s="120" customFormat="1" ht="15.75" customHeight="1" spans="3:250">
      <c r="C3486" s="124"/>
      <c r="D3486" s="124"/>
      <c r="E3486" s="120"/>
      <c r="F3486" s="125"/>
      <c r="G3486" s="120"/>
      <c r="II3486" s="123"/>
      <c r="IJ3486" s="123"/>
      <c r="IK3486" s="123"/>
      <c r="IL3486" s="123"/>
      <c r="IM3486" s="123"/>
      <c r="IN3486" s="123"/>
      <c r="IO3486" s="123"/>
      <c r="IP3486" s="123"/>
    </row>
    <row r="3487" s="120" customFormat="1" ht="15.75" customHeight="1" spans="3:250">
      <c r="C3487" s="124"/>
      <c r="D3487" s="124"/>
      <c r="E3487" s="120"/>
      <c r="F3487" s="125"/>
      <c r="G3487" s="120"/>
      <c r="II3487" s="123"/>
      <c r="IJ3487" s="123"/>
      <c r="IK3487" s="123"/>
      <c r="IL3487" s="123"/>
      <c r="IM3487" s="123"/>
      <c r="IN3487" s="123"/>
      <c r="IO3487" s="123"/>
      <c r="IP3487" s="123"/>
    </row>
    <row r="3488" s="120" customFormat="1" ht="15.75" customHeight="1" spans="3:250">
      <c r="C3488" s="124"/>
      <c r="D3488" s="124"/>
      <c r="E3488" s="120"/>
      <c r="F3488" s="125"/>
      <c r="G3488" s="120"/>
      <c r="II3488" s="123"/>
      <c r="IJ3488" s="123"/>
      <c r="IK3488" s="123"/>
      <c r="IL3488" s="123"/>
      <c r="IM3488" s="123"/>
      <c r="IN3488" s="123"/>
      <c r="IO3488" s="123"/>
      <c r="IP3488" s="123"/>
    </row>
    <row r="3489" s="120" customFormat="1" ht="15.75" customHeight="1" spans="3:250">
      <c r="C3489" s="124"/>
      <c r="D3489" s="124"/>
      <c r="E3489" s="120"/>
      <c r="F3489" s="125"/>
      <c r="G3489" s="120"/>
      <c r="II3489" s="123"/>
      <c r="IJ3489" s="123"/>
      <c r="IK3489" s="123"/>
      <c r="IL3489" s="123"/>
      <c r="IM3489" s="123"/>
      <c r="IN3489" s="123"/>
      <c r="IO3489" s="123"/>
      <c r="IP3489" s="123"/>
    </row>
    <row r="3490" s="120" customFormat="1" ht="15.75" customHeight="1" spans="3:250">
      <c r="C3490" s="124"/>
      <c r="D3490" s="124"/>
      <c r="E3490" s="120"/>
      <c r="F3490" s="125"/>
      <c r="G3490" s="120"/>
      <c r="II3490" s="123"/>
      <c r="IJ3490" s="123"/>
      <c r="IK3490" s="123"/>
      <c r="IL3490" s="123"/>
      <c r="IM3490" s="123"/>
      <c r="IN3490" s="123"/>
      <c r="IO3490" s="123"/>
      <c r="IP3490" s="123"/>
    </row>
    <row r="3491" s="120" customFormat="1" ht="15.75" customHeight="1" spans="3:250">
      <c r="C3491" s="124"/>
      <c r="D3491" s="124"/>
      <c r="E3491" s="120"/>
      <c r="F3491" s="125"/>
      <c r="G3491" s="120"/>
      <c r="II3491" s="123"/>
      <c r="IJ3491" s="123"/>
      <c r="IK3491" s="123"/>
      <c r="IL3491" s="123"/>
      <c r="IM3491" s="123"/>
      <c r="IN3491" s="123"/>
      <c r="IO3491" s="123"/>
      <c r="IP3491" s="123"/>
    </row>
    <row r="3492" s="120" customFormat="1" ht="15.75" customHeight="1" spans="3:250">
      <c r="C3492" s="124"/>
      <c r="D3492" s="124"/>
      <c r="E3492" s="120"/>
      <c r="F3492" s="125"/>
      <c r="G3492" s="120"/>
      <c r="II3492" s="123"/>
      <c r="IJ3492" s="123"/>
      <c r="IK3492" s="123"/>
      <c r="IL3492" s="123"/>
      <c r="IM3492" s="123"/>
      <c r="IN3492" s="123"/>
      <c r="IO3492" s="123"/>
      <c r="IP3492" s="123"/>
    </row>
    <row r="3493" s="120" customFormat="1" ht="15.75" customHeight="1" spans="3:250">
      <c r="C3493" s="124"/>
      <c r="D3493" s="124"/>
      <c r="E3493" s="120"/>
      <c r="F3493" s="125"/>
      <c r="G3493" s="120"/>
      <c r="II3493" s="123"/>
      <c r="IJ3493" s="123"/>
      <c r="IK3493" s="123"/>
      <c r="IL3493" s="123"/>
      <c r="IM3493" s="123"/>
      <c r="IN3493" s="123"/>
      <c r="IO3493" s="123"/>
      <c r="IP3493" s="123"/>
    </row>
    <row r="3494" s="120" customFormat="1" ht="15.75" customHeight="1" spans="3:250">
      <c r="C3494" s="124"/>
      <c r="D3494" s="124"/>
      <c r="E3494" s="120"/>
      <c r="F3494" s="125"/>
      <c r="G3494" s="120"/>
      <c r="II3494" s="123"/>
      <c r="IJ3494" s="123"/>
      <c r="IK3494" s="123"/>
      <c r="IL3494" s="123"/>
      <c r="IM3494" s="123"/>
      <c r="IN3494" s="123"/>
      <c r="IO3494" s="123"/>
      <c r="IP3494" s="123"/>
    </row>
    <row r="3495" s="120" customFormat="1" ht="15.75" customHeight="1" spans="3:250">
      <c r="C3495" s="124"/>
      <c r="D3495" s="124"/>
      <c r="E3495" s="120"/>
      <c r="F3495" s="125"/>
      <c r="G3495" s="120"/>
      <c r="II3495" s="123"/>
      <c r="IJ3495" s="123"/>
      <c r="IK3495" s="123"/>
      <c r="IL3495" s="123"/>
      <c r="IM3495" s="123"/>
      <c r="IN3495" s="123"/>
      <c r="IO3495" s="123"/>
      <c r="IP3495" s="123"/>
    </row>
    <row r="3496" s="120" customFormat="1" ht="15.75" customHeight="1" spans="3:250">
      <c r="C3496" s="124"/>
      <c r="D3496" s="124"/>
      <c r="E3496" s="120"/>
      <c r="F3496" s="125"/>
      <c r="G3496" s="120"/>
      <c r="II3496" s="123"/>
      <c r="IJ3496" s="123"/>
      <c r="IK3496" s="123"/>
      <c r="IL3496" s="123"/>
      <c r="IM3496" s="123"/>
      <c r="IN3496" s="123"/>
      <c r="IO3496" s="123"/>
      <c r="IP3496" s="123"/>
    </row>
    <row r="3497" s="120" customFormat="1" ht="15.75" customHeight="1" spans="3:250">
      <c r="C3497" s="124"/>
      <c r="D3497" s="124"/>
      <c r="E3497" s="120"/>
      <c r="F3497" s="125"/>
      <c r="G3497" s="120"/>
      <c r="II3497" s="123"/>
      <c r="IJ3497" s="123"/>
      <c r="IK3497" s="123"/>
      <c r="IL3497" s="123"/>
      <c r="IM3497" s="123"/>
      <c r="IN3497" s="123"/>
      <c r="IO3497" s="123"/>
      <c r="IP3497" s="123"/>
    </row>
    <row r="3498" s="120" customFormat="1" ht="15.75" customHeight="1" spans="3:250">
      <c r="C3498" s="124"/>
      <c r="D3498" s="124"/>
      <c r="E3498" s="120"/>
      <c r="F3498" s="125"/>
      <c r="G3498" s="120"/>
      <c r="II3498" s="123"/>
      <c r="IJ3498" s="123"/>
      <c r="IK3498" s="123"/>
      <c r="IL3498" s="123"/>
      <c r="IM3498" s="123"/>
      <c r="IN3498" s="123"/>
      <c r="IO3498" s="123"/>
      <c r="IP3498" s="123"/>
    </row>
    <row r="3499" s="120" customFormat="1" ht="15.75" customHeight="1" spans="3:250">
      <c r="C3499" s="124"/>
      <c r="D3499" s="124"/>
      <c r="E3499" s="120"/>
      <c r="F3499" s="125"/>
      <c r="G3499" s="120"/>
      <c r="II3499" s="123"/>
      <c r="IJ3499" s="123"/>
      <c r="IK3499" s="123"/>
      <c r="IL3499" s="123"/>
      <c r="IM3499" s="123"/>
      <c r="IN3499" s="123"/>
      <c r="IO3499" s="123"/>
      <c r="IP3499" s="123"/>
    </row>
    <row r="3500" s="120" customFormat="1" ht="15.75" customHeight="1" spans="3:250">
      <c r="C3500" s="124"/>
      <c r="D3500" s="124"/>
      <c r="E3500" s="120"/>
      <c r="F3500" s="125"/>
      <c r="G3500" s="120"/>
      <c r="II3500" s="123"/>
      <c r="IJ3500" s="123"/>
      <c r="IK3500" s="123"/>
      <c r="IL3500" s="123"/>
      <c r="IM3500" s="123"/>
      <c r="IN3500" s="123"/>
      <c r="IO3500" s="123"/>
      <c r="IP3500" s="123"/>
    </row>
    <row r="3501" s="120" customFormat="1" ht="15.75" customHeight="1" spans="3:250">
      <c r="C3501" s="124"/>
      <c r="D3501" s="124"/>
      <c r="E3501" s="120"/>
      <c r="F3501" s="125"/>
      <c r="G3501" s="120"/>
      <c r="II3501" s="123"/>
      <c r="IJ3501" s="123"/>
      <c r="IK3501" s="123"/>
      <c r="IL3501" s="123"/>
      <c r="IM3501" s="123"/>
      <c r="IN3501" s="123"/>
      <c r="IO3501" s="123"/>
      <c r="IP3501" s="123"/>
    </row>
    <row r="3502" s="120" customFormat="1" ht="15.75" customHeight="1" spans="3:250">
      <c r="C3502" s="124"/>
      <c r="D3502" s="124"/>
      <c r="E3502" s="120"/>
      <c r="F3502" s="125"/>
      <c r="G3502" s="120"/>
      <c r="II3502" s="123"/>
      <c r="IJ3502" s="123"/>
      <c r="IK3502" s="123"/>
      <c r="IL3502" s="123"/>
      <c r="IM3502" s="123"/>
      <c r="IN3502" s="123"/>
      <c r="IO3502" s="123"/>
      <c r="IP3502" s="123"/>
    </row>
    <row r="3503" s="120" customFormat="1" ht="15.75" customHeight="1" spans="3:250">
      <c r="C3503" s="124"/>
      <c r="D3503" s="124"/>
      <c r="E3503" s="120"/>
      <c r="F3503" s="125"/>
      <c r="G3503" s="120"/>
      <c r="II3503" s="123"/>
      <c r="IJ3503" s="123"/>
      <c r="IK3503" s="123"/>
      <c r="IL3503" s="123"/>
      <c r="IM3503" s="123"/>
      <c r="IN3503" s="123"/>
      <c r="IO3503" s="123"/>
      <c r="IP3503" s="123"/>
    </row>
    <row r="3504" s="120" customFormat="1" ht="15.75" customHeight="1" spans="3:250">
      <c r="C3504" s="124"/>
      <c r="D3504" s="124"/>
      <c r="E3504" s="120"/>
      <c r="F3504" s="125"/>
      <c r="G3504" s="120"/>
      <c r="II3504" s="123"/>
      <c r="IJ3504" s="123"/>
      <c r="IK3504" s="123"/>
      <c r="IL3504" s="123"/>
      <c r="IM3504" s="123"/>
      <c r="IN3504" s="123"/>
      <c r="IO3504" s="123"/>
      <c r="IP3504" s="123"/>
    </row>
    <row r="3505" s="120" customFormat="1" ht="15.75" customHeight="1" spans="3:250">
      <c r="C3505" s="124"/>
      <c r="D3505" s="124"/>
      <c r="E3505" s="120"/>
      <c r="F3505" s="125"/>
      <c r="G3505" s="120"/>
      <c r="II3505" s="123"/>
      <c r="IJ3505" s="123"/>
      <c r="IK3505" s="123"/>
      <c r="IL3505" s="123"/>
      <c r="IM3505" s="123"/>
      <c r="IN3505" s="123"/>
      <c r="IO3505" s="123"/>
      <c r="IP3505" s="123"/>
    </row>
    <row r="3506" s="120" customFormat="1" ht="15.75" customHeight="1" spans="3:250">
      <c r="C3506" s="124"/>
      <c r="D3506" s="124"/>
      <c r="E3506" s="120"/>
      <c r="F3506" s="125"/>
      <c r="G3506" s="120"/>
      <c r="II3506" s="123"/>
      <c r="IJ3506" s="123"/>
      <c r="IK3506" s="123"/>
      <c r="IL3506" s="123"/>
      <c r="IM3506" s="123"/>
      <c r="IN3506" s="123"/>
      <c r="IO3506" s="123"/>
      <c r="IP3506" s="123"/>
    </row>
    <row r="3507" s="120" customFormat="1" ht="15.75" customHeight="1" spans="3:250">
      <c r="C3507" s="124"/>
      <c r="D3507" s="124"/>
      <c r="E3507" s="120"/>
      <c r="F3507" s="125"/>
      <c r="G3507" s="120"/>
      <c r="II3507" s="123"/>
      <c r="IJ3507" s="123"/>
      <c r="IK3507" s="123"/>
      <c r="IL3507" s="123"/>
      <c r="IM3507" s="123"/>
      <c r="IN3507" s="123"/>
      <c r="IO3507" s="123"/>
      <c r="IP3507" s="123"/>
    </row>
    <row r="3508" s="120" customFormat="1" ht="15.75" customHeight="1" spans="3:250">
      <c r="C3508" s="124"/>
      <c r="D3508" s="124"/>
      <c r="E3508" s="120"/>
      <c r="F3508" s="125"/>
      <c r="G3508" s="120"/>
      <c r="II3508" s="123"/>
      <c r="IJ3508" s="123"/>
      <c r="IK3508" s="123"/>
      <c r="IL3508" s="123"/>
      <c r="IM3508" s="123"/>
      <c r="IN3508" s="123"/>
      <c r="IO3508" s="123"/>
      <c r="IP3508" s="123"/>
    </row>
    <row r="3509" s="120" customFormat="1" ht="15.75" customHeight="1" spans="3:250">
      <c r="C3509" s="124"/>
      <c r="D3509" s="124"/>
      <c r="E3509" s="120"/>
      <c r="F3509" s="125"/>
      <c r="G3509" s="120"/>
      <c r="II3509" s="123"/>
      <c r="IJ3509" s="123"/>
      <c r="IK3509" s="123"/>
      <c r="IL3509" s="123"/>
      <c r="IM3509" s="123"/>
      <c r="IN3509" s="123"/>
      <c r="IO3509" s="123"/>
      <c r="IP3509" s="123"/>
    </row>
    <row r="3510" s="120" customFormat="1" ht="15.75" customHeight="1" spans="3:250">
      <c r="C3510" s="124"/>
      <c r="D3510" s="124"/>
      <c r="E3510" s="120"/>
      <c r="F3510" s="125"/>
      <c r="G3510" s="120"/>
      <c r="II3510" s="123"/>
      <c r="IJ3510" s="123"/>
      <c r="IK3510" s="123"/>
      <c r="IL3510" s="123"/>
      <c r="IM3510" s="123"/>
      <c r="IN3510" s="123"/>
      <c r="IO3510" s="123"/>
      <c r="IP3510" s="123"/>
    </row>
    <row r="3511" s="120" customFormat="1" ht="15.75" customHeight="1" spans="3:250">
      <c r="C3511" s="124"/>
      <c r="D3511" s="124"/>
      <c r="E3511" s="120"/>
      <c r="F3511" s="125"/>
      <c r="G3511" s="120"/>
      <c r="II3511" s="123"/>
      <c r="IJ3511" s="123"/>
      <c r="IK3511" s="123"/>
      <c r="IL3511" s="123"/>
      <c r="IM3511" s="123"/>
      <c r="IN3511" s="123"/>
      <c r="IO3511" s="123"/>
      <c r="IP3511" s="123"/>
    </row>
    <row r="3512" s="120" customFormat="1" ht="15.75" customHeight="1" spans="3:250">
      <c r="C3512" s="124"/>
      <c r="D3512" s="124"/>
      <c r="E3512" s="120"/>
      <c r="F3512" s="125"/>
      <c r="G3512" s="120"/>
      <c r="II3512" s="123"/>
      <c r="IJ3512" s="123"/>
      <c r="IK3512" s="123"/>
      <c r="IL3512" s="123"/>
      <c r="IM3512" s="123"/>
      <c r="IN3512" s="123"/>
      <c r="IO3512" s="123"/>
      <c r="IP3512" s="123"/>
    </row>
    <row r="3513" s="120" customFormat="1" ht="15.75" customHeight="1" spans="3:250">
      <c r="C3513" s="124"/>
      <c r="D3513" s="124"/>
      <c r="E3513" s="120"/>
      <c r="F3513" s="125"/>
      <c r="G3513" s="120"/>
      <c r="II3513" s="123"/>
      <c r="IJ3513" s="123"/>
      <c r="IK3513" s="123"/>
      <c r="IL3513" s="123"/>
      <c r="IM3513" s="123"/>
      <c r="IN3513" s="123"/>
      <c r="IO3513" s="123"/>
      <c r="IP3513" s="123"/>
    </row>
    <row r="3514" s="120" customFormat="1" ht="15.75" customHeight="1" spans="3:250">
      <c r="C3514" s="124"/>
      <c r="D3514" s="124"/>
      <c r="E3514" s="120"/>
      <c r="F3514" s="125"/>
      <c r="G3514" s="120"/>
      <c r="II3514" s="123"/>
      <c r="IJ3514" s="123"/>
      <c r="IK3514" s="123"/>
      <c r="IL3514" s="123"/>
      <c r="IM3514" s="123"/>
      <c r="IN3514" s="123"/>
      <c r="IO3514" s="123"/>
      <c r="IP3514" s="123"/>
    </row>
    <row r="3515" s="120" customFormat="1" ht="15.75" customHeight="1" spans="3:250">
      <c r="C3515" s="124"/>
      <c r="D3515" s="124"/>
      <c r="E3515" s="120"/>
      <c r="F3515" s="125"/>
      <c r="G3515" s="120"/>
      <c r="II3515" s="123"/>
      <c r="IJ3515" s="123"/>
      <c r="IK3515" s="123"/>
      <c r="IL3515" s="123"/>
      <c r="IM3515" s="123"/>
      <c r="IN3515" s="123"/>
      <c r="IO3515" s="123"/>
      <c r="IP3515" s="123"/>
    </row>
    <row r="3516" s="120" customFormat="1" ht="15.75" customHeight="1" spans="3:250">
      <c r="C3516" s="124"/>
      <c r="D3516" s="124"/>
      <c r="E3516" s="120"/>
      <c r="F3516" s="125"/>
      <c r="G3516" s="120"/>
      <c r="II3516" s="123"/>
      <c r="IJ3516" s="123"/>
      <c r="IK3516" s="123"/>
      <c r="IL3516" s="123"/>
      <c r="IM3516" s="123"/>
      <c r="IN3516" s="123"/>
      <c r="IO3516" s="123"/>
      <c r="IP3516" s="123"/>
    </row>
    <row r="3517" s="120" customFormat="1" ht="15.75" customHeight="1" spans="3:250">
      <c r="C3517" s="124"/>
      <c r="D3517" s="124"/>
      <c r="E3517" s="120"/>
      <c r="F3517" s="125"/>
      <c r="G3517" s="120"/>
      <c r="II3517" s="123"/>
      <c r="IJ3517" s="123"/>
      <c r="IK3517" s="123"/>
      <c r="IL3517" s="123"/>
      <c r="IM3517" s="123"/>
      <c r="IN3517" s="123"/>
      <c r="IO3517" s="123"/>
      <c r="IP3517" s="123"/>
    </row>
    <row r="3518" s="120" customFormat="1" ht="15.75" customHeight="1" spans="3:250">
      <c r="C3518" s="124"/>
      <c r="D3518" s="124"/>
      <c r="E3518" s="120"/>
      <c r="F3518" s="125"/>
      <c r="G3518" s="120"/>
      <c r="II3518" s="123"/>
      <c r="IJ3518" s="123"/>
      <c r="IK3518" s="123"/>
      <c r="IL3518" s="123"/>
      <c r="IM3518" s="123"/>
      <c r="IN3518" s="123"/>
      <c r="IO3518" s="123"/>
      <c r="IP3518" s="123"/>
    </row>
    <row r="3519" s="120" customFormat="1" ht="15.75" customHeight="1" spans="3:250">
      <c r="C3519" s="124"/>
      <c r="D3519" s="124"/>
      <c r="E3519" s="120"/>
      <c r="F3519" s="125"/>
      <c r="G3519" s="120"/>
      <c r="II3519" s="123"/>
      <c r="IJ3519" s="123"/>
      <c r="IK3519" s="123"/>
      <c r="IL3519" s="123"/>
      <c r="IM3519" s="123"/>
      <c r="IN3519" s="123"/>
      <c r="IO3519" s="123"/>
      <c r="IP3519" s="123"/>
    </row>
    <row r="3520" s="120" customFormat="1" ht="15.75" customHeight="1" spans="3:250">
      <c r="C3520" s="124"/>
      <c r="D3520" s="124"/>
      <c r="E3520" s="120"/>
      <c r="F3520" s="125"/>
      <c r="G3520" s="120"/>
      <c r="II3520" s="123"/>
      <c r="IJ3520" s="123"/>
      <c r="IK3520" s="123"/>
      <c r="IL3520" s="123"/>
      <c r="IM3520" s="123"/>
      <c r="IN3520" s="123"/>
      <c r="IO3520" s="123"/>
      <c r="IP3520" s="123"/>
    </row>
    <row r="3521" s="120" customFormat="1" ht="15.75" customHeight="1" spans="3:250">
      <c r="C3521" s="124"/>
      <c r="D3521" s="124"/>
      <c r="E3521" s="120"/>
      <c r="F3521" s="125"/>
      <c r="G3521" s="120"/>
      <c r="II3521" s="123"/>
      <c r="IJ3521" s="123"/>
      <c r="IK3521" s="123"/>
      <c r="IL3521" s="123"/>
      <c r="IM3521" s="123"/>
      <c r="IN3521" s="123"/>
      <c r="IO3521" s="123"/>
      <c r="IP3521" s="123"/>
    </row>
    <row r="3522" s="120" customFormat="1" ht="15.75" customHeight="1" spans="3:250">
      <c r="C3522" s="124"/>
      <c r="D3522" s="124"/>
      <c r="E3522" s="120"/>
      <c r="F3522" s="125"/>
      <c r="G3522" s="120"/>
      <c r="II3522" s="123"/>
      <c r="IJ3522" s="123"/>
      <c r="IK3522" s="123"/>
      <c r="IL3522" s="123"/>
      <c r="IM3522" s="123"/>
      <c r="IN3522" s="123"/>
      <c r="IO3522" s="123"/>
      <c r="IP3522" s="123"/>
    </row>
    <row r="3523" s="120" customFormat="1" ht="15.75" customHeight="1" spans="3:250">
      <c r="C3523" s="124"/>
      <c r="D3523" s="124"/>
      <c r="E3523" s="120"/>
      <c r="F3523" s="125"/>
      <c r="G3523" s="120"/>
      <c r="II3523" s="123"/>
      <c r="IJ3523" s="123"/>
      <c r="IK3523" s="123"/>
      <c r="IL3523" s="123"/>
      <c r="IM3523" s="123"/>
      <c r="IN3523" s="123"/>
      <c r="IO3523" s="123"/>
      <c r="IP3523" s="123"/>
    </row>
    <row r="3524" s="120" customFormat="1" ht="15.75" customHeight="1" spans="3:250">
      <c r="C3524" s="124"/>
      <c r="D3524" s="124"/>
      <c r="E3524" s="120"/>
      <c r="F3524" s="125"/>
      <c r="G3524" s="120"/>
      <c r="II3524" s="123"/>
      <c r="IJ3524" s="123"/>
      <c r="IK3524" s="123"/>
      <c r="IL3524" s="123"/>
      <c r="IM3524" s="123"/>
      <c r="IN3524" s="123"/>
      <c r="IO3524" s="123"/>
      <c r="IP3524" s="123"/>
    </row>
    <row r="3525" s="120" customFormat="1" ht="15.75" customHeight="1" spans="3:250">
      <c r="C3525" s="124"/>
      <c r="D3525" s="124"/>
      <c r="E3525" s="120"/>
      <c r="F3525" s="125"/>
      <c r="G3525" s="120"/>
      <c r="II3525" s="123"/>
      <c r="IJ3525" s="123"/>
      <c r="IK3525" s="123"/>
      <c r="IL3525" s="123"/>
      <c r="IM3525" s="123"/>
      <c r="IN3525" s="123"/>
      <c r="IO3525" s="123"/>
      <c r="IP3525" s="123"/>
    </row>
    <row r="3526" s="120" customFormat="1" ht="15.75" customHeight="1" spans="3:250">
      <c r="C3526" s="124"/>
      <c r="D3526" s="124"/>
      <c r="E3526" s="120"/>
      <c r="F3526" s="125"/>
      <c r="G3526" s="120"/>
      <c r="II3526" s="123"/>
      <c r="IJ3526" s="123"/>
      <c r="IK3526" s="123"/>
      <c r="IL3526" s="123"/>
      <c r="IM3526" s="123"/>
      <c r="IN3526" s="123"/>
      <c r="IO3526" s="123"/>
      <c r="IP3526" s="123"/>
    </row>
    <row r="3527" s="120" customFormat="1" ht="15.75" customHeight="1" spans="3:250">
      <c r="C3527" s="124"/>
      <c r="D3527" s="124"/>
      <c r="E3527" s="120"/>
      <c r="F3527" s="125"/>
      <c r="G3527" s="120"/>
      <c r="II3527" s="123"/>
      <c r="IJ3527" s="123"/>
      <c r="IK3527" s="123"/>
      <c r="IL3527" s="123"/>
      <c r="IM3527" s="123"/>
      <c r="IN3527" s="123"/>
      <c r="IO3527" s="123"/>
      <c r="IP3527" s="123"/>
    </row>
    <row r="3528" s="120" customFormat="1" ht="15.75" customHeight="1" spans="3:250">
      <c r="C3528" s="124"/>
      <c r="D3528" s="124"/>
      <c r="E3528" s="120"/>
      <c r="F3528" s="125"/>
      <c r="G3528" s="120"/>
      <c r="II3528" s="123"/>
      <c r="IJ3528" s="123"/>
      <c r="IK3528" s="123"/>
      <c r="IL3528" s="123"/>
      <c r="IM3528" s="123"/>
      <c r="IN3528" s="123"/>
      <c r="IO3528" s="123"/>
      <c r="IP3528" s="123"/>
    </row>
    <row r="3529" s="120" customFormat="1" ht="15.75" customHeight="1" spans="3:250">
      <c r="C3529" s="124"/>
      <c r="D3529" s="124"/>
      <c r="E3529" s="120"/>
      <c r="F3529" s="125"/>
      <c r="G3529" s="120"/>
      <c r="II3529" s="123"/>
      <c r="IJ3529" s="123"/>
      <c r="IK3529" s="123"/>
      <c r="IL3529" s="123"/>
      <c r="IM3529" s="123"/>
      <c r="IN3529" s="123"/>
      <c r="IO3529" s="123"/>
      <c r="IP3529" s="123"/>
    </row>
    <row r="3530" s="120" customFormat="1" ht="15.75" customHeight="1" spans="3:250">
      <c r="C3530" s="124"/>
      <c r="D3530" s="124"/>
      <c r="E3530" s="120"/>
      <c r="F3530" s="125"/>
      <c r="G3530" s="120"/>
      <c r="II3530" s="123"/>
      <c r="IJ3530" s="123"/>
      <c r="IK3530" s="123"/>
      <c r="IL3530" s="123"/>
      <c r="IM3530" s="123"/>
      <c r="IN3530" s="123"/>
      <c r="IO3530" s="123"/>
      <c r="IP3530" s="123"/>
    </row>
    <row r="3531" s="120" customFormat="1" ht="15.75" customHeight="1" spans="3:250">
      <c r="C3531" s="124"/>
      <c r="D3531" s="124"/>
      <c r="E3531" s="120"/>
      <c r="F3531" s="125"/>
      <c r="G3531" s="120"/>
      <c r="II3531" s="123"/>
      <c r="IJ3531" s="123"/>
      <c r="IK3531" s="123"/>
      <c r="IL3531" s="123"/>
      <c r="IM3531" s="123"/>
      <c r="IN3531" s="123"/>
      <c r="IO3531" s="123"/>
      <c r="IP3531" s="123"/>
    </row>
    <row r="3532" s="120" customFormat="1" ht="15.75" customHeight="1" spans="3:250">
      <c r="C3532" s="124"/>
      <c r="D3532" s="124"/>
      <c r="E3532" s="120"/>
      <c r="F3532" s="125"/>
      <c r="G3532" s="120"/>
      <c r="II3532" s="123"/>
      <c r="IJ3532" s="123"/>
      <c r="IK3532" s="123"/>
      <c r="IL3532" s="123"/>
      <c r="IM3532" s="123"/>
      <c r="IN3532" s="123"/>
      <c r="IO3532" s="123"/>
      <c r="IP3532" s="123"/>
    </row>
    <row r="3533" s="120" customFormat="1" ht="15.75" customHeight="1" spans="3:250">
      <c r="C3533" s="124"/>
      <c r="D3533" s="124"/>
      <c r="E3533" s="120"/>
      <c r="F3533" s="125"/>
      <c r="G3533" s="120"/>
      <c r="II3533" s="123"/>
      <c r="IJ3533" s="123"/>
      <c r="IK3533" s="123"/>
      <c r="IL3533" s="123"/>
      <c r="IM3533" s="123"/>
      <c r="IN3533" s="123"/>
      <c r="IO3533" s="123"/>
      <c r="IP3533" s="123"/>
    </row>
    <row r="3534" s="120" customFormat="1" ht="15.75" customHeight="1" spans="3:250">
      <c r="C3534" s="124"/>
      <c r="D3534" s="124"/>
      <c r="E3534" s="120"/>
      <c r="F3534" s="125"/>
      <c r="G3534" s="120"/>
      <c r="II3534" s="123"/>
      <c r="IJ3534" s="123"/>
      <c r="IK3534" s="123"/>
      <c r="IL3534" s="123"/>
      <c r="IM3534" s="123"/>
      <c r="IN3534" s="123"/>
      <c r="IO3534" s="123"/>
      <c r="IP3534" s="123"/>
    </row>
    <row r="3535" s="120" customFormat="1" ht="15.75" customHeight="1" spans="3:250">
      <c r="C3535" s="124"/>
      <c r="D3535" s="124"/>
      <c r="E3535" s="120"/>
      <c r="F3535" s="125"/>
      <c r="G3535" s="120"/>
      <c r="II3535" s="123"/>
      <c r="IJ3535" s="123"/>
      <c r="IK3535" s="123"/>
      <c r="IL3535" s="123"/>
      <c r="IM3535" s="123"/>
      <c r="IN3535" s="123"/>
      <c r="IO3535" s="123"/>
      <c r="IP3535" s="123"/>
    </row>
    <row r="3536" s="120" customFormat="1" ht="15.75" customHeight="1" spans="3:250">
      <c r="C3536" s="124"/>
      <c r="D3536" s="124"/>
      <c r="E3536" s="120"/>
      <c r="F3536" s="125"/>
      <c r="G3536" s="120"/>
      <c r="II3536" s="123"/>
      <c r="IJ3536" s="123"/>
      <c r="IK3536" s="123"/>
      <c r="IL3536" s="123"/>
      <c r="IM3536" s="123"/>
      <c r="IN3536" s="123"/>
      <c r="IO3536" s="123"/>
      <c r="IP3536" s="123"/>
    </row>
    <row r="3537" s="120" customFormat="1" ht="15.75" customHeight="1" spans="3:250">
      <c r="C3537" s="124"/>
      <c r="D3537" s="124"/>
      <c r="E3537" s="120"/>
      <c r="F3537" s="125"/>
      <c r="G3537" s="120"/>
      <c r="II3537" s="123"/>
      <c r="IJ3537" s="123"/>
      <c r="IK3537" s="123"/>
      <c r="IL3537" s="123"/>
      <c r="IM3537" s="123"/>
      <c r="IN3537" s="123"/>
      <c r="IO3537" s="123"/>
      <c r="IP3537" s="123"/>
    </row>
    <row r="3538" s="120" customFormat="1" ht="15.75" customHeight="1" spans="3:250">
      <c r="C3538" s="124"/>
      <c r="D3538" s="124"/>
      <c r="E3538" s="120"/>
      <c r="F3538" s="125"/>
      <c r="G3538" s="120"/>
      <c r="II3538" s="123"/>
      <c r="IJ3538" s="123"/>
      <c r="IK3538" s="123"/>
      <c r="IL3538" s="123"/>
      <c r="IM3538" s="123"/>
      <c r="IN3538" s="123"/>
      <c r="IO3538" s="123"/>
      <c r="IP3538" s="123"/>
    </row>
    <row r="3539" s="120" customFormat="1" ht="15.75" customHeight="1" spans="3:250">
      <c r="C3539" s="124"/>
      <c r="D3539" s="124"/>
      <c r="E3539" s="120"/>
      <c r="F3539" s="125"/>
      <c r="G3539" s="120"/>
      <c r="II3539" s="123"/>
      <c r="IJ3539" s="123"/>
      <c r="IK3539" s="123"/>
      <c r="IL3539" s="123"/>
      <c r="IM3539" s="123"/>
      <c r="IN3539" s="123"/>
      <c r="IO3539" s="123"/>
      <c r="IP3539" s="123"/>
    </row>
    <row r="3540" s="120" customFormat="1" ht="15.75" customHeight="1" spans="3:250">
      <c r="C3540" s="124"/>
      <c r="D3540" s="124"/>
      <c r="E3540" s="120"/>
      <c r="F3540" s="125"/>
      <c r="G3540" s="120"/>
      <c r="II3540" s="123"/>
      <c r="IJ3540" s="123"/>
      <c r="IK3540" s="123"/>
      <c r="IL3540" s="123"/>
      <c r="IM3540" s="123"/>
      <c r="IN3540" s="123"/>
      <c r="IO3540" s="123"/>
      <c r="IP3540" s="123"/>
    </row>
    <row r="3541" s="120" customFormat="1" ht="15.75" customHeight="1" spans="3:250">
      <c r="C3541" s="124"/>
      <c r="D3541" s="124"/>
      <c r="E3541" s="120"/>
      <c r="F3541" s="125"/>
      <c r="G3541" s="120"/>
      <c r="II3541" s="123"/>
      <c r="IJ3541" s="123"/>
      <c r="IK3541" s="123"/>
      <c r="IL3541" s="123"/>
      <c r="IM3541" s="123"/>
      <c r="IN3541" s="123"/>
      <c r="IO3541" s="123"/>
      <c r="IP3541" s="123"/>
    </row>
    <row r="3542" s="120" customFormat="1" ht="15.75" customHeight="1" spans="3:250">
      <c r="C3542" s="124"/>
      <c r="D3542" s="124"/>
      <c r="E3542" s="120"/>
      <c r="F3542" s="125"/>
      <c r="G3542" s="120"/>
      <c r="II3542" s="123"/>
      <c r="IJ3542" s="123"/>
      <c r="IK3542" s="123"/>
      <c r="IL3542" s="123"/>
      <c r="IM3542" s="123"/>
      <c r="IN3542" s="123"/>
      <c r="IO3542" s="123"/>
      <c r="IP3542" s="123"/>
    </row>
    <row r="3543" s="120" customFormat="1" ht="15.75" customHeight="1" spans="3:250">
      <c r="C3543" s="124"/>
      <c r="D3543" s="124"/>
      <c r="E3543" s="120"/>
      <c r="F3543" s="125"/>
      <c r="G3543" s="120"/>
      <c r="II3543" s="123"/>
      <c r="IJ3543" s="123"/>
      <c r="IK3543" s="123"/>
      <c r="IL3543" s="123"/>
      <c r="IM3543" s="123"/>
      <c r="IN3543" s="123"/>
      <c r="IO3543" s="123"/>
      <c r="IP3543" s="123"/>
    </row>
    <row r="3544" s="120" customFormat="1" ht="15.75" customHeight="1" spans="3:250">
      <c r="C3544" s="124"/>
      <c r="D3544" s="124"/>
      <c r="E3544" s="120"/>
      <c r="F3544" s="125"/>
      <c r="G3544" s="120"/>
      <c r="II3544" s="123"/>
      <c r="IJ3544" s="123"/>
      <c r="IK3544" s="123"/>
      <c r="IL3544" s="123"/>
      <c r="IM3544" s="123"/>
      <c r="IN3544" s="123"/>
      <c r="IO3544" s="123"/>
      <c r="IP3544" s="123"/>
    </row>
    <row r="3545" s="120" customFormat="1" ht="15.75" customHeight="1" spans="3:250">
      <c r="C3545" s="124"/>
      <c r="D3545" s="124"/>
      <c r="E3545" s="120"/>
      <c r="F3545" s="125"/>
      <c r="G3545" s="120"/>
      <c r="II3545" s="123"/>
      <c r="IJ3545" s="123"/>
      <c r="IK3545" s="123"/>
      <c r="IL3545" s="123"/>
      <c r="IM3545" s="123"/>
      <c r="IN3545" s="123"/>
      <c r="IO3545" s="123"/>
      <c r="IP3545" s="123"/>
    </row>
    <row r="3546" s="120" customFormat="1" ht="15.75" customHeight="1" spans="3:250">
      <c r="C3546" s="124"/>
      <c r="D3546" s="124"/>
      <c r="E3546" s="120"/>
      <c r="F3546" s="125"/>
      <c r="G3546" s="120"/>
      <c r="II3546" s="123"/>
      <c r="IJ3546" s="123"/>
      <c r="IK3546" s="123"/>
      <c r="IL3546" s="123"/>
      <c r="IM3546" s="123"/>
      <c r="IN3546" s="123"/>
      <c r="IO3546" s="123"/>
      <c r="IP3546" s="123"/>
    </row>
    <row r="3547" s="120" customFormat="1" ht="15.75" customHeight="1" spans="3:250">
      <c r="C3547" s="124"/>
      <c r="D3547" s="124"/>
      <c r="E3547" s="120"/>
      <c r="F3547" s="125"/>
      <c r="G3547" s="120"/>
      <c r="II3547" s="123"/>
      <c r="IJ3547" s="123"/>
      <c r="IK3547" s="123"/>
      <c r="IL3547" s="123"/>
      <c r="IM3547" s="123"/>
      <c r="IN3547" s="123"/>
      <c r="IO3547" s="123"/>
      <c r="IP3547" s="123"/>
    </row>
    <row r="3548" s="120" customFormat="1" ht="15.75" customHeight="1" spans="3:250">
      <c r="C3548" s="124"/>
      <c r="D3548" s="124"/>
      <c r="E3548" s="120"/>
      <c r="F3548" s="125"/>
      <c r="G3548" s="120"/>
      <c r="II3548" s="123"/>
      <c r="IJ3548" s="123"/>
      <c r="IK3548" s="123"/>
      <c r="IL3548" s="123"/>
      <c r="IM3548" s="123"/>
      <c r="IN3548" s="123"/>
      <c r="IO3548" s="123"/>
      <c r="IP3548" s="123"/>
    </row>
    <row r="3549" s="120" customFormat="1" ht="15.75" customHeight="1" spans="3:250">
      <c r="C3549" s="124"/>
      <c r="D3549" s="124"/>
      <c r="E3549" s="120"/>
      <c r="F3549" s="125"/>
      <c r="G3549" s="120"/>
      <c r="II3549" s="123"/>
      <c r="IJ3549" s="123"/>
      <c r="IK3549" s="123"/>
      <c r="IL3549" s="123"/>
      <c r="IM3549" s="123"/>
      <c r="IN3549" s="123"/>
      <c r="IO3549" s="123"/>
      <c r="IP3549" s="123"/>
    </row>
    <row r="3550" s="120" customFormat="1" ht="15.75" customHeight="1" spans="3:250">
      <c r="C3550" s="124"/>
      <c r="D3550" s="124"/>
      <c r="E3550" s="120"/>
      <c r="F3550" s="125"/>
      <c r="G3550" s="120"/>
      <c r="II3550" s="123"/>
      <c r="IJ3550" s="123"/>
      <c r="IK3550" s="123"/>
      <c r="IL3550" s="123"/>
      <c r="IM3550" s="123"/>
      <c r="IN3550" s="123"/>
      <c r="IO3550" s="123"/>
      <c r="IP3550" s="123"/>
    </row>
    <row r="3551" s="120" customFormat="1" ht="15.75" customHeight="1" spans="3:250">
      <c r="C3551" s="124"/>
      <c r="D3551" s="124"/>
      <c r="E3551" s="120"/>
      <c r="F3551" s="125"/>
      <c r="G3551" s="120"/>
      <c r="II3551" s="123"/>
      <c r="IJ3551" s="123"/>
      <c r="IK3551" s="123"/>
      <c r="IL3551" s="123"/>
      <c r="IM3551" s="123"/>
      <c r="IN3551" s="123"/>
      <c r="IO3551" s="123"/>
      <c r="IP3551" s="123"/>
    </row>
    <row r="3552" s="120" customFormat="1" ht="15.75" customHeight="1" spans="3:250">
      <c r="C3552" s="124"/>
      <c r="D3552" s="124"/>
      <c r="E3552" s="120"/>
      <c r="F3552" s="125"/>
      <c r="G3552" s="120"/>
      <c r="II3552" s="123"/>
      <c r="IJ3552" s="123"/>
      <c r="IK3552" s="123"/>
      <c r="IL3552" s="123"/>
      <c r="IM3552" s="123"/>
      <c r="IN3552" s="123"/>
      <c r="IO3552" s="123"/>
      <c r="IP3552" s="123"/>
    </row>
    <row r="3553" s="120" customFormat="1" ht="15.75" customHeight="1" spans="3:250">
      <c r="C3553" s="124"/>
      <c r="D3553" s="124"/>
      <c r="E3553" s="120"/>
      <c r="F3553" s="125"/>
      <c r="G3553" s="120"/>
      <c r="II3553" s="123"/>
      <c r="IJ3553" s="123"/>
      <c r="IK3553" s="123"/>
      <c r="IL3553" s="123"/>
      <c r="IM3553" s="123"/>
      <c r="IN3553" s="123"/>
      <c r="IO3553" s="123"/>
      <c r="IP3553" s="123"/>
    </row>
    <row r="3554" s="120" customFormat="1" ht="15.75" customHeight="1" spans="3:250">
      <c r="C3554" s="124"/>
      <c r="D3554" s="124"/>
      <c r="E3554" s="120"/>
      <c r="F3554" s="125"/>
      <c r="G3554" s="120"/>
      <c r="II3554" s="123"/>
      <c r="IJ3554" s="123"/>
      <c r="IK3554" s="123"/>
      <c r="IL3554" s="123"/>
      <c r="IM3554" s="123"/>
      <c r="IN3554" s="123"/>
      <c r="IO3554" s="123"/>
      <c r="IP3554" s="123"/>
    </row>
    <row r="3555" s="120" customFormat="1" ht="15.75" customHeight="1" spans="3:250">
      <c r="C3555" s="124"/>
      <c r="D3555" s="124"/>
      <c r="E3555" s="120"/>
      <c r="F3555" s="125"/>
      <c r="G3555" s="120"/>
      <c r="II3555" s="123"/>
      <c r="IJ3555" s="123"/>
      <c r="IK3555" s="123"/>
      <c r="IL3555" s="123"/>
      <c r="IM3555" s="123"/>
      <c r="IN3555" s="123"/>
      <c r="IO3555" s="123"/>
      <c r="IP3555" s="123"/>
    </row>
    <row r="3556" s="120" customFormat="1" ht="15.75" customHeight="1" spans="3:250">
      <c r="C3556" s="124"/>
      <c r="D3556" s="124"/>
      <c r="E3556" s="120"/>
      <c r="F3556" s="125"/>
      <c r="G3556" s="120"/>
      <c r="II3556" s="123"/>
      <c r="IJ3556" s="123"/>
      <c r="IK3556" s="123"/>
      <c r="IL3556" s="123"/>
      <c r="IM3556" s="123"/>
      <c r="IN3556" s="123"/>
      <c r="IO3556" s="123"/>
      <c r="IP3556" s="123"/>
    </row>
    <row r="3557" s="120" customFormat="1" ht="15.75" customHeight="1" spans="3:250">
      <c r="C3557" s="124"/>
      <c r="D3557" s="124"/>
      <c r="E3557" s="120"/>
      <c r="F3557" s="125"/>
      <c r="G3557" s="120"/>
      <c r="II3557" s="123"/>
      <c r="IJ3557" s="123"/>
      <c r="IK3557" s="123"/>
      <c r="IL3557" s="123"/>
      <c r="IM3557" s="123"/>
      <c r="IN3557" s="123"/>
      <c r="IO3557" s="123"/>
      <c r="IP3557" s="123"/>
    </row>
    <row r="3558" s="120" customFormat="1" ht="15.75" customHeight="1" spans="3:250">
      <c r="C3558" s="124"/>
      <c r="D3558" s="124"/>
      <c r="E3558" s="120"/>
      <c r="F3558" s="125"/>
      <c r="G3558" s="120"/>
      <c r="II3558" s="123"/>
      <c r="IJ3558" s="123"/>
      <c r="IK3558" s="123"/>
      <c r="IL3558" s="123"/>
      <c r="IM3558" s="123"/>
      <c r="IN3558" s="123"/>
      <c r="IO3558" s="123"/>
      <c r="IP3558" s="123"/>
    </row>
    <row r="3559" s="120" customFormat="1" ht="15.75" customHeight="1" spans="3:250">
      <c r="C3559" s="124"/>
      <c r="D3559" s="124"/>
      <c r="E3559" s="120"/>
      <c r="F3559" s="125"/>
      <c r="G3559" s="120"/>
      <c r="II3559" s="123"/>
      <c r="IJ3559" s="123"/>
      <c r="IK3559" s="123"/>
      <c r="IL3559" s="123"/>
      <c r="IM3559" s="123"/>
      <c r="IN3559" s="123"/>
      <c r="IO3559" s="123"/>
      <c r="IP3559" s="123"/>
    </row>
    <row r="3560" s="120" customFormat="1" ht="15.75" customHeight="1" spans="3:250">
      <c r="C3560" s="124"/>
      <c r="D3560" s="124"/>
      <c r="E3560" s="120"/>
      <c r="F3560" s="125"/>
      <c r="G3560" s="120"/>
      <c r="II3560" s="123"/>
      <c r="IJ3560" s="123"/>
      <c r="IK3560" s="123"/>
      <c r="IL3560" s="123"/>
      <c r="IM3560" s="123"/>
      <c r="IN3560" s="123"/>
      <c r="IO3560" s="123"/>
      <c r="IP3560" s="123"/>
    </row>
    <row r="3561" s="120" customFormat="1" ht="15.75" customHeight="1" spans="3:250">
      <c r="C3561" s="124"/>
      <c r="D3561" s="124"/>
      <c r="E3561" s="120"/>
      <c r="F3561" s="125"/>
      <c r="G3561" s="120"/>
      <c r="II3561" s="123"/>
      <c r="IJ3561" s="123"/>
      <c r="IK3561" s="123"/>
      <c r="IL3561" s="123"/>
      <c r="IM3561" s="123"/>
      <c r="IN3561" s="123"/>
      <c r="IO3561" s="123"/>
      <c r="IP3561" s="123"/>
    </row>
    <row r="3562" s="120" customFormat="1" ht="15.75" customHeight="1" spans="3:250">
      <c r="C3562" s="124"/>
      <c r="D3562" s="124"/>
      <c r="E3562" s="120"/>
      <c r="F3562" s="125"/>
      <c r="G3562" s="120"/>
      <c r="II3562" s="123"/>
      <c r="IJ3562" s="123"/>
      <c r="IK3562" s="123"/>
      <c r="IL3562" s="123"/>
      <c r="IM3562" s="123"/>
      <c r="IN3562" s="123"/>
      <c r="IO3562" s="123"/>
      <c r="IP3562" s="123"/>
    </row>
    <row r="3563" s="120" customFormat="1" ht="15.75" customHeight="1" spans="3:250">
      <c r="C3563" s="124"/>
      <c r="D3563" s="124"/>
      <c r="E3563" s="120"/>
      <c r="F3563" s="125"/>
      <c r="G3563" s="120"/>
      <c r="II3563" s="123"/>
      <c r="IJ3563" s="123"/>
      <c r="IK3563" s="123"/>
      <c r="IL3563" s="123"/>
      <c r="IM3563" s="123"/>
      <c r="IN3563" s="123"/>
      <c r="IO3563" s="123"/>
      <c r="IP3563" s="123"/>
    </row>
    <row r="3564" s="120" customFormat="1" ht="15.75" customHeight="1" spans="3:250">
      <c r="C3564" s="124"/>
      <c r="D3564" s="124"/>
      <c r="E3564" s="120"/>
      <c r="F3564" s="125"/>
      <c r="G3564" s="120"/>
      <c r="II3564" s="123"/>
      <c r="IJ3564" s="123"/>
      <c r="IK3564" s="123"/>
      <c r="IL3564" s="123"/>
      <c r="IM3564" s="123"/>
      <c r="IN3564" s="123"/>
      <c r="IO3564" s="123"/>
      <c r="IP3564" s="123"/>
    </row>
    <row r="3565" s="120" customFormat="1" ht="15.75" customHeight="1" spans="3:250">
      <c r="C3565" s="124"/>
      <c r="D3565" s="124"/>
      <c r="E3565" s="120"/>
      <c r="F3565" s="125"/>
      <c r="G3565" s="120"/>
      <c r="II3565" s="123"/>
      <c r="IJ3565" s="123"/>
      <c r="IK3565" s="123"/>
      <c r="IL3565" s="123"/>
      <c r="IM3565" s="123"/>
      <c r="IN3565" s="123"/>
      <c r="IO3565" s="123"/>
      <c r="IP3565" s="123"/>
    </row>
    <row r="3566" s="120" customFormat="1" ht="15.75" customHeight="1" spans="3:250">
      <c r="C3566" s="124"/>
      <c r="D3566" s="124"/>
      <c r="E3566" s="120"/>
      <c r="F3566" s="125"/>
      <c r="G3566" s="120"/>
      <c r="II3566" s="123"/>
      <c r="IJ3566" s="123"/>
      <c r="IK3566" s="123"/>
      <c r="IL3566" s="123"/>
      <c r="IM3566" s="123"/>
      <c r="IN3566" s="123"/>
      <c r="IO3566" s="123"/>
      <c r="IP3566" s="123"/>
    </row>
    <row r="3567" s="120" customFormat="1" ht="15.75" customHeight="1" spans="3:250">
      <c r="C3567" s="124"/>
      <c r="D3567" s="124"/>
      <c r="E3567" s="120"/>
      <c r="F3567" s="125"/>
      <c r="G3567" s="120"/>
      <c r="II3567" s="123"/>
      <c r="IJ3567" s="123"/>
      <c r="IK3567" s="123"/>
      <c r="IL3567" s="123"/>
      <c r="IM3567" s="123"/>
      <c r="IN3567" s="123"/>
      <c r="IO3567" s="123"/>
      <c r="IP3567" s="123"/>
    </row>
    <row r="3568" s="120" customFormat="1" ht="15.75" customHeight="1" spans="3:250">
      <c r="C3568" s="124"/>
      <c r="D3568" s="124"/>
      <c r="E3568" s="120"/>
      <c r="F3568" s="125"/>
      <c r="G3568" s="120"/>
      <c r="II3568" s="123"/>
      <c r="IJ3568" s="123"/>
      <c r="IK3568" s="123"/>
      <c r="IL3568" s="123"/>
      <c r="IM3568" s="123"/>
      <c r="IN3568" s="123"/>
      <c r="IO3568" s="123"/>
      <c r="IP3568" s="123"/>
    </row>
    <row r="3569" s="120" customFormat="1" ht="15.75" customHeight="1" spans="3:250">
      <c r="C3569" s="124"/>
      <c r="D3569" s="124"/>
      <c r="E3569" s="120"/>
      <c r="F3569" s="125"/>
      <c r="G3569" s="120"/>
      <c r="II3569" s="123"/>
      <c r="IJ3569" s="123"/>
      <c r="IK3569" s="123"/>
      <c r="IL3569" s="123"/>
      <c r="IM3569" s="123"/>
      <c r="IN3569" s="123"/>
      <c r="IO3569" s="123"/>
      <c r="IP3569" s="123"/>
    </row>
    <row r="3570" s="120" customFormat="1" ht="15.75" customHeight="1" spans="3:250">
      <c r="C3570" s="124"/>
      <c r="D3570" s="124"/>
      <c r="E3570" s="120"/>
      <c r="F3570" s="125"/>
      <c r="G3570" s="120"/>
      <c r="II3570" s="123"/>
      <c r="IJ3570" s="123"/>
      <c r="IK3570" s="123"/>
      <c r="IL3570" s="123"/>
      <c r="IM3570" s="123"/>
      <c r="IN3570" s="123"/>
      <c r="IO3570" s="123"/>
      <c r="IP3570" s="123"/>
    </row>
    <row r="3571" s="120" customFormat="1" ht="15.75" customHeight="1" spans="3:250">
      <c r="C3571" s="124"/>
      <c r="D3571" s="124"/>
      <c r="E3571" s="120"/>
      <c r="F3571" s="125"/>
      <c r="G3571" s="120"/>
      <c r="II3571" s="123"/>
      <c r="IJ3571" s="123"/>
      <c r="IK3571" s="123"/>
      <c r="IL3571" s="123"/>
      <c r="IM3571" s="123"/>
      <c r="IN3571" s="123"/>
      <c r="IO3571" s="123"/>
      <c r="IP3571" s="123"/>
    </row>
    <row r="3572" s="120" customFormat="1" ht="15.75" customHeight="1" spans="3:250">
      <c r="C3572" s="124"/>
      <c r="D3572" s="124"/>
      <c r="E3572" s="120"/>
      <c r="F3572" s="125"/>
      <c r="G3572" s="120"/>
      <c r="II3572" s="123"/>
      <c r="IJ3572" s="123"/>
      <c r="IK3572" s="123"/>
      <c r="IL3572" s="123"/>
      <c r="IM3572" s="123"/>
      <c r="IN3572" s="123"/>
      <c r="IO3572" s="123"/>
      <c r="IP3572" s="123"/>
    </row>
    <row r="3573" s="120" customFormat="1" ht="15.75" customHeight="1" spans="3:250">
      <c r="C3573" s="124"/>
      <c r="D3573" s="124"/>
      <c r="E3573" s="120"/>
      <c r="F3573" s="125"/>
      <c r="G3573" s="120"/>
      <c r="II3573" s="123"/>
      <c r="IJ3573" s="123"/>
      <c r="IK3573" s="123"/>
      <c r="IL3573" s="123"/>
      <c r="IM3573" s="123"/>
      <c r="IN3573" s="123"/>
      <c r="IO3573" s="123"/>
      <c r="IP3573" s="123"/>
    </row>
    <row r="3574" s="120" customFormat="1" ht="15.75" customHeight="1" spans="3:250">
      <c r="C3574" s="124"/>
      <c r="D3574" s="124"/>
      <c r="E3574" s="120"/>
      <c r="F3574" s="125"/>
      <c r="G3574" s="120"/>
      <c r="II3574" s="123"/>
      <c r="IJ3574" s="123"/>
      <c r="IK3574" s="123"/>
      <c r="IL3574" s="123"/>
      <c r="IM3574" s="123"/>
      <c r="IN3574" s="123"/>
      <c r="IO3574" s="123"/>
      <c r="IP3574" s="123"/>
    </row>
    <row r="3575" s="120" customFormat="1" ht="15.75" customHeight="1" spans="3:250">
      <c r="C3575" s="124"/>
      <c r="D3575" s="124"/>
      <c r="E3575" s="120"/>
      <c r="F3575" s="125"/>
      <c r="G3575" s="120"/>
      <c r="II3575" s="123"/>
      <c r="IJ3575" s="123"/>
      <c r="IK3575" s="123"/>
      <c r="IL3575" s="123"/>
      <c r="IM3575" s="123"/>
      <c r="IN3575" s="123"/>
      <c r="IO3575" s="123"/>
      <c r="IP3575" s="123"/>
    </row>
    <row r="3576" s="120" customFormat="1" ht="15.75" customHeight="1" spans="3:250">
      <c r="C3576" s="124"/>
      <c r="D3576" s="124"/>
      <c r="E3576" s="120"/>
      <c r="F3576" s="125"/>
      <c r="G3576" s="120"/>
      <c r="II3576" s="123"/>
      <c r="IJ3576" s="123"/>
      <c r="IK3576" s="123"/>
      <c r="IL3576" s="123"/>
      <c r="IM3576" s="123"/>
      <c r="IN3576" s="123"/>
      <c r="IO3576" s="123"/>
      <c r="IP3576" s="123"/>
    </row>
    <row r="3577" s="120" customFormat="1" ht="15.75" customHeight="1" spans="3:250">
      <c r="C3577" s="124"/>
      <c r="D3577" s="124"/>
      <c r="E3577" s="120"/>
      <c r="F3577" s="125"/>
      <c r="G3577" s="120"/>
      <c r="II3577" s="123"/>
      <c r="IJ3577" s="123"/>
      <c r="IK3577" s="123"/>
      <c r="IL3577" s="123"/>
      <c r="IM3577" s="123"/>
      <c r="IN3577" s="123"/>
      <c r="IO3577" s="123"/>
      <c r="IP3577" s="123"/>
    </row>
    <row r="3578" s="120" customFormat="1" ht="15.75" customHeight="1" spans="3:250">
      <c r="C3578" s="124"/>
      <c r="D3578" s="124"/>
      <c r="E3578" s="120"/>
      <c r="F3578" s="125"/>
      <c r="G3578" s="120"/>
      <c r="II3578" s="123"/>
      <c r="IJ3578" s="123"/>
      <c r="IK3578" s="123"/>
      <c r="IL3578" s="123"/>
      <c r="IM3578" s="123"/>
      <c r="IN3578" s="123"/>
      <c r="IO3578" s="123"/>
      <c r="IP3578" s="123"/>
    </row>
    <row r="3579" s="120" customFormat="1" ht="15.75" customHeight="1" spans="3:250">
      <c r="C3579" s="124"/>
      <c r="D3579" s="124"/>
      <c r="E3579" s="120"/>
      <c r="F3579" s="125"/>
      <c r="G3579" s="120"/>
      <c r="II3579" s="123"/>
      <c r="IJ3579" s="123"/>
      <c r="IK3579" s="123"/>
      <c r="IL3579" s="123"/>
      <c r="IM3579" s="123"/>
      <c r="IN3579" s="123"/>
      <c r="IO3579" s="123"/>
      <c r="IP3579" s="123"/>
    </row>
    <row r="3580" s="120" customFormat="1" ht="15.75" customHeight="1" spans="3:250">
      <c r="C3580" s="124"/>
      <c r="D3580" s="124"/>
      <c r="E3580" s="120"/>
      <c r="F3580" s="125"/>
      <c r="G3580" s="120"/>
      <c r="II3580" s="123"/>
      <c r="IJ3580" s="123"/>
      <c r="IK3580" s="123"/>
      <c r="IL3580" s="123"/>
      <c r="IM3580" s="123"/>
      <c r="IN3580" s="123"/>
      <c r="IO3580" s="123"/>
      <c r="IP3580" s="123"/>
    </row>
    <row r="3581" s="120" customFormat="1" ht="15.75" customHeight="1" spans="3:250">
      <c r="C3581" s="124"/>
      <c r="D3581" s="124"/>
      <c r="E3581" s="120"/>
      <c r="F3581" s="125"/>
      <c r="G3581" s="120"/>
      <c r="II3581" s="123"/>
      <c r="IJ3581" s="123"/>
      <c r="IK3581" s="123"/>
      <c r="IL3581" s="123"/>
      <c r="IM3581" s="123"/>
      <c r="IN3581" s="123"/>
      <c r="IO3581" s="123"/>
      <c r="IP3581" s="123"/>
    </row>
    <row r="3582" s="120" customFormat="1" ht="15.75" customHeight="1" spans="3:250">
      <c r="C3582" s="124"/>
      <c r="D3582" s="124"/>
      <c r="E3582" s="120"/>
      <c r="F3582" s="125"/>
      <c r="G3582" s="120"/>
      <c r="II3582" s="123"/>
      <c r="IJ3582" s="123"/>
      <c r="IK3582" s="123"/>
      <c r="IL3582" s="123"/>
      <c r="IM3582" s="123"/>
      <c r="IN3582" s="123"/>
      <c r="IO3582" s="123"/>
      <c r="IP3582" s="123"/>
    </row>
    <row r="3583" s="120" customFormat="1" ht="15.75" customHeight="1" spans="3:250">
      <c r="C3583" s="124"/>
      <c r="D3583" s="124"/>
      <c r="E3583" s="120"/>
      <c r="F3583" s="125"/>
      <c r="G3583" s="120"/>
      <c r="II3583" s="123"/>
      <c r="IJ3583" s="123"/>
      <c r="IK3583" s="123"/>
      <c r="IL3583" s="123"/>
      <c r="IM3583" s="123"/>
      <c r="IN3583" s="123"/>
      <c r="IO3583" s="123"/>
      <c r="IP3583" s="123"/>
    </row>
    <row r="3584" s="120" customFormat="1" ht="15.75" customHeight="1" spans="3:250">
      <c r="C3584" s="124"/>
      <c r="D3584" s="124"/>
      <c r="E3584" s="120"/>
      <c r="F3584" s="125"/>
      <c r="G3584" s="120"/>
      <c r="II3584" s="123"/>
      <c r="IJ3584" s="123"/>
      <c r="IK3584" s="123"/>
      <c r="IL3584" s="123"/>
      <c r="IM3584" s="123"/>
      <c r="IN3584" s="123"/>
      <c r="IO3584" s="123"/>
      <c r="IP3584" s="123"/>
    </row>
    <row r="3585" s="120" customFormat="1" ht="15.75" customHeight="1" spans="3:250">
      <c r="C3585" s="124"/>
      <c r="D3585" s="124"/>
      <c r="E3585" s="120"/>
      <c r="F3585" s="125"/>
      <c r="G3585" s="120"/>
      <c r="II3585" s="123"/>
      <c r="IJ3585" s="123"/>
      <c r="IK3585" s="123"/>
      <c r="IL3585" s="123"/>
      <c r="IM3585" s="123"/>
      <c r="IN3585" s="123"/>
      <c r="IO3585" s="123"/>
      <c r="IP3585" s="123"/>
    </row>
    <row r="3586" s="120" customFormat="1" ht="15.75" customHeight="1" spans="3:250">
      <c r="C3586" s="124"/>
      <c r="D3586" s="124"/>
      <c r="E3586" s="120"/>
      <c r="F3586" s="125"/>
      <c r="G3586" s="120"/>
      <c r="II3586" s="123"/>
      <c r="IJ3586" s="123"/>
      <c r="IK3586" s="123"/>
      <c r="IL3586" s="123"/>
      <c r="IM3586" s="123"/>
      <c r="IN3586" s="123"/>
      <c r="IO3586" s="123"/>
      <c r="IP3586" s="123"/>
    </row>
    <row r="3587" s="120" customFormat="1" ht="15.75" customHeight="1" spans="3:250">
      <c r="C3587" s="124"/>
      <c r="D3587" s="124"/>
      <c r="E3587" s="120"/>
      <c r="F3587" s="125"/>
      <c r="G3587" s="120"/>
      <c r="II3587" s="123"/>
      <c r="IJ3587" s="123"/>
      <c r="IK3587" s="123"/>
      <c r="IL3587" s="123"/>
      <c r="IM3587" s="123"/>
      <c r="IN3587" s="123"/>
      <c r="IO3587" s="123"/>
      <c r="IP3587" s="123"/>
    </row>
    <row r="3588" s="120" customFormat="1" ht="15.75" customHeight="1" spans="3:250">
      <c r="C3588" s="124"/>
      <c r="D3588" s="124"/>
      <c r="E3588" s="120"/>
      <c r="F3588" s="125"/>
      <c r="G3588" s="120"/>
      <c r="II3588" s="123"/>
      <c r="IJ3588" s="123"/>
      <c r="IK3588" s="123"/>
      <c r="IL3588" s="123"/>
      <c r="IM3588" s="123"/>
      <c r="IN3588" s="123"/>
      <c r="IO3588" s="123"/>
      <c r="IP3588" s="123"/>
    </row>
    <row r="3589" s="120" customFormat="1" ht="15.75" customHeight="1" spans="3:250">
      <c r="C3589" s="124"/>
      <c r="D3589" s="124"/>
      <c r="E3589" s="120"/>
      <c r="F3589" s="125"/>
      <c r="G3589" s="120"/>
      <c r="II3589" s="123"/>
      <c r="IJ3589" s="123"/>
      <c r="IK3589" s="123"/>
      <c r="IL3589" s="123"/>
      <c r="IM3589" s="123"/>
      <c r="IN3589" s="123"/>
      <c r="IO3589" s="123"/>
      <c r="IP3589" s="123"/>
    </row>
    <row r="3590" s="120" customFormat="1" ht="15.75" customHeight="1" spans="3:250">
      <c r="C3590" s="124"/>
      <c r="D3590" s="124"/>
      <c r="E3590" s="120"/>
      <c r="F3590" s="125"/>
      <c r="G3590" s="120"/>
      <c r="II3590" s="123"/>
      <c r="IJ3590" s="123"/>
      <c r="IK3590" s="123"/>
      <c r="IL3590" s="123"/>
      <c r="IM3590" s="123"/>
      <c r="IN3590" s="123"/>
      <c r="IO3590" s="123"/>
      <c r="IP3590" s="123"/>
    </row>
    <row r="3591" s="120" customFormat="1" ht="15.75" customHeight="1" spans="3:250">
      <c r="C3591" s="124"/>
      <c r="D3591" s="124"/>
      <c r="E3591" s="120"/>
      <c r="F3591" s="125"/>
      <c r="G3591" s="120"/>
      <c r="II3591" s="123"/>
      <c r="IJ3591" s="123"/>
      <c r="IK3591" s="123"/>
      <c r="IL3591" s="123"/>
      <c r="IM3591" s="123"/>
      <c r="IN3591" s="123"/>
      <c r="IO3591" s="123"/>
      <c r="IP3591" s="123"/>
    </row>
    <row r="3592" s="120" customFormat="1" ht="15.75" customHeight="1" spans="3:250">
      <c r="C3592" s="124"/>
      <c r="D3592" s="124"/>
      <c r="E3592" s="120"/>
      <c r="F3592" s="125"/>
      <c r="G3592" s="120"/>
      <c r="II3592" s="123"/>
      <c r="IJ3592" s="123"/>
      <c r="IK3592" s="123"/>
      <c r="IL3592" s="123"/>
      <c r="IM3592" s="123"/>
      <c r="IN3592" s="123"/>
      <c r="IO3592" s="123"/>
      <c r="IP3592" s="123"/>
    </row>
    <row r="3593" s="120" customFormat="1" ht="15.75" customHeight="1" spans="3:250">
      <c r="C3593" s="124"/>
      <c r="D3593" s="124"/>
      <c r="E3593" s="120"/>
      <c r="F3593" s="125"/>
      <c r="G3593" s="120"/>
      <c r="II3593" s="123"/>
      <c r="IJ3593" s="123"/>
      <c r="IK3593" s="123"/>
      <c r="IL3593" s="123"/>
      <c r="IM3593" s="123"/>
      <c r="IN3593" s="123"/>
      <c r="IO3593" s="123"/>
      <c r="IP3593" s="123"/>
    </row>
    <row r="3594" s="120" customFormat="1" ht="15.75" customHeight="1" spans="3:250">
      <c r="C3594" s="124"/>
      <c r="D3594" s="124"/>
      <c r="E3594" s="120"/>
      <c r="F3594" s="125"/>
      <c r="G3594" s="120"/>
      <c r="II3594" s="123"/>
      <c r="IJ3594" s="123"/>
      <c r="IK3594" s="123"/>
      <c r="IL3594" s="123"/>
      <c r="IM3594" s="123"/>
      <c r="IN3594" s="123"/>
      <c r="IO3594" s="123"/>
      <c r="IP3594" s="123"/>
    </row>
    <row r="3595" s="120" customFormat="1" ht="15.75" customHeight="1" spans="3:250">
      <c r="C3595" s="124"/>
      <c r="D3595" s="124"/>
      <c r="E3595" s="120"/>
      <c r="F3595" s="125"/>
      <c r="G3595" s="120"/>
      <c r="II3595" s="123"/>
      <c r="IJ3595" s="123"/>
      <c r="IK3595" s="123"/>
      <c r="IL3595" s="123"/>
      <c r="IM3595" s="123"/>
      <c r="IN3595" s="123"/>
      <c r="IO3595" s="123"/>
      <c r="IP3595" s="123"/>
    </row>
    <row r="3596" s="120" customFormat="1" ht="15.75" customHeight="1" spans="3:250">
      <c r="C3596" s="124"/>
      <c r="D3596" s="124"/>
      <c r="E3596" s="120"/>
      <c r="F3596" s="125"/>
      <c r="G3596" s="120"/>
      <c r="II3596" s="123"/>
      <c r="IJ3596" s="123"/>
      <c r="IK3596" s="123"/>
      <c r="IL3596" s="123"/>
      <c r="IM3596" s="123"/>
      <c r="IN3596" s="123"/>
      <c r="IO3596" s="123"/>
      <c r="IP3596" s="123"/>
    </row>
    <row r="3597" s="120" customFormat="1" ht="15.75" customHeight="1" spans="3:250">
      <c r="C3597" s="124"/>
      <c r="D3597" s="124"/>
      <c r="E3597" s="120"/>
      <c r="F3597" s="125"/>
      <c r="G3597" s="120"/>
      <c r="II3597" s="123"/>
      <c r="IJ3597" s="123"/>
      <c r="IK3597" s="123"/>
      <c r="IL3597" s="123"/>
      <c r="IM3597" s="123"/>
      <c r="IN3597" s="123"/>
      <c r="IO3597" s="123"/>
      <c r="IP3597" s="123"/>
    </row>
    <row r="3598" s="120" customFormat="1" ht="15.75" customHeight="1" spans="3:250">
      <c r="C3598" s="124"/>
      <c r="D3598" s="124"/>
      <c r="E3598" s="120"/>
      <c r="F3598" s="125"/>
      <c r="G3598" s="120"/>
      <c r="II3598" s="123"/>
      <c r="IJ3598" s="123"/>
      <c r="IK3598" s="123"/>
      <c r="IL3598" s="123"/>
      <c r="IM3598" s="123"/>
      <c r="IN3598" s="123"/>
      <c r="IO3598" s="123"/>
      <c r="IP3598" s="123"/>
    </row>
    <row r="3599" s="120" customFormat="1" ht="15.75" customHeight="1" spans="3:250">
      <c r="C3599" s="124"/>
      <c r="D3599" s="124"/>
      <c r="E3599" s="120"/>
      <c r="F3599" s="125"/>
      <c r="G3599" s="120"/>
      <c r="II3599" s="123"/>
      <c r="IJ3599" s="123"/>
      <c r="IK3599" s="123"/>
      <c r="IL3599" s="123"/>
      <c r="IM3599" s="123"/>
      <c r="IN3599" s="123"/>
      <c r="IO3599" s="123"/>
      <c r="IP3599" s="123"/>
    </row>
    <row r="3600" s="120" customFormat="1" ht="15.75" customHeight="1" spans="3:250">
      <c r="C3600" s="124"/>
      <c r="D3600" s="124"/>
      <c r="E3600" s="120"/>
      <c r="F3600" s="125"/>
      <c r="G3600" s="120"/>
      <c r="II3600" s="123"/>
      <c r="IJ3600" s="123"/>
      <c r="IK3600" s="123"/>
      <c r="IL3600" s="123"/>
      <c r="IM3600" s="123"/>
      <c r="IN3600" s="123"/>
      <c r="IO3600" s="123"/>
      <c r="IP3600" s="123"/>
    </row>
    <row r="3601" s="120" customFormat="1" ht="15.75" customHeight="1" spans="3:250">
      <c r="C3601" s="124"/>
      <c r="D3601" s="124"/>
      <c r="E3601" s="120"/>
      <c r="F3601" s="125"/>
      <c r="G3601" s="120"/>
      <c r="II3601" s="123"/>
      <c r="IJ3601" s="123"/>
      <c r="IK3601" s="123"/>
      <c r="IL3601" s="123"/>
      <c r="IM3601" s="123"/>
      <c r="IN3601" s="123"/>
      <c r="IO3601" s="123"/>
      <c r="IP3601" s="123"/>
    </row>
    <row r="3602" s="120" customFormat="1" ht="15.75" customHeight="1" spans="3:250">
      <c r="C3602" s="124"/>
      <c r="D3602" s="124"/>
      <c r="E3602" s="120"/>
      <c r="F3602" s="125"/>
      <c r="G3602" s="120"/>
      <c r="II3602" s="123"/>
      <c r="IJ3602" s="123"/>
      <c r="IK3602" s="123"/>
      <c r="IL3602" s="123"/>
      <c r="IM3602" s="123"/>
      <c r="IN3602" s="123"/>
      <c r="IO3602" s="123"/>
      <c r="IP3602" s="123"/>
    </row>
    <row r="3603" s="120" customFormat="1" ht="15.75" customHeight="1" spans="3:250">
      <c r="C3603" s="124"/>
      <c r="D3603" s="124"/>
      <c r="E3603" s="120"/>
      <c r="F3603" s="125"/>
      <c r="G3603" s="120"/>
      <c r="II3603" s="123"/>
      <c r="IJ3603" s="123"/>
      <c r="IK3603" s="123"/>
      <c r="IL3603" s="123"/>
      <c r="IM3603" s="123"/>
      <c r="IN3603" s="123"/>
      <c r="IO3603" s="123"/>
      <c r="IP3603" s="123"/>
    </row>
    <row r="3604" s="120" customFormat="1" ht="15.75" customHeight="1" spans="3:250">
      <c r="C3604" s="124"/>
      <c r="D3604" s="124"/>
      <c r="E3604" s="120"/>
      <c r="F3604" s="125"/>
      <c r="G3604" s="120"/>
      <c r="II3604" s="123"/>
      <c r="IJ3604" s="123"/>
      <c r="IK3604" s="123"/>
      <c r="IL3604" s="123"/>
      <c r="IM3604" s="123"/>
      <c r="IN3604" s="123"/>
      <c r="IO3604" s="123"/>
      <c r="IP3604" s="123"/>
    </row>
    <row r="3605" s="120" customFormat="1" ht="15.75" customHeight="1" spans="3:250">
      <c r="C3605" s="124"/>
      <c r="D3605" s="124"/>
      <c r="E3605" s="120"/>
      <c r="F3605" s="125"/>
      <c r="G3605" s="120"/>
      <c r="II3605" s="123"/>
      <c r="IJ3605" s="123"/>
      <c r="IK3605" s="123"/>
      <c r="IL3605" s="123"/>
      <c r="IM3605" s="123"/>
      <c r="IN3605" s="123"/>
      <c r="IO3605" s="123"/>
      <c r="IP3605" s="123"/>
    </row>
    <row r="3606" s="120" customFormat="1" ht="15.75" customHeight="1" spans="3:250">
      <c r="C3606" s="124"/>
      <c r="D3606" s="124"/>
      <c r="E3606" s="120"/>
      <c r="F3606" s="125"/>
      <c r="G3606" s="120"/>
      <c r="II3606" s="123"/>
      <c r="IJ3606" s="123"/>
      <c r="IK3606" s="123"/>
      <c r="IL3606" s="123"/>
      <c r="IM3606" s="123"/>
      <c r="IN3606" s="123"/>
      <c r="IO3606" s="123"/>
      <c r="IP3606" s="123"/>
    </row>
    <row r="3607" s="120" customFormat="1" ht="15.75" customHeight="1" spans="3:250">
      <c r="C3607" s="124"/>
      <c r="D3607" s="124"/>
      <c r="E3607" s="120"/>
      <c r="F3607" s="125"/>
      <c r="G3607" s="120"/>
      <c r="II3607" s="123"/>
      <c r="IJ3607" s="123"/>
      <c r="IK3607" s="123"/>
      <c r="IL3607" s="123"/>
      <c r="IM3607" s="123"/>
      <c r="IN3607" s="123"/>
      <c r="IO3607" s="123"/>
      <c r="IP3607" s="123"/>
    </row>
    <row r="3608" s="120" customFormat="1" ht="15.75" customHeight="1" spans="3:250">
      <c r="C3608" s="124"/>
      <c r="D3608" s="124"/>
      <c r="E3608" s="120"/>
      <c r="F3608" s="125"/>
      <c r="G3608" s="120"/>
      <c r="II3608" s="123"/>
      <c r="IJ3608" s="123"/>
      <c r="IK3608" s="123"/>
      <c r="IL3608" s="123"/>
      <c r="IM3608" s="123"/>
      <c r="IN3608" s="123"/>
      <c r="IO3608" s="123"/>
      <c r="IP3608" s="123"/>
    </row>
    <row r="3609" s="120" customFormat="1" ht="15.75" customHeight="1" spans="3:250">
      <c r="C3609" s="124"/>
      <c r="D3609" s="124"/>
      <c r="E3609" s="120"/>
      <c r="F3609" s="125"/>
      <c r="G3609" s="120"/>
      <c r="II3609" s="123"/>
      <c r="IJ3609" s="123"/>
      <c r="IK3609" s="123"/>
      <c r="IL3609" s="123"/>
      <c r="IM3609" s="123"/>
      <c r="IN3609" s="123"/>
      <c r="IO3609" s="123"/>
      <c r="IP3609" s="123"/>
    </row>
    <row r="3610" s="120" customFormat="1" ht="15.75" customHeight="1" spans="3:250">
      <c r="C3610" s="124"/>
      <c r="D3610" s="124"/>
      <c r="E3610" s="120"/>
      <c r="F3610" s="125"/>
      <c r="G3610" s="120"/>
      <c r="II3610" s="123"/>
      <c r="IJ3610" s="123"/>
      <c r="IK3610" s="123"/>
      <c r="IL3610" s="123"/>
      <c r="IM3610" s="123"/>
      <c r="IN3610" s="123"/>
      <c r="IO3610" s="123"/>
      <c r="IP3610" s="123"/>
    </row>
    <row r="3611" s="120" customFormat="1" ht="15.75" customHeight="1" spans="3:250">
      <c r="C3611" s="124"/>
      <c r="D3611" s="124"/>
      <c r="E3611" s="120"/>
      <c r="F3611" s="125"/>
      <c r="G3611" s="120"/>
      <c r="II3611" s="123"/>
      <c r="IJ3611" s="123"/>
      <c r="IK3611" s="123"/>
      <c r="IL3611" s="123"/>
      <c r="IM3611" s="123"/>
      <c r="IN3611" s="123"/>
      <c r="IO3611" s="123"/>
      <c r="IP3611" s="123"/>
    </row>
    <row r="3612" s="120" customFormat="1" ht="15.75" customHeight="1" spans="3:250">
      <c r="C3612" s="124"/>
      <c r="D3612" s="124"/>
      <c r="E3612" s="120"/>
      <c r="F3612" s="125"/>
      <c r="G3612" s="120"/>
      <c r="II3612" s="123"/>
      <c r="IJ3612" s="123"/>
      <c r="IK3612" s="123"/>
      <c r="IL3612" s="123"/>
      <c r="IM3612" s="123"/>
      <c r="IN3612" s="123"/>
      <c r="IO3612" s="123"/>
      <c r="IP3612" s="123"/>
    </row>
    <row r="3613" s="120" customFormat="1" ht="15.75" customHeight="1" spans="3:250">
      <c r="C3613" s="124"/>
      <c r="D3613" s="124"/>
      <c r="E3613" s="120"/>
      <c r="F3613" s="125"/>
      <c r="G3613" s="120"/>
      <c r="II3613" s="123"/>
      <c r="IJ3613" s="123"/>
      <c r="IK3613" s="123"/>
      <c r="IL3613" s="123"/>
      <c r="IM3613" s="123"/>
      <c r="IN3613" s="123"/>
      <c r="IO3613" s="123"/>
      <c r="IP3613" s="123"/>
    </row>
    <row r="3614" s="120" customFormat="1" ht="15.75" customHeight="1" spans="3:250">
      <c r="C3614" s="124"/>
      <c r="D3614" s="124"/>
      <c r="E3614" s="120"/>
      <c r="F3614" s="125"/>
      <c r="G3614" s="120"/>
      <c r="II3614" s="123"/>
      <c r="IJ3614" s="123"/>
      <c r="IK3614" s="123"/>
      <c r="IL3614" s="123"/>
      <c r="IM3614" s="123"/>
      <c r="IN3614" s="123"/>
      <c r="IO3614" s="123"/>
      <c r="IP3614" s="123"/>
    </row>
    <row r="3615" s="120" customFormat="1" ht="15.75" customHeight="1" spans="3:250">
      <c r="C3615" s="124"/>
      <c r="D3615" s="124"/>
      <c r="E3615" s="120"/>
      <c r="F3615" s="125"/>
      <c r="G3615" s="120"/>
      <c r="II3615" s="123"/>
      <c r="IJ3615" s="123"/>
      <c r="IK3615" s="123"/>
      <c r="IL3615" s="123"/>
      <c r="IM3615" s="123"/>
      <c r="IN3615" s="123"/>
      <c r="IO3615" s="123"/>
      <c r="IP3615" s="123"/>
    </row>
    <row r="3616" s="120" customFormat="1" ht="15.75" customHeight="1" spans="3:250">
      <c r="C3616" s="124"/>
      <c r="D3616" s="124"/>
      <c r="E3616" s="120"/>
      <c r="F3616" s="125"/>
      <c r="G3616" s="120"/>
      <c r="II3616" s="123"/>
      <c r="IJ3616" s="123"/>
      <c r="IK3616" s="123"/>
      <c r="IL3616" s="123"/>
      <c r="IM3616" s="123"/>
      <c r="IN3616" s="123"/>
      <c r="IO3616" s="123"/>
      <c r="IP3616" s="123"/>
    </row>
    <row r="3617" s="120" customFormat="1" ht="15.75" customHeight="1" spans="3:250">
      <c r="C3617" s="124"/>
      <c r="D3617" s="124"/>
      <c r="E3617" s="120"/>
      <c r="F3617" s="125"/>
      <c r="G3617" s="120"/>
      <c r="II3617" s="123"/>
      <c r="IJ3617" s="123"/>
      <c r="IK3617" s="123"/>
      <c r="IL3617" s="123"/>
      <c r="IM3617" s="123"/>
      <c r="IN3617" s="123"/>
      <c r="IO3617" s="123"/>
      <c r="IP3617" s="123"/>
    </row>
    <row r="3618" s="120" customFormat="1" ht="15.75" customHeight="1" spans="3:250">
      <c r="C3618" s="124"/>
      <c r="D3618" s="124"/>
      <c r="E3618" s="120"/>
      <c r="F3618" s="125"/>
      <c r="G3618" s="120"/>
      <c r="II3618" s="123"/>
      <c r="IJ3618" s="123"/>
      <c r="IK3618" s="123"/>
      <c r="IL3618" s="123"/>
      <c r="IM3618" s="123"/>
      <c r="IN3618" s="123"/>
      <c r="IO3618" s="123"/>
      <c r="IP3618" s="123"/>
    </row>
    <row r="3619" s="120" customFormat="1" ht="15.75" customHeight="1" spans="3:250">
      <c r="C3619" s="124"/>
      <c r="D3619" s="124"/>
      <c r="E3619" s="120"/>
      <c r="F3619" s="125"/>
      <c r="G3619" s="120"/>
      <c r="II3619" s="123"/>
      <c r="IJ3619" s="123"/>
      <c r="IK3619" s="123"/>
      <c r="IL3619" s="123"/>
      <c r="IM3619" s="123"/>
      <c r="IN3619" s="123"/>
      <c r="IO3619" s="123"/>
      <c r="IP3619" s="123"/>
    </row>
    <row r="3620" s="120" customFormat="1" ht="15.75" customHeight="1" spans="3:250">
      <c r="C3620" s="124"/>
      <c r="D3620" s="124"/>
      <c r="E3620" s="120"/>
      <c r="F3620" s="125"/>
      <c r="G3620" s="120"/>
      <c r="II3620" s="123"/>
      <c r="IJ3620" s="123"/>
      <c r="IK3620" s="123"/>
      <c r="IL3620" s="123"/>
      <c r="IM3620" s="123"/>
      <c r="IN3620" s="123"/>
      <c r="IO3620" s="123"/>
      <c r="IP3620" s="123"/>
    </row>
    <row r="3621" s="120" customFormat="1" ht="15.75" customHeight="1" spans="3:250">
      <c r="C3621" s="124"/>
      <c r="D3621" s="124"/>
      <c r="E3621" s="120"/>
      <c r="F3621" s="125"/>
      <c r="G3621" s="120"/>
      <c r="II3621" s="123"/>
      <c r="IJ3621" s="123"/>
      <c r="IK3621" s="123"/>
      <c r="IL3621" s="123"/>
      <c r="IM3621" s="123"/>
      <c r="IN3621" s="123"/>
      <c r="IO3621" s="123"/>
      <c r="IP3621" s="123"/>
    </row>
    <row r="3622" s="120" customFormat="1" ht="15.75" customHeight="1" spans="3:250">
      <c r="C3622" s="124"/>
      <c r="D3622" s="124"/>
      <c r="E3622" s="120"/>
      <c r="F3622" s="125"/>
      <c r="G3622" s="120"/>
      <c r="II3622" s="123"/>
      <c r="IJ3622" s="123"/>
      <c r="IK3622" s="123"/>
      <c r="IL3622" s="123"/>
      <c r="IM3622" s="123"/>
      <c r="IN3622" s="123"/>
      <c r="IO3622" s="123"/>
      <c r="IP3622" s="123"/>
    </row>
    <row r="3623" s="120" customFormat="1" ht="15.75" customHeight="1" spans="3:250">
      <c r="C3623" s="124"/>
      <c r="D3623" s="124"/>
      <c r="E3623" s="120"/>
      <c r="F3623" s="125"/>
      <c r="G3623" s="120"/>
      <c r="II3623" s="123"/>
      <c r="IJ3623" s="123"/>
      <c r="IK3623" s="123"/>
      <c r="IL3623" s="123"/>
      <c r="IM3623" s="123"/>
      <c r="IN3623" s="123"/>
      <c r="IO3623" s="123"/>
      <c r="IP3623" s="123"/>
    </row>
    <row r="3624" s="120" customFormat="1" ht="15.75" customHeight="1" spans="3:250">
      <c r="C3624" s="124"/>
      <c r="D3624" s="124"/>
      <c r="E3624" s="120"/>
      <c r="F3624" s="125"/>
      <c r="G3624" s="120"/>
      <c r="II3624" s="123"/>
      <c r="IJ3624" s="123"/>
      <c r="IK3624" s="123"/>
      <c r="IL3624" s="123"/>
      <c r="IM3624" s="123"/>
      <c r="IN3624" s="123"/>
      <c r="IO3624" s="123"/>
      <c r="IP3624" s="123"/>
    </row>
    <row r="3625" s="120" customFormat="1" ht="15.75" customHeight="1" spans="3:250">
      <c r="C3625" s="124"/>
      <c r="D3625" s="124"/>
      <c r="E3625" s="120"/>
      <c r="F3625" s="125"/>
      <c r="G3625" s="120"/>
      <c r="II3625" s="123"/>
      <c r="IJ3625" s="123"/>
      <c r="IK3625" s="123"/>
      <c r="IL3625" s="123"/>
      <c r="IM3625" s="123"/>
      <c r="IN3625" s="123"/>
      <c r="IO3625" s="123"/>
      <c r="IP3625" s="123"/>
    </row>
    <row r="3626" s="120" customFormat="1" ht="15.75" customHeight="1" spans="3:250">
      <c r="C3626" s="124"/>
      <c r="D3626" s="124"/>
      <c r="E3626" s="120"/>
      <c r="F3626" s="125"/>
      <c r="G3626" s="120"/>
      <c r="II3626" s="123"/>
      <c r="IJ3626" s="123"/>
      <c r="IK3626" s="123"/>
      <c r="IL3626" s="123"/>
      <c r="IM3626" s="123"/>
      <c r="IN3626" s="123"/>
      <c r="IO3626" s="123"/>
      <c r="IP3626" s="123"/>
    </row>
    <row r="3627" s="120" customFormat="1" ht="15.75" customHeight="1" spans="3:250">
      <c r="C3627" s="124"/>
      <c r="D3627" s="124"/>
      <c r="E3627" s="120"/>
      <c r="F3627" s="125"/>
      <c r="G3627" s="120"/>
      <c r="II3627" s="123"/>
      <c r="IJ3627" s="123"/>
      <c r="IK3627" s="123"/>
      <c r="IL3627" s="123"/>
      <c r="IM3627" s="123"/>
      <c r="IN3627" s="123"/>
      <c r="IO3627" s="123"/>
      <c r="IP3627" s="123"/>
    </row>
    <row r="3628" s="120" customFormat="1" ht="15.75" customHeight="1" spans="3:250">
      <c r="C3628" s="124"/>
      <c r="D3628" s="124"/>
      <c r="E3628" s="120"/>
      <c r="F3628" s="125"/>
      <c r="G3628" s="120"/>
      <c r="II3628" s="123"/>
      <c r="IJ3628" s="123"/>
      <c r="IK3628" s="123"/>
      <c r="IL3628" s="123"/>
      <c r="IM3628" s="123"/>
      <c r="IN3628" s="123"/>
      <c r="IO3628" s="123"/>
      <c r="IP3628" s="123"/>
    </row>
    <row r="3629" s="120" customFormat="1" ht="15.75" customHeight="1" spans="3:250">
      <c r="C3629" s="124"/>
      <c r="D3629" s="124"/>
      <c r="E3629" s="120"/>
      <c r="F3629" s="125"/>
      <c r="G3629" s="120"/>
      <c r="II3629" s="123"/>
      <c r="IJ3629" s="123"/>
      <c r="IK3629" s="123"/>
      <c r="IL3629" s="123"/>
      <c r="IM3629" s="123"/>
      <c r="IN3629" s="123"/>
      <c r="IO3629" s="123"/>
      <c r="IP3629" s="123"/>
    </row>
    <row r="3630" s="120" customFormat="1" ht="15.75" customHeight="1" spans="3:250">
      <c r="C3630" s="124"/>
      <c r="D3630" s="124"/>
      <c r="E3630" s="120"/>
      <c r="F3630" s="125"/>
      <c r="G3630" s="120"/>
      <c r="II3630" s="123"/>
      <c r="IJ3630" s="123"/>
      <c r="IK3630" s="123"/>
      <c r="IL3630" s="123"/>
      <c r="IM3630" s="123"/>
      <c r="IN3630" s="123"/>
      <c r="IO3630" s="123"/>
      <c r="IP3630" s="123"/>
    </row>
    <row r="3631" s="120" customFormat="1" ht="15.75" customHeight="1" spans="3:250">
      <c r="C3631" s="124"/>
      <c r="D3631" s="124"/>
      <c r="E3631" s="120"/>
      <c r="F3631" s="125"/>
      <c r="G3631" s="120"/>
      <c r="II3631" s="123"/>
      <c r="IJ3631" s="123"/>
      <c r="IK3631" s="123"/>
      <c r="IL3631" s="123"/>
      <c r="IM3631" s="123"/>
      <c r="IN3631" s="123"/>
      <c r="IO3631" s="123"/>
      <c r="IP3631" s="123"/>
    </row>
    <row r="3632" s="120" customFormat="1" ht="15.75" customHeight="1" spans="3:250">
      <c r="C3632" s="124"/>
      <c r="D3632" s="124"/>
      <c r="E3632" s="120"/>
      <c r="F3632" s="125"/>
      <c r="G3632" s="120"/>
      <c r="II3632" s="123"/>
      <c r="IJ3632" s="123"/>
      <c r="IK3632" s="123"/>
      <c r="IL3632" s="123"/>
      <c r="IM3632" s="123"/>
      <c r="IN3632" s="123"/>
      <c r="IO3632" s="123"/>
      <c r="IP3632" s="123"/>
    </row>
    <row r="3633" s="120" customFormat="1" ht="15.75" customHeight="1" spans="3:250">
      <c r="C3633" s="124"/>
      <c r="D3633" s="124"/>
      <c r="E3633" s="120"/>
      <c r="F3633" s="125"/>
      <c r="G3633" s="120"/>
      <c r="II3633" s="123"/>
      <c r="IJ3633" s="123"/>
      <c r="IK3633" s="123"/>
      <c r="IL3633" s="123"/>
      <c r="IM3633" s="123"/>
      <c r="IN3633" s="123"/>
      <c r="IO3633" s="123"/>
      <c r="IP3633" s="123"/>
    </row>
    <row r="3634" s="120" customFormat="1" ht="15.75" customHeight="1" spans="3:250">
      <c r="C3634" s="124"/>
      <c r="D3634" s="124"/>
      <c r="E3634" s="120"/>
      <c r="F3634" s="125"/>
      <c r="G3634" s="120"/>
      <c r="II3634" s="123"/>
      <c r="IJ3634" s="123"/>
      <c r="IK3634" s="123"/>
      <c r="IL3634" s="123"/>
      <c r="IM3634" s="123"/>
      <c r="IN3634" s="123"/>
      <c r="IO3634" s="123"/>
      <c r="IP3634" s="123"/>
    </row>
    <row r="3635" s="120" customFormat="1" ht="15.75" customHeight="1" spans="3:250">
      <c r="C3635" s="124"/>
      <c r="D3635" s="124"/>
      <c r="E3635" s="120"/>
      <c r="F3635" s="125"/>
      <c r="G3635" s="120"/>
      <c r="II3635" s="123"/>
      <c r="IJ3635" s="123"/>
      <c r="IK3635" s="123"/>
      <c r="IL3635" s="123"/>
      <c r="IM3635" s="123"/>
      <c r="IN3635" s="123"/>
      <c r="IO3635" s="123"/>
      <c r="IP3635" s="123"/>
    </row>
    <row r="3636" s="120" customFormat="1" ht="15.75" customHeight="1" spans="3:250">
      <c r="C3636" s="124"/>
      <c r="D3636" s="124"/>
      <c r="E3636" s="120"/>
      <c r="F3636" s="125"/>
      <c r="G3636" s="120"/>
      <c r="II3636" s="123"/>
      <c r="IJ3636" s="123"/>
      <c r="IK3636" s="123"/>
      <c r="IL3636" s="123"/>
      <c r="IM3636" s="123"/>
      <c r="IN3636" s="123"/>
      <c r="IO3636" s="123"/>
      <c r="IP3636" s="123"/>
    </row>
    <row r="3637" s="120" customFormat="1" ht="15.75" customHeight="1" spans="3:250">
      <c r="C3637" s="124"/>
      <c r="D3637" s="124"/>
      <c r="E3637" s="120"/>
      <c r="F3637" s="125"/>
      <c r="G3637" s="120"/>
      <c r="II3637" s="123"/>
      <c r="IJ3637" s="123"/>
      <c r="IK3637" s="123"/>
      <c r="IL3637" s="123"/>
      <c r="IM3637" s="123"/>
      <c r="IN3637" s="123"/>
      <c r="IO3637" s="123"/>
      <c r="IP3637" s="123"/>
    </row>
    <row r="3638" s="120" customFormat="1" ht="15.75" customHeight="1" spans="3:250">
      <c r="C3638" s="124"/>
      <c r="D3638" s="124"/>
      <c r="E3638" s="120"/>
      <c r="F3638" s="125"/>
      <c r="G3638" s="120"/>
      <c r="II3638" s="123"/>
      <c r="IJ3638" s="123"/>
      <c r="IK3638" s="123"/>
      <c r="IL3638" s="123"/>
      <c r="IM3638" s="123"/>
      <c r="IN3638" s="123"/>
      <c r="IO3638" s="123"/>
      <c r="IP3638" s="123"/>
    </row>
    <row r="3639" s="120" customFormat="1" ht="15.75" customHeight="1" spans="3:250">
      <c r="C3639" s="124"/>
      <c r="D3639" s="124"/>
      <c r="E3639" s="120"/>
      <c r="F3639" s="125"/>
      <c r="G3639" s="120"/>
      <c r="II3639" s="123"/>
      <c r="IJ3639" s="123"/>
      <c r="IK3639" s="123"/>
      <c r="IL3639" s="123"/>
      <c r="IM3639" s="123"/>
      <c r="IN3639" s="123"/>
      <c r="IO3639" s="123"/>
      <c r="IP3639" s="123"/>
    </row>
    <row r="3640" s="120" customFormat="1" ht="15.75" customHeight="1" spans="3:250">
      <c r="C3640" s="124"/>
      <c r="D3640" s="124"/>
      <c r="E3640" s="120"/>
      <c r="F3640" s="125"/>
      <c r="G3640" s="120"/>
      <c r="II3640" s="123"/>
      <c r="IJ3640" s="123"/>
      <c r="IK3640" s="123"/>
      <c r="IL3640" s="123"/>
      <c r="IM3640" s="123"/>
      <c r="IN3640" s="123"/>
      <c r="IO3640" s="123"/>
      <c r="IP3640" s="123"/>
    </row>
    <row r="3641" s="120" customFormat="1" ht="15.75" customHeight="1" spans="3:250">
      <c r="C3641" s="124"/>
      <c r="D3641" s="124"/>
      <c r="E3641" s="120"/>
      <c r="F3641" s="125"/>
      <c r="G3641" s="120"/>
      <c r="II3641" s="123"/>
      <c r="IJ3641" s="123"/>
      <c r="IK3641" s="123"/>
      <c r="IL3641" s="123"/>
      <c r="IM3641" s="123"/>
      <c r="IN3641" s="123"/>
      <c r="IO3641" s="123"/>
      <c r="IP3641" s="123"/>
    </row>
    <row r="3642" s="120" customFormat="1" ht="15.75" customHeight="1" spans="3:250">
      <c r="C3642" s="124"/>
      <c r="D3642" s="124"/>
      <c r="E3642" s="120"/>
      <c r="F3642" s="125"/>
      <c r="G3642" s="120"/>
      <c r="II3642" s="123"/>
      <c r="IJ3642" s="123"/>
      <c r="IK3642" s="123"/>
      <c r="IL3642" s="123"/>
      <c r="IM3642" s="123"/>
      <c r="IN3642" s="123"/>
      <c r="IO3642" s="123"/>
      <c r="IP3642" s="123"/>
    </row>
    <row r="3643" s="120" customFormat="1" ht="15.75" customHeight="1" spans="3:250">
      <c r="C3643" s="124"/>
      <c r="D3643" s="124"/>
      <c r="E3643" s="120"/>
      <c r="F3643" s="125"/>
      <c r="G3643" s="120"/>
      <c r="II3643" s="123"/>
      <c r="IJ3643" s="123"/>
      <c r="IK3643" s="123"/>
      <c r="IL3643" s="123"/>
      <c r="IM3643" s="123"/>
      <c r="IN3643" s="123"/>
      <c r="IO3643" s="123"/>
      <c r="IP3643" s="123"/>
    </row>
    <row r="3644" s="120" customFormat="1" ht="15.75" customHeight="1" spans="3:250">
      <c r="C3644" s="124"/>
      <c r="D3644" s="124"/>
      <c r="E3644" s="120"/>
      <c r="F3644" s="125"/>
      <c r="G3644" s="120"/>
      <c r="II3644" s="123"/>
      <c r="IJ3644" s="123"/>
      <c r="IK3644" s="123"/>
      <c r="IL3644" s="123"/>
      <c r="IM3644" s="123"/>
      <c r="IN3644" s="123"/>
      <c r="IO3644" s="123"/>
      <c r="IP3644" s="123"/>
    </row>
    <row r="3645" s="120" customFormat="1" ht="15.75" customHeight="1" spans="3:250">
      <c r="C3645" s="124"/>
      <c r="D3645" s="124"/>
      <c r="E3645" s="120"/>
      <c r="F3645" s="125"/>
      <c r="G3645" s="120"/>
      <c r="II3645" s="123"/>
      <c r="IJ3645" s="123"/>
      <c r="IK3645" s="123"/>
      <c r="IL3645" s="123"/>
      <c r="IM3645" s="123"/>
      <c r="IN3645" s="123"/>
      <c r="IO3645" s="123"/>
      <c r="IP3645" s="123"/>
    </row>
    <row r="3646" s="120" customFormat="1" ht="15.75" customHeight="1" spans="3:250">
      <c r="C3646" s="124"/>
      <c r="D3646" s="124"/>
      <c r="E3646" s="120"/>
      <c r="F3646" s="125"/>
      <c r="G3646" s="120"/>
      <c r="II3646" s="123"/>
      <c r="IJ3646" s="123"/>
      <c r="IK3646" s="123"/>
      <c r="IL3646" s="123"/>
      <c r="IM3646" s="123"/>
      <c r="IN3646" s="123"/>
      <c r="IO3646" s="123"/>
      <c r="IP3646" s="123"/>
    </row>
    <row r="3647" s="120" customFormat="1" ht="15.75" customHeight="1" spans="3:250">
      <c r="C3647" s="124"/>
      <c r="D3647" s="124"/>
      <c r="E3647" s="120"/>
      <c r="F3647" s="125"/>
      <c r="G3647" s="120"/>
      <c r="II3647" s="123"/>
      <c r="IJ3647" s="123"/>
      <c r="IK3647" s="123"/>
      <c r="IL3647" s="123"/>
      <c r="IM3647" s="123"/>
      <c r="IN3647" s="123"/>
      <c r="IO3647" s="123"/>
      <c r="IP3647" s="123"/>
    </row>
    <row r="3648" s="120" customFormat="1" ht="15.75" customHeight="1" spans="3:250">
      <c r="C3648" s="124"/>
      <c r="D3648" s="124"/>
      <c r="E3648" s="120"/>
      <c r="F3648" s="125"/>
      <c r="G3648" s="120"/>
      <c r="II3648" s="123"/>
      <c r="IJ3648" s="123"/>
      <c r="IK3648" s="123"/>
      <c r="IL3648" s="123"/>
      <c r="IM3648" s="123"/>
      <c r="IN3648" s="123"/>
      <c r="IO3648" s="123"/>
      <c r="IP3648" s="123"/>
    </row>
    <row r="3649" s="120" customFormat="1" ht="15.75" customHeight="1" spans="3:250">
      <c r="C3649" s="124"/>
      <c r="D3649" s="124"/>
      <c r="E3649" s="120"/>
      <c r="F3649" s="125"/>
      <c r="G3649" s="120"/>
      <c r="II3649" s="123"/>
      <c r="IJ3649" s="123"/>
      <c r="IK3649" s="123"/>
      <c r="IL3649" s="123"/>
      <c r="IM3649" s="123"/>
      <c r="IN3649" s="123"/>
      <c r="IO3649" s="123"/>
      <c r="IP3649" s="123"/>
    </row>
    <row r="3650" s="120" customFormat="1" ht="15.75" customHeight="1" spans="3:250">
      <c r="C3650" s="124"/>
      <c r="D3650" s="124"/>
      <c r="E3650" s="120"/>
      <c r="F3650" s="125"/>
      <c r="G3650" s="120"/>
      <c r="II3650" s="123"/>
      <c r="IJ3650" s="123"/>
      <c r="IK3650" s="123"/>
      <c r="IL3650" s="123"/>
      <c r="IM3650" s="123"/>
      <c r="IN3650" s="123"/>
      <c r="IO3650" s="123"/>
      <c r="IP3650" s="123"/>
    </row>
    <row r="3651" s="120" customFormat="1" ht="15.75" customHeight="1" spans="3:250">
      <c r="C3651" s="124"/>
      <c r="D3651" s="124"/>
      <c r="E3651" s="120"/>
      <c r="F3651" s="125"/>
      <c r="G3651" s="120"/>
      <c r="II3651" s="123"/>
      <c r="IJ3651" s="123"/>
      <c r="IK3651" s="123"/>
      <c r="IL3651" s="123"/>
      <c r="IM3651" s="123"/>
      <c r="IN3651" s="123"/>
      <c r="IO3651" s="123"/>
      <c r="IP3651" s="123"/>
    </row>
    <row r="3652" s="120" customFormat="1" ht="15.75" customHeight="1" spans="3:250">
      <c r="C3652" s="124"/>
      <c r="D3652" s="124"/>
      <c r="E3652" s="120"/>
      <c r="F3652" s="125"/>
      <c r="G3652" s="120"/>
      <c r="II3652" s="123"/>
      <c r="IJ3652" s="123"/>
      <c r="IK3652" s="123"/>
      <c r="IL3652" s="123"/>
      <c r="IM3652" s="123"/>
      <c r="IN3652" s="123"/>
      <c r="IO3652" s="123"/>
      <c r="IP3652" s="123"/>
    </row>
    <row r="3653" s="120" customFormat="1" ht="15.75" customHeight="1" spans="3:250">
      <c r="C3653" s="124"/>
      <c r="D3653" s="124"/>
      <c r="E3653" s="120"/>
      <c r="F3653" s="125"/>
      <c r="G3653" s="120"/>
      <c r="II3653" s="123"/>
      <c r="IJ3653" s="123"/>
      <c r="IK3653" s="123"/>
      <c r="IL3653" s="123"/>
      <c r="IM3653" s="123"/>
      <c r="IN3653" s="123"/>
      <c r="IO3653" s="123"/>
      <c r="IP3653" s="123"/>
    </row>
    <row r="3654" s="120" customFormat="1" ht="15.75" customHeight="1" spans="3:250">
      <c r="C3654" s="124"/>
      <c r="D3654" s="124"/>
      <c r="E3654" s="120"/>
      <c r="F3654" s="125"/>
      <c r="G3654" s="120"/>
      <c r="II3654" s="123"/>
      <c r="IJ3654" s="123"/>
      <c r="IK3654" s="123"/>
      <c r="IL3654" s="123"/>
      <c r="IM3654" s="123"/>
      <c r="IN3654" s="123"/>
      <c r="IO3654" s="123"/>
      <c r="IP3654" s="123"/>
    </row>
    <row r="3655" s="120" customFormat="1" ht="15.75" customHeight="1" spans="3:250">
      <c r="C3655" s="124"/>
      <c r="D3655" s="124"/>
      <c r="E3655" s="120"/>
      <c r="F3655" s="125"/>
      <c r="G3655" s="120"/>
      <c r="II3655" s="123"/>
      <c r="IJ3655" s="123"/>
      <c r="IK3655" s="123"/>
      <c r="IL3655" s="123"/>
      <c r="IM3655" s="123"/>
      <c r="IN3655" s="123"/>
      <c r="IO3655" s="123"/>
      <c r="IP3655" s="123"/>
    </row>
    <row r="3656" s="120" customFormat="1" ht="15.75" customHeight="1" spans="3:250">
      <c r="C3656" s="124"/>
      <c r="D3656" s="124"/>
      <c r="E3656" s="120"/>
      <c r="F3656" s="125"/>
      <c r="G3656" s="120"/>
      <c r="II3656" s="123"/>
      <c r="IJ3656" s="123"/>
      <c r="IK3656" s="123"/>
      <c r="IL3656" s="123"/>
      <c r="IM3656" s="123"/>
      <c r="IN3656" s="123"/>
      <c r="IO3656" s="123"/>
      <c r="IP3656" s="123"/>
    </row>
    <row r="3657" s="120" customFormat="1" ht="15.75" customHeight="1" spans="3:250">
      <c r="C3657" s="124"/>
      <c r="D3657" s="124"/>
      <c r="E3657" s="120"/>
      <c r="F3657" s="125"/>
      <c r="G3657" s="120"/>
      <c r="II3657" s="123"/>
      <c r="IJ3657" s="123"/>
      <c r="IK3657" s="123"/>
      <c r="IL3657" s="123"/>
      <c r="IM3657" s="123"/>
      <c r="IN3657" s="123"/>
      <c r="IO3657" s="123"/>
      <c r="IP3657" s="123"/>
    </row>
    <row r="3658" s="120" customFormat="1" ht="15.75" customHeight="1" spans="3:250">
      <c r="C3658" s="124"/>
      <c r="D3658" s="124"/>
      <c r="E3658" s="120"/>
      <c r="F3658" s="125"/>
      <c r="G3658" s="120"/>
      <c r="II3658" s="123"/>
      <c r="IJ3658" s="123"/>
      <c r="IK3658" s="123"/>
      <c r="IL3658" s="123"/>
      <c r="IM3658" s="123"/>
      <c r="IN3658" s="123"/>
      <c r="IO3658" s="123"/>
      <c r="IP3658" s="123"/>
    </row>
    <row r="3659" s="120" customFormat="1" ht="15.75" customHeight="1" spans="3:250">
      <c r="C3659" s="124"/>
      <c r="D3659" s="124"/>
      <c r="E3659" s="120"/>
      <c r="F3659" s="125"/>
      <c r="G3659" s="120"/>
      <c r="II3659" s="123"/>
      <c r="IJ3659" s="123"/>
      <c r="IK3659" s="123"/>
      <c r="IL3659" s="123"/>
      <c r="IM3659" s="123"/>
      <c r="IN3659" s="123"/>
      <c r="IO3659" s="123"/>
      <c r="IP3659" s="123"/>
    </row>
    <row r="3660" s="120" customFormat="1" ht="15.75" customHeight="1" spans="3:250">
      <c r="C3660" s="124"/>
      <c r="D3660" s="124"/>
      <c r="E3660" s="120"/>
      <c r="F3660" s="125"/>
      <c r="G3660" s="120"/>
      <c r="II3660" s="123"/>
      <c r="IJ3660" s="123"/>
      <c r="IK3660" s="123"/>
      <c r="IL3660" s="123"/>
      <c r="IM3660" s="123"/>
      <c r="IN3660" s="123"/>
      <c r="IO3660" s="123"/>
      <c r="IP3660" s="123"/>
    </row>
    <row r="3661" s="120" customFormat="1" ht="15.75" customHeight="1" spans="3:250">
      <c r="C3661" s="124"/>
      <c r="D3661" s="124"/>
      <c r="E3661" s="120"/>
      <c r="F3661" s="125"/>
      <c r="G3661" s="120"/>
      <c r="II3661" s="123"/>
      <c r="IJ3661" s="123"/>
      <c r="IK3661" s="123"/>
      <c r="IL3661" s="123"/>
      <c r="IM3661" s="123"/>
      <c r="IN3661" s="123"/>
      <c r="IO3661" s="123"/>
      <c r="IP3661" s="123"/>
    </row>
    <row r="3662" s="120" customFormat="1" ht="15.75" customHeight="1" spans="3:250">
      <c r="C3662" s="124"/>
      <c r="D3662" s="124"/>
      <c r="E3662" s="120"/>
      <c r="F3662" s="125"/>
      <c r="G3662" s="120"/>
      <c r="II3662" s="123"/>
      <c r="IJ3662" s="123"/>
      <c r="IK3662" s="123"/>
      <c r="IL3662" s="123"/>
      <c r="IM3662" s="123"/>
      <c r="IN3662" s="123"/>
      <c r="IO3662" s="123"/>
      <c r="IP3662" s="123"/>
    </row>
    <row r="3663" s="120" customFormat="1" ht="15.75" customHeight="1" spans="3:250">
      <c r="C3663" s="124"/>
      <c r="D3663" s="124"/>
      <c r="E3663" s="120"/>
      <c r="F3663" s="125"/>
      <c r="G3663" s="120"/>
      <c r="II3663" s="123"/>
      <c r="IJ3663" s="123"/>
      <c r="IK3663" s="123"/>
      <c r="IL3663" s="123"/>
      <c r="IM3663" s="123"/>
      <c r="IN3663" s="123"/>
      <c r="IO3663" s="123"/>
      <c r="IP3663" s="123"/>
    </row>
    <row r="3664" s="120" customFormat="1" ht="15.75" customHeight="1" spans="3:250">
      <c r="C3664" s="124"/>
      <c r="D3664" s="124"/>
      <c r="E3664" s="120"/>
      <c r="F3664" s="125"/>
      <c r="G3664" s="120"/>
      <c r="II3664" s="123"/>
      <c r="IJ3664" s="123"/>
      <c r="IK3664" s="123"/>
      <c r="IL3664" s="123"/>
      <c r="IM3664" s="123"/>
      <c r="IN3664" s="123"/>
      <c r="IO3664" s="123"/>
      <c r="IP3664" s="123"/>
    </row>
    <row r="3665" s="120" customFormat="1" ht="15.75" customHeight="1" spans="3:250">
      <c r="C3665" s="124"/>
      <c r="D3665" s="124"/>
      <c r="E3665" s="120"/>
      <c r="F3665" s="125"/>
      <c r="G3665" s="120"/>
      <c r="II3665" s="123"/>
      <c r="IJ3665" s="123"/>
      <c r="IK3665" s="123"/>
      <c r="IL3665" s="123"/>
      <c r="IM3665" s="123"/>
      <c r="IN3665" s="123"/>
      <c r="IO3665" s="123"/>
      <c r="IP3665" s="123"/>
    </row>
    <row r="3666" s="120" customFormat="1" ht="15.75" customHeight="1" spans="3:250">
      <c r="C3666" s="124"/>
      <c r="D3666" s="124"/>
      <c r="E3666" s="120"/>
      <c r="F3666" s="125"/>
      <c r="G3666" s="120"/>
      <c r="II3666" s="123"/>
      <c r="IJ3666" s="123"/>
      <c r="IK3666" s="123"/>
      <c r="IL3666" s="123"/>
      <c r="IM3666" s="123"/>
      <c r="IN3666" s="123"/>
      <c r="IO3666" s="123"/>
      <c r="IP3666" s="123"/>
    </row>
    <row r="3667" s="120" customFormat="1" ht="15.75" customHeight="1" spans="3:250">
      <c r="C3667" s="124"/>
      <c r="D3667" s="124"/>
      <c r="E3667" s="120"/>
      <c r="F3667" s="125"/>
      <c r="G3667" s="120"/>
      <c r="II3667" s="123"/>
      <c r="IJ3667" s="123"/>
      <c r="IK3667" s="123"/>
      <c r="IL3667" s="123"/>
      <c r="IM3667" s="123"/>
      <c r="IN3667" s="123"/>
      <c r="IO3667" s="123"/>
      <c r="IP3667" s="123"/>
    </row>
    <row r="3668" s="120" customFormat="1" ht="15.75" customHeight="1" spans="3:250">
      <c r="C3668" s="124"/>
      <c r="D3668" s="124"/>
      <c r="E3668" s="120"/>
      <c r="F3668" s="125"/>
      <c r="G3668" s="120"/>
      <c r="II3668" s="123"/>
      <c r="IJ3668" s="123"/>
      <c r="IK3668" s="123"/>
      <c r="IL3668" s="123"/>
      <c r="IM3668" s="123"/>
      <c r="IN3668" s="123"/>
      <c r="IO3668" s="123"/>
      <c r="IP3668" s="123"/>
    </row>
    <row r="3669" s="120" customFormat="1" ht="15.75" customHeight="1" spans="3:250">
      <c r="C3669" s="124"/>
      <c r="D3669" s="124"/>
      <c r="E3669" s="120"/>
      <c r="F3669" s="125"/>
      <c r="G3669" s="120"/>
      <c r="II3669" s="123"/>
      <c r="IJ3669" s="123"/>
      <c r="IK3669" s="123"/>
      <c r="IL3669" s="123"/>
      <c r="IM3669" s="123"/>
      <c r="IN3669" s="123"/>
      <c r="IO3669" s="123"/>
      <c r="IP3669" s="123"/>
    </row>
    <row r="3670" s="120" customFormat="1" ht="15.75" customHeight="1" spans="3:250">
      <c r="C3670" s="124"/>
      <c r="D3670" s="124"/>
      <c r="E3670" s="120"/>
      <c r="F3670" s="125"/>
      <c r="G3670" s="120"/>
      <c r="II3670" s="123"/>
      <c r="IJ3670" s="123"/>
      <c r="IK3670" s="123"/>
      <c r="IL3670" s="123"/>
      <c r="IM3670" s="123"/>
      <c r="IN3670" s="123"/>
      <c r="IO3670" s="123"/>
      <c r="IP3670" s="123"/>
    </row>
    <row r="3671" s="120" customFormat="1" ht="15.75" customHeight="1" spans="3:250">
      <c r="C3671" s="124"/>
      <c r="D3671" s="124"/>
      <c r="E3671" s="120"/>
      <c r="F3671" s="125"/>
      <c r="G3671" s="120"/>
      <c r="II3671" s="123"/>
      <c r="IJ3671" s="123"/>
      <c r="IK3671" s="123"/>
      <c r="IL3671" s="123"/>
      <c r="IM3671" s="123"/>
      <c r="IN3671" s="123"/>
      <c r="IO3671" s="123"/>
      <c r="IP3671" s="123"/>
    </row>
    <row r="3672" s="120" customFormat="1" ht="15.75" customHeight="1" spans="3:250">
      <c r="C3672" s="124"/>
      <c r="D3672" s="124"/>
      <c r="E3672" s="120"/>
      <c r="F3672" s="125"/>
      <c r="G3672" s="120"/>
      <c r="II3672" s="123"/>
      <c r="IJ3672" s="123"/>
      <c r="IK3672" s="123"/>
      <c r="IL3672" s="123"/>
      <c r="IM3672" s="123"/>
      <c r="IN3672" s="123"/>
      <c r="IO3672" s="123"/>
      <c r="IP3672" s="123"/>
    </row>
    <row r="3673" s="120" customFormat="1" ht="15.75" customHeight="1" spans="3:250">
      <c r="C3673" s="124"/>
      <c r="D3673" s="124"/>
      <c r="E3673" s="120"/>
      <c r="F3673" s="125"/>
      <c r="G3673" s="120"/>
      <c r="II3673" s="123"/>
      <c r="IJ3673" s="123"/>
      <c r="IK3673" s="123"/>
      <c r="IL3673" s="123"/>
      <c r="IM3673" s="123"/>
      <c r="IN3673" s="123"/>
      <c r="IO3673" s="123"/>
      <c r="IP3673" s="123"/>
    </row>
    <row r="3674" s="120" customFormat="1" ht="15.75" customHeight="1" spans="3:250">
      <c r="C3674" s="124"/>
      <c r="D3674" s="124"/>
      <c r="E3674" s="120"/>
      <c r="F3674" s="125"/>
      <c r="G3674" s="120"/>
      <c r="II3674" s="123"/>
      <c r="IJ3674" s="123"/>
      <c r="IK3674" s="123"/>
      <c r="IL3674" s="123"/>
      <c r="IM3674" s="123"/>
      <c r="IN3674" s="123"/>
      <c r="IO3674" s="123"/>
      <c r="IP3674" s="123"/>
    </row>
    <row r="3675" s="120" customFormat="1" ht="15.75" customHeight="1" spans="3:250">
      <c r="C3675" s="124"/>
      <c r="D3675" s="124"/>
      <c r="E3675" s="120"/>
      <c r="F3675" s="125"/>
      <c r="G3675" s="120"/>
      <c r="II3675" s="123"/>
      <c r="IJ3675" s="123"/>
      <c r="IK3675" s="123"/>
      <c r="IL3675" s="123"/>
      <c r="IM3675" s="123"/>
      <c r="IN3675" s="123"/>
      <c r="IO3675" s="123"/>
      <c r="IP3675" s="123"/>
    </row>
    <row r="3676" s="120" customFormat="1" ht="15.75" customHeight="1" spans="3:250">
      <c r="C3676" s="124"/>
      <c r="D3676" s="124"/>
      <c r="E3676" s="120"/>
      <c r="F3676" s="125"/>
      <c r="G3676" s="120"/>
      <c r="II3676" s="123"/>
      <c r="IJ3676" s="123"/>
      <c r="IK3676" s="123"/>
      <c r="IL3676" s="123"/>
      <c r="IM3676" s="123"/>
      <c r="IN3676" s="123"/>
      <c r="IO3676" s="123"/>
      <c r="IP3676" s="123"/>
    </row>
    <row r="3677" s="120" customFormat="1" ht="15.75" customHeight="1" spans="3:250">
      <c r="C3677" s="124"/>
      <c r="D3677" s="124"/>
      <c r="E3677" s="120"/>
      <c r="F3677" s="125"/>
      <c r="G3677" s="120"/>
      <c r="II3677" s="123"/>
      <c r="IJ3677" s="123"/>
      <c r="IK3677" s="123"/>
      <c r="IL3677" s="123"/>
      <c r="IM3677" s="123"/>
      <c r="IN3677" s="123"/>
      <c r="IO3677" s="123"/>
      <c r="IP3677" s="123"/>
    </row>
    <row r="3678" s="120" customFormat="1" ht="15.75" customHeight="1" spans="3:250">
      <c r="C3678" s="124"/>
      <c r="D3678" s="124"/>
      <c r="E3678" s="120"/>
      <c r="F3678" s="125"/>
      <c r="G3678" s="120"/>
      <c r="II3678" s="123"/>
      <c r="IJ3678" s="123"/>
      <c r="IK3678" s="123"/>
      <c r="IL3678" s="123"/>
      <c r="IM3678" s="123"/>
      <c r="IN3678" s="123"/>
      <c r="IO3678" s="123"/>
      <c r="IP3678" s="123"/>
    </row>
    <row r="3679" s="120" customFormat="1" ht="15.75" customHeight="1" spans="3:250">
      <c r="C3679" s="124"/>
      <c r="D3679" s="124"/>
      <c r="E3679" s="120"/>
      <c r="F3679" s="125"/>
      <c r="G3679" s="120"/>
      <c r="II3679" s="123"/>
      <c r="IJ3679" s="123"/>
      <c r="IK3679" s="123"/>
      <c r="IL3679" s="123"/>
      <c r="IM3679" s="123"/>
      <c r="IN3679" s="123"/>
      <c r="IO3679" s="123"/>
      <c r="IP3679" s="123"/>
    </row>
    <row r="3680" s="120" customFormat="1" ht="15.75" customHeight="1" spans="3:250">
      <c r="C3680" s="124"/>
      <c r="D3680" s="124"/>
      <c r="E3680" s="120"/>
      <c r="F3680" s="125"/>
      <c r="G3680" s="120"/>
      <c r="II3680" s="123"/>
      <c r="IJ3680" s="123"/>
      <c r="IK3680" s="123"/>
      <c r="IL3680" s="123"/>
      <c r="IM3680" s="123"/>
      <c r="IN3680" s="123"/>
      <c r="IO3680" s="123"/>
      <c r="IP3680" s="123"/>
    </row>
    <row r="3681" s="120" customFormat="1" ht="15.75" customHeight="1" spans="3:250">
      <c r="C3681" s="124"/>
      <c r="D3681" s="124"/>
      <c r="E3681" s="120"/>
      <c r="F3681" s="125"/>
      <c r="G3681" s="120"/>
      <c r="II3681" s="123"/>
      <c r="IJ3681" s="123"/>
      <c r="IK3681" s="123"/>
      <c r="IL3681" s="123"/>
      <c r="IM3681" s="123"/>
      <c r="IN3681" s="123"/>
      <c r="IO3681" s="123"/>
      <c r="IP3681" s="123"/>
    </row>
    <row r="3682" s="120" customFormat="1" ht="15.75" customHeight="1" spans="3:250">
      <c r="C3682" s="124"/>
      <c r="D3682" s="124"/>
      <c r="E3682" s="120"/>
      <c r="F3682" s="125"/>
      <c r="G3682" s="120"/>
      <c r="II3682" s="123"/>
      <c r="IJ3682" s="123"/>
      <c r="IK3682" s="123"/>
      <c r="IL3682" s="123"/>
      <c r="IM3682" s="123"/>
      <c r="IN3682" s="123"/>
      <c r="IO3682" s="123"/>
      <c r="IP3682" s="123"/>
    </row>
    <row r="3683" s="120" customFormat="1" ht="15.75" customHeight="1" spans="3:250">
      <c r="C3683" s="124"/>
      <c r="D3683" s="124"/>
      <c r="E3683" s="120"/>
      <c r="F3683" s="125"/>
      <c r="G3683" s="120"/>
      <c r="II3683" s="123"/>
      <c r="IJ3683" s="123"/>
      <c r="IK3683" s="123"/>
      <c r="IL3683" s="123"/>
      <c r="IM3683" s="123"/>
      <c r="IN3683" s="123"/>
      <c r="IO3683" s="123"/>
      <c r="IP3683" s="123"/>
    </row>
    <row r="3684" s="120" customFormat="1" ht="15.75" customHeight="1" spans="3:250">
      <c r="C3684" s="124"/>
      <c r="D3684" s="124"/>
      <c r="E3684" s="120"/>
      <c r="F3684" s="125"/>
      <c r="G3684" s="120"/>
      <c r="II3684" s="123"/>
      <c r="IJ3684" s="123"/>
      <c r="IK3684" s="123"/>
      <c r="IL3684" s="123"/>
      <c r="IM3684" s="123"/>
      <c r="IN3684" s="123"/>
      <c r="IO3684" s="123"/>
      <c r="IP3684" s="123"/>
    </row>
    <row r="3685" s="120" customFormat="1" ht="15.75" customHeight="1" spans="3:250">
      <c r="C3685" s="124"/>
      <c r="D3685" s="124"/>
      <c r="E3685" s="120"/>
      <c r="F3685" s="125"/>
      <c r="G3685" s="120"/>
      <c r="II3685" s="123"/>
      <c r="IJ3685" s="123"/>
      <c r="IK3685" s="123"/>
      <c r="IL3685" s="123"/>
      <c r="IM3685" s="123"/>
      <c r="IN3685" s="123"/>
      <c r="IO3685" s="123"/>
      <c r="IP3685" s="123"/>
    </row>
    <row r="3686" s="120" customFormat="1" ht="15.75" customHeight="1" spans="3:250">
      <c r="C3686" s="124"/>
      <c r="D3686" s="124"/>
      <c r="E3686" s="120"/>
      <c r="F3686" s="125"/>
      <c r="G3686" s="120"/>
      <c r="II3686" s="123"/>
      <c r="IJ3686" s="123"/>
      <c r="IK3686" s="123"/>
      <c r="IL3686" s="123"/>
      <c r="IM3686" s="123"/>
      <c r="IN3686" s="123"/>
      <c r="IO3686" s="123"/>
      <c r="IP3686" s="123"/>
    </row>
    <row r="3687" s="120" customFormat="1" ht="15.75" customHeight="1" spans="3:250">
      <c r="C3687" s="124"/>
      <c r="D3687" s="124"/>
      <c r="E3687" s="120"/>
      <c r="F3687" s="125"/>
      <c r="G3687" s="120"/>
      <c r="II3687" s="123"/>
      <c r="IJ3687" s="123"/>
      <c r="IK3687" s="123"/>
      <c r="IL3687" s="123"/>
      <c r="IM3687" s="123"/>
      <c r="IN3687" s="123"/>
      <c r="IO3687" s="123"/>
      <c r="IP3687" s="123"/>
    </row>
    <row r="3688" s="120" customFormat="1" ht="15.75" customHeight="1" spans="3:250">
      <c r="C3688" s="124"/>
      <c r="D3688" s="124"/>
      <c r="E3688" s="120"/>
      <c r="F3688" s="125"/>
      <c r="G3688" s="120"/>
      <c r="II3688" s="123"/>
      <c r="IJ3688" s="123"/>
      <c r="IK3688" s="123"/>
      <c r="IL3688" s="123"/>
      <c r="IM3688" s="123"/>
      <c r="IN3688" s="123"/>
      <c r="IO3688" s="123"/>
      <c r="IP3688" s="123"/>
    </row>
    <row r="3689" s="120" customFormat="1" ht="15.75" customHeight="1" spans="3:250">
      <c r="C3689" s="124"/>
      <c r="D3689" s="124"/>
      <c r="E3689" s="120"/>
      <c r="F3689" s="125"/>
      <c r="G3689" s="120"/>
      <c r="II3689" s="123"/>
      <c r="IJ3689" s="123"/>
      <c r="IK3689" s="123"/>
      <c r="IL3689" s="123"/>
      <c r="IM3689" s="123"/>
      <c r="IN3689" s="123"/>
      <c r="IO3689" s="123"/>
      <c r="IP3689" s="123"/>
    </row>
    <row r="3690" s="120" customFormat="1" ht="15.75" customHeight="1" spans="3:250">
      <c r="C3690" s="124"/>
      <c r="D3690" s="124"/>
      <c r="E3690" s="120"/>
      <c r="F3690" s="125"/>
      <c r="G3690" s="120"/>
      <c r="II3690" s="123"/>
      <c r="IJ3690" s="123"/>
      <c r="IK3690" s="123"/>
      <c r="IL3690" s="123"/>
      <c r="IM3690" s="123"/>
      <c r="IN3690" s="123"/>
      <c r="IO3690" s="123"/>
      <c r="IP3690" s="123"/>
    </row>
    <row r="3691" s="120" customFormat="1" ht="15.75" customHeight="1" spans="3:250">
      <c r="C3691" s="124"/>
      <c r="D3691" s="124"/>
      <c r="E3691" s="120"/>
      <c r="F3691" s="125"/>
      <c r="G3691" s="120"/>
      <c r="II3691" s="123"/>
      <c r="IJ3691" s="123"/>
      <c r="IK3691" s="123"/>
      <c r="IL3691" s="123"/>
      <c r="IM3691" s="123"/>
      <c r="IN3691" s="123"/>
      <c r="IO3691" s="123"/>
      <c r="IP3691" s="123"/>
    </row>
    <row r="3692" s="120" customFormat="1" ht="15.75" customHeight="1" spans="3:250">
      <c r="C3692" s="124"/>
      <c r="D3692" s="124"/>
      <c r="E3692" s="120"/>
      <c r="F3692" s="125"/>
      <c r="G3692" s="120"/>
      <c r="II3692" s="123"/>
      <c r="IJ3692" s="123"/>
      <c r="IK3692" s="123"/>
      <c r="IL3692" s="123"/>
      <c r="IM3692" s="123"/>
      <c r="IN3692" s="123"/>
      <c r="IO3692" s="123"/>
      <c r="IP3692" s="123"/>
    </row>
    <row r="3693" s="120" customFormat="1" ht="15.75" customHeight="1" spans="3:250">
      <c r="C3693" s="124"/>
      <c r="D3693" s="124"/>
      <c r="E3693" s="120"/>
      <c r="F3693" s="125"/>
      <c r="G3693" s="120"/>
      <c r="II3693" s="123"/>
      <c r="IJ3693" s="123"/>
      <c r="IK3693" s="123"/>
      <c r="IL3693" s="123"/>
      <c r="IM3693" s="123"/>
      <c r="IN3693" s="123"/>
      <c r="IO3693" s="123"/>
      <c r="IP3693" s="123"/>
    </row>
    <row r="3694" s="120" customFormat="1" ht="15.75" customHeight="1" spans="3:250">
      <c r="C3694" s="124"/>
      <c r="D3694" s="124"/>
      <c r="E3694" s="120"/>
      <c r="F3694" s="125"/>
      <c r="G3694" s="120"/>
      <c r="II3694" s="123"/>
      <c r="IJ3694" s="123"/>
      <c r="IK3694" s="123"/>
      <c r="IL3694" s="123"/>
      <c r="IM3694" s="123"/>
      <c r="IN3694" s="123"/>
      <c r="IO3694" s="123"/>
      <c r="IP3694" s="123"/>
    </row>
    <row r="3695" s="120" customFormat="1" ht="15.75" customHeight="1" spans="3:250">
      <c r="C3695" s="124"/>
      <c r="D3695" s="124"/>
      <c r="E3695" s="120"/>
      <c r="F3695" s="125"/>
      <c r="G3695" s="120"/>
      <c r="II3695" s="123"/>
      <c r="IJ3695" s="123"/>
      <c r="IK3695" s="123"/>
      <c r="IL3695" s="123"/>
      <c r="IM3695" s="123"/>
      <c r="IN3695" s="123"/>
      <c r="IO3695" s="123"/>
      <c r="IP3695" s="123"/>
    </row>
    <row r="3696" s="120" customFormat="1" ht="15.75" customHeight="1" spans="3:250">
      <c r="C3696" s="124"/>
      <c r="D3696" s="124"/>
      <c r="E3696" s="120"/>
      <c r="F3696" s="125"/>
      <c r="G3696" s="120"/>
      <c r="II3696" s="123"/>
      <c r="IJ3696" s="123"/>
      <c r="IK3696" s="123"/>
      <c r="IL3696" s="123"/>
      <c r="IM3696" s="123"/>
      <c r="IN3696" s="123"/>
      <c r="IO3696" s="123"/>
      <c r="IP3696" s="123"/>
    </row>
    <row r="3697" s="120" customFormat="1" ht="15.75" customHeight="1" spans="3:250">
      <c r="C3697" s="124"/>
      <c r="D3697" s="124"/>
      <c r="E3697" s="120"/>
      <c r="F3697" s="125"/>
      <c r="G3697" s="120"/>
      <c r="II3697" s="123"/>
      <c r="IJ3697" s="123"/>
      <c r="IK3697" s="123"/>
      <c r="IL3697" s="123"/>
      <c r="IM3697" s="123"/>
      <c r="IN3697" s="123"/>
      <c r="IO3697" s="123"/>
      <c r="IP3697" s="123"/>
    </row>
    <row r="3698" s="120" customFormat="1" ht="15.75" customHeight="1" spans="3:250">
      <c r="C3698" s="124"/>
      <c r="D3698" s="124"/>
      <c r="E3698" s="120"/>
      <c r="F3698" s="125"/>
      <c r="G3698" s="120"/>
      <c r="II3698" s="123"/>
      <c r="IJ3698" s="123"/>
      <c r="IK3698" s="123"/>
      <c r="IL3698" s="123"/>
      <c r="IM3698" s="123"/>
      <c r="IN3698" s="123"/>
      <c r="IO3698" s="123"/>
      <c r="IP3698" s="123"/>
    </row>
    <row r="3699" s="120" customFormat="1" ht="15.75" customHeight="1" spans="3:250">
      <c r="C3699" s="124"/>
      <c r="D3699" s="124"/>
      <c r="E3699" s="120"/>
      <c r="F3699" s="125"/>
      <c r="G3699" s="120"/>
      <c r="II3699" s="123"/>
      <c r="IJ3699" s="123"/>
      <c r="IK3699" s="123"/>
      <c r="IL3699" s="123"/>
      <c r="IM3699" s="123"/>
      <c r="IN3699" s="123"/>
      <c r="IO3699" s="123"/>
      <c r="IP3699" s="123"/>
    </row>
    <row r="3700" s="120" customFormat="1" ht="15.75" customHeight="1" spans="3:250">
      <c r="C3700" s="124"/>
      <c r="D3700" s="124"/>
      <c r="E3700" s="120"/>
      <c r="F3700" s="125"/>
      <c r="G3700" s="120"/>
      <c r="II3700" s="123"/>
      <c r="IJ3700" s="123"/>
      <c r="IK3700" s="123"/>
      <c r="IL3700" s="123"/>
      <c r="IM3700" s="123"/>
      <c r="IN3700" s="123"/>
      <c r="IO3700" s="123"/>
      <c r="IP3700" s="123"/>
    </row>
    <row r="3701" s="120" customFormat="1" ht="15.75" customHeight="1" spans="3:250">
      <c r="C3701" s="124"/>
      <c r="D3701" s="124"/>
      <c r="E3701" s="120"/>
      <c r="F3701" s="125"/>
      <c r="G3701" s="120"/>
      <c r="II3701" s="123"/>
      <c r="IJ3701" s="123"/>
      <c r="IK3701" s="123"/>
      <c r="IL3701" s="123"/>
      <c r="IM3701" s="123"/>
      <c r="IN3701" s="123"/>
      <c r="IO3701" s="123"/>
      <c r="IP3701" s="123"/>
    </row>
    <row r="3702" s="120" customFormat="1" ht="15.75" customHeight="1" spans="3:250">
      <c r="C3702" s="124"/>
      <c r="D3702" s="124"/>
      <c r="E3702" s="120"/>
      <c r="F3702" s="125"/>
      <c r="G3702" s="120"/>
      <c r="II3702" s="123"/>
      <c r="IJ3702" s="123"/>
      <c r="IK3702" s="123"/>
      <c r="IL3702" s="123"/>
      <c r="IM3702" s="123"/>
      <c r="IN3702" s="123"/>
      <c r="IO3702" s="123"/>
      <c r="IP3702" s="123"/>
    </row>
    <row r="3703" s="120" customFormat="1" ht="15.75" customHeight="1" spans="3:250">
      <c r="C3703" s="124"/>
      <c r="D3703" s="124"/>
      <c r="E3703" s="120"/>
      <c r="F3703" s="125"/>
      <c r="G3703" s="120"/>
      <c r="II3703" s="123"/>
      <c r="IJ3703" s="123"/>
      <c r="IK3703" s="123"/>
      <c r="IL3703" s="123"/>
      <c r="IM3703" s="123"/>
      <c r="IN3703" s="123"/>
      <c r="IO3703" s="123"/>
      <c r="IP3703" s="123"/>
    </row>
    <row r="3704" s="120" customFormat="1" ht="15.75" customHeight="1" spans="3:250">
      <c r="C3704" s="124"/>
      <c r="D3704" s="124"/>
      <c r="E3704" s="120"/>
      <c r="F3704" s="125"/>
      <c r="G3704" s="120"/>
      <c r="II3704" s="123"/>
      <c r="IJ3704" s="123"/>
      <c r="IK3704" s="123"/>
      <c r="IL3704" s="123"/>
      <c r="IM3704" s="123"/>
      <c r="IN3704" s="123"/>
      <c r="IO3704" s="123"/>
      <c r="IP3704" s="123"/>
    </row>
    <row r="3705" s="120" customFormat="1" ht="15.75" customHeight="1" spans="3:250">
      <c r="C3705" s="124"/>
      <c r="D3705" s="124"/>
      <c r="E3705" s="120"/>
      <c r="F3705" s="125"/>
      <c r="G3705" s="120"/>
      <c r="II3705" s="123"/>
      <c r="IJ3705" s="123"/>
      <c r="IK3705" s="123"/>
      <c r="IL3705" s="123"/>
      <c r="IM3705" s="123"/>
      <c r="IN3705" s="123"/>
      <c r="IO3705" s="123"/>
      <c r="IP3705" s="123"/>
    </row>
    <row r="3706" s="120" customFormat="1" ht="15.75" customHeight="1" spans="3:250">
      <c r="C3706" s="124"/>
      <c r="D3706" s="124"/>
      <c r="E3706" s="120"/>
      <c r="F3706" s="125"/>
      <c r="G3706" s="120"/>
      <c r="II3706" s="123"/>
      <c r="IJ3706" s="123"/>
      <c r="IK3706" s="123"/>
      <c r="IL3706" s="123"/>
      <c r="IM3706" s="123"/>
      <c r="IN3706" s="123"/>
      <c r="IO3706" s="123"/>
      <c r="IP3706" s="123"/>
    </row>
    <row r="3707" s="120" customFormat="1" ht="15.75" customHeight="1" spans="3:250">
      <c r="C3707" s="124"/>
      <c r="D3707" s="124"/>
      <c r="E3707" s="120"/>
      <c r="F3707" s="125"/>
      <c r="G3707" s="120"/>
      <c r="II3707" s="123"/>
      <c r="IJ3707" s="123"/>
      <c r="IK3707" s="123"/>
      <c r="IL3707" s="123"/>
      <c r="IM3707" s="123"/>
      <c r="IN3707" s="123"/>
      <c r="IO3707" s="123"/>
      <c r="IP3707" s="123"/>
    </row>
    <row r="3708" s="120" customFormat="1" ht="15.75" customHeight="1" spans="3:250">
      <c r="C3708" s="124"/>
      <c r="D3708" s="124"/>
      <c r="E3708" s="120"/>
      <c r="F3708" s="125"/>
      <c r="G3708" s="120"/>
      <c r="II3708" s="123"/>
      <c r="IJ3708" s="123"/>
      <c r="IK3708" s="123"/>
      <c r="IL3708" s="123"/>
      <c r="IM3708" s="123"/>
      <c r="IN3708" s="123"/>
      <c r="IO3708" s="123"/>
      <c r="IP3708" s="123"/>
    </row>
    <row r="3709" s="120" customFormat="1" ht="15.75" customHeight="1" spans="3:250">
      <c r="C3709" s="124"/>
      <c r="D3709" s="124"/>
      <c r="E3709" s="120"/>
      <c r="F3709" s="125"/>
      <c r="G3709" s="120"/>
      <c r="II3709" s="123"/>
      <c r="IJ3709" s="123"/>
      <c r="IK3709" s="123"/>
      <c r="IL3709" s="123"/>
      <c r="IM3709" s="123"/>
      <c r="IN3709" s="123"/>
      <c r="IO3709" s="123"/>
      <c r="IP3709" s="123"/>
    </row>
    <row r="3710" s="120" customFormat="1" ht="15.75" customHeight="1" spans="3:250">
      <c r="C3710" s="124"/>
      <c r="D3710" s="124"/>
      <c r="E3710" s="120"/>
      <c r="F3710" s="125"/>
      <c r="G3710" s="120"/>
      <c r="II3710" s="123"/>
      <c r="IJ3710" s="123"/>
      <c r="IK3710" s="123"/>
      <c r="IL3710" s="123"/>
      <c r="IM3710" s="123"/>
      <c r="IN3710" s="123"/>
      <c r="IO3710" s="123"/>
      <c r="IP3710" s="123"/>
    </row>
    <row r="3711" s="120" customFormat="1" ht="15.75" customHeight="1" spans="3:250">
      <c r="C3711" s="124"/>
      <c r="D3711" s="124"/>
      <c r="E3711" s="120"/>
      <c r="F3711" s="125"/>
      <c r="G3711" s="120"/>
      <c r="II3711" s="123"/>
      <c r="IJ3711" s="123"/>
      <c r="IK3711" s="123"/>
      <c r="IL3711" s="123"/>
      <c r="IM3711" s="123"/>
      <c r="IN3711" s="123"/>
      <c r="IO3711" s="123"/>
      <c r="IP3711" s="123"/>
    </row>
    <row r="3712" s="120" customFormat="1" ht="15.75" customHeight="1" spans="3:250">
      <c r="C3712" s="124"/>
      <c r="D3712" s="124"/>
      <c r="E3712" s="120"/>
      <c r="F3712" s="125"/>
      <c r="G3712" s="120"/>
      <c r="II3712" s="123"/>
      <c r="IJ3712" s="123"/>
      <c r="IK3712" s="123"/>
      <c r="IL3712" s="123"/>
      <c r="IM3712" s="123"/>
      <c r="IN3712" s="123"/>
      <c r="IO3712" s="123"/>
      <c r="IP3712" s="123"/>
    </row>
    <row r="3713" s="120" customFormat="1" ht="15.75" customHeight="1" spans="3:250">
      <c r="C3713" s="124"/>
      <c r="D3713" s="124"/>
      <c r="E3713" s="120"/>
      <c r="F3713" s="125"/>
      <c r="G3713" s="120"/>
      <c r="II3713" s="123"/>
      <c r="IJ3713" s="123"/>
      <c r="IK3713" s="123"/>
      <c r="IL3713" s="123"/>
      <c r="IM3713" s="123"/>
      <c r="IN3713" s="123"/>
      <c r="IO3713" s="123"/>
      <c r="IP3713" s="123"/>
    </row>
    <row r="3714" s="120" customFormat="1" ht="15.75" customHeight="1" spans="3:250">
      <c r="C3714" s="124"/>
      <c r="D3714" s="124"/>
      <c r="E3714" s="120"/>
      <c r="F3714" s="125"/>
      <c r="G3714" s="120"/>
      <c r="II3714" s="123"/>
      <c r="IJ3714" s="123"/>
      <c r="IK3714" s="123"/>
      <c r="IL3714" s="123"/>
      <c r="IM3714" s="123"/>
      <c r="IN3714" s="123"/>
      <c r="IO3714" s="123"/>
      <c r="IP3714" s="123"/>
    </row>
    <row r="3715" s="120" customFormat="1" ht="15.75" customHeight="1" spans="3:250">
      <c r="C3715" s="124"/>
      <c r="D3715" s="124"/>
      <c r="E3715" s="120"/>
      <c r="F3715" s="125"/>
      <c r="G3715" s="120"/>
      <c r="II3715" s="123"/>
      <c r="IJ3715" s="123"/>
      <c r="IK3715" s="123"/>
      <c r="IL3715" s="123"/>
      <c r="IM3715" s="123"/>
      <c r="IN3715" s="123"/>
      <c r="IO3715" s="123"/>
      <c r="IP3715" s="123"/>
    </row>
    <row r="3716" s="120" customFormat="1" ht="15.75" customHeight="1" spans="3:250">
      <c r="C3716" s="124"/>
      <c r="D3716" s="124"/>
      <c r="E3716" s="120"/>
      <c r="F3716" s="125"/>
      <c r="G3716" s="120"/>
      <c r="II3716" s="123"/>
      <c r="IJ3716" s="123"/>
      <c r="IK3716" s="123"/>
      <c r="IL3716" s="123"/>
      <c r="IM3716" s="123"/>
      <c r="IN3716" s="123"/>
      <c r="IO3716" s="123"/>
      <c r="IP3716" s="123"/>
    </row>
    <row r="3717" s="120" customFormat="1" ht="15.75" customHeight="1" spans="3:250">
      <c r="C3717" s="124"/>
      <c r="D3717" s="124"/>
      <c r="E3717" s="120"/>
      <c r="F3717" s="125"/>
      <c r="G3717" s="120"/>
      <c r="II3717" s="123"/>
      <c r="IJ3717" s="123"/>
      <c r="IK3717" s="123"/>
      <c r="IL3717" s="123"/>
      <c r="IM3717" s="123"/>
      <c r="IN3717" s="123"/>
      <c r="IO3717" s="123"/>
      <c r="IP3717" s="123"/>
    </row>
    <row r="3718" s="120" customFormat="1" ht="15.75" customHeight="1" spans="3:250">
      <c r="C3718" s="124"/>
      <c r="D3718" s="124"/>
      <c r="E3718" s="120"/>
      <c r="F3718" s="125"/>
      <c r="G3718" s="120"/>
      <c r="II3718" s="123"/>
      <c r="IJ3718" s="123"/>
      <c r="IK3718" s="123"/>
      <c r="IL3718" s="123"/>
      <c r="IM3718" s="123"/>
      <c r="IN3718" s="123"/>
      <c r="IO3718" s="123"/>
      <c r="IP3718" s="123"/>
    </row>
    <row r="3719" s="120" customFormat="1" ht="15.75" customHeight="1" spans="3:250">
      <c r="C3719" s="124"/>
      <c r="D3719" s="124"/>
      <c r="E3719" s="120"/>
      <c r="F3719" s="125"/>
      <c r="G3719" s="120"/>
      <c r="II3719" s="123"/>
      <c r="IJ3719" s="123"/>
      <c r="IK3719" s="123"/>
      <c r="IL3719" s="123"/>
      <c r="IM3719" s="123"/>
      <c r="IN3719" s="123"/>
      <c r="IO3719" s="123"/>
      <c r="IP3719" s="123"/>
    </row>
    <row r="3720" s="120" customFormat="1" ht="15.75" customHeight="1" spans="3:250">
      <c r="C3720" s="124"/>
      <c r="D3720" s="124"/>
      <c r="E3720" s="120"/>
      <c r="F3720" s="125"/>
      <c r="G3720" s="120"/>
      <c r="II3720" s="123"/>
      <c r="IJ3720" s="123"/>
      <c r="IK3720" s="123"/>
      <c r="IL3720" s="123"/>
      <c r="IM3720" s="123"/>
      <c r="IN3720" s="123"/>
      <c r="IO3720" s="123"/>
      <c r="IP3720" s="123"/>
    </row>
    <row r="3721" s="120" customFormat="1" ht="15.75" customHeight="1" spans="3:250">
      <c r="C3721" s="124"/>
      <c r="D3721" s="124"/>
      <c r="E3721" s="120"/>
      <c r="F3721" s="125"/>
      <c r="G3721" s="120"/>
      <c r="II3721" s="123"/>
      <c r="IJ3721" s="123"/>
      <c r="IK3721" s="123"/>
      <c r="IL3721" s="123"/>
      <c r="IM3721" s="123"/>
      <c r="IN3721" s="123"/>
      <c r="IO3721" s="123"/>
      <c r="IP3721" s="123"/>
    </row>
    <row r="3722" s="120" customFormat="1" ht="15.75" customHeight="1" spans="3:250">
      <c r="C3722" s="124"/>
      <c r="D3722" s="124"/>
      <c r="E3722" s="120"/>
      <c r="F3722" s="125"/>
      <c r="G3722" s="120"/>
      <c r="II3722" s="123"/>
      <c r="IJ3722" s="123"/>
      <c r="IK3722" s="123"/>
      <c r="IL3722" s="123"/>
      <c r="IM3722" s="123"/>
      <c r="IN3722" s="123"/>
      <c r="IO3722" s="123"/>
      <c r="IP3722" s="123"/>
    </row>
    <row r="3723" s="120" customFormat="1" ht="15.75" customHeight="1" spans="3:250">
      <c r="C3723" s="124"/>
      <c r="D3723" s="124"/>
      <c r="E3723" s="120"/>
      <c r="F3723" s="125"/>
      <c r="G3723" s="120"/>
      <c r="II3723" s="123"/>
      <c r="IJ3723" s="123"/>
      <c r="IK3723" s="123"/>
      <c r="IL3723" s="123"/>
      <c r="IM3723" s="123"/>
      <c r="IN3723" s="123"/>
      <c r="IO3723" s="123"/>
      <c r="IP3723" s="123"/>
    </row>
    <row r="3724" s="120" customFormat="1" ht="15.75" customHeight="1" spans="3:250">
      <c r="C3724" s="124"/>
      <c r="D3724" s="124"/>
      <c r="E3724" s="120"/>
      <c r="F3724" s="125"/>
      <c r="G3724" s="120"/>
      <c r="II3724" s="123"/>
      <c r="IJ3724" s="123"/>
      <c r="IK3724" s="123"/>
      <c r="IL3724" s="123"/>
      <c r="IM3724" s="123"/>
      <c r="IN3724" s="123"/>
      <c r="IO3724" s="123"/>
      <c r="IP3724" s="123"/>
    </row>
    <row r="3725" s="120" customFormat="1" ht="15.75" customHeight="1" spans="3:250">
      <c r="C3725" s="124"/>
      <c r="D3725" s="124"/>
      <c r="E3725" s="120"/>
      <c r="F3725" s="125"/>
      <c r="G3725" s="120"/>
      <c r="II3725" s="123"/>
      <c r="IJ3725" s="123"/>
      <c r="IK3725" s="123"/>
      <c r="IL3725" s="123"/>
      <c r="IM3725" s="123"/>
      <c r="IN3725" s="123"/>
      <c r="IO3725" s="123"/>
      <c r="IP3725" s="123"/>
    </row>
    <row r="3726" s="120" customFormat="1" ht="15.75" customHeight="1" spans="3:250">
      <c r="C3726" s="124"/>
      <c r="D3726" s="124"/>
      <c r="E3726" s="120"/>
      <c r="F3726" s="125"/>
      <c r="G3726" s="120"/>
      <c r="II3726" s="123"/>
      <c r="IJ3726" s="123"/>
      <c r="IK3726" s="123"/>
      <c r="IL3726" s="123"/>
      <c r="IM3726" s="123"/>
      <c r="IN3726" s="123"/>
      <c r="IO3726" s="123"/>
      <c r="IP3726" s="123"/>
    </row>
    <row r="3727" s="120" customFormat="1" ht="15.75" customHeight="1" spans="3:250">
      <c r="C3727" s="124"/>
      <c r="D3727" s="124"/>
      <c r="E3727" s="120"/>
      <c r="F3727" s="125"/>
      <c r="G3727" s="120"/>
      <c r="II3727" s="123"/>
      <c r="IJ3727" s="123"/>
      <c r="IK3727" s="123"/>
      <c r="IL3727" s="123"/>
      <c r="IM3727" s="123"/>
      <c r="IN3727" s="123"/>
      <c r="IO3727" s="123"/>
      <c r="IP3727" s="123"/>
    </row>
    <row r="3728" s="120" customFormat="1" ht="15.75" customHeight="1" spans="3:250">
      <c r="C3728" s="124"/>
      <c r="D3728" s="124"/>
      <c r="E3728" s="120"/>
      <c r="F3728" s="125"/>
      <c r="G3728" s="120"/>
      <c r="II3728" s="123"/>
      <c r="IJ3728" s="123"/>
      <c r="IK3728" s="123"/>
      <c r="IL3728" s="123"/>
      <c r="IM3728" s="123"/>
      <c r="IN3728" s="123"/>
      <c r="IO3728" s="123"/>
      <c r="IP3728" s="123"/>
    </row>
    <row r="3729" s="120" customFormat="1" ht="15.75" customHeight="1" spans="3:250">
      <c r="C3729" s="124"/>
      <c r="D3729" s="124"/>
      <c r="E3729" s="120"/>
      <c r="F3729" s="125"/>
      <c r="G3729" s="120"/>
      <c r="II3729" s="123"/>
      <c r="IJ3729" s="123"/>
      <c r="IK3729" s="123"/>
      <c r="IL3729" s="123"/>
      <c r="IM3729" s="123"/>
      <c r="IN3729" s="123"/>
      <c r="IO3729" s="123"/>
      <c r="IP3729" s="123"/>
    </row>
    <row r="3730" s="120" customFormat="1" ht="15.75" customHeight="1" spans="3:250">
      <c r="C3730" s="124"/>
      <c r="D3730" s="124"/>
      <c r="E3730" s="120"/>
      <c r="F3730" s="125"/>
      <c r="G3730" s="120"/>
      <c r="II3730" s="123"/>
      <c r="IJ3730" s="123"/>
      <c r="IK3730" s="123"/>
      <c r="IL3730" s="123"/>
      <c r="IM3730" s="123"/>
      <c r="IN3730" s="123"/>
      <c r="IO3730" s="123"/>
      <c r="IP3730" s="123"/>
    </row>
    <row r="3731" s="120" customFormat="1" ht="15.75" customHeight="1" spans="3:250">
      <c r="C3731" s="124"/>
      <c r="D3731" s="124"/>
      <c r="E3731" s="120"/>
      <c r="F3731" s="125"/>
      <c r="G3731" s="120"/>
      <c r="II3731" s="123"/>
      <c r="IJ3731" s="123"/>
      <c r="IK3731" s="123"/>
      <c r="IL3731" s="123"/>
      <c r="IM3731" s="123"/>
      <c r="IN3731" s="123"/>
      <c r="IO3731" s="123"/>
      <c r="IP3731" s="123"/>
    </row>
    <row r="3732" s="120" customFormat="1" ht="15.75" customHeight="1" spans="3:250">
      <c r="C3732" s="124"/>
      <c r="D3732" s="124"/>
      <c r="E3732" s="120"/>
      <c r="F3732" s="125"/>
      <c r="G3732" s="120"/>
      <c r="II3732" s="123"/>
      <c r="IJ3732" s="123"/>
      <c r="IK3732" s="123"/>
      <c r="IL3732" s="123"/>
      <c r="IM3732" s="123"/>
      <c r="IN3732" s="123"/>
      <c r="IO3732" s="123"/>
      <c r="IP3732" s="123"/>
    </row>
    <row r="3733" s="120" customFormat="1" ht="15.75" customHeight="1" spans="3:250">
      <c r="C3733" s="124"/>
      <c r="D3733" s="124"/>
      <c r="E3733" s="120"/>
      <c r="F3733" s="125"/>
      <c r="G3733" s="120"/>
      <c r="II3733" s="123"/>
      <c r="IJ3733" s="123"/>
      <c r="IK3733" s="123"/>
      <c r="IL3733" s="123"/>
      <c r="IM3733" s="123"/>
      <c r="IN3733" s="123"/>
      <c r="IO3733" s="123"/>
      <c r="IP3733" s="123"/>
    </row>
    <row r="3734" s="120" customFormat="1" ht="15.75" customHeight="1" spans="3:250">
      <c r="C3734" s="124"/>
      <c r="D3734" s="124"/>
      <c r="E3734" s="120"/>
      <c r="F3734" s="125"/>
      <c r="G3734" s="120"/>
      <c r="II3734" s="123"/>
      <c r="IJ3734" s="123"/>
      <c r="IK3734" s="123"/>
      <c r="IL3734" s="123"/>
      <c r="IM3734" s="123"/>
      <c r="IN3734" s="123"/>
      <c r="IO3734" s="123"/>
      <c r="IP3734" s="123"/>
    </row>
    <row r="3735" s="120" customFormat="1" ht="15.75" customHeight="1" spans="3:250">
      <c r="C3735" s="124"/>
      <c r="D3735" s="124"/>
      <c r="E3735" s="120"/>
      <c r="F3735" s="125"/>
      <c r="G3735" s="120"/>
      <c r="II3735" s="123"/>
      <c r="IJ3735" s="123"/>
      <c r="IK3735" s="123"/>
      <c r="IL3735" s="123"/>
      <c r="IM3735" s="123"/>
      <c r="IN3735" s="123"/>
      <c r="IO3735" s="123"/>
      <c r="IP3735" s="123"/>
    </row>
    <row r="3736" s="120" customFormat="1" ht="15.75" customHeight="1" spans="3:250">
      <c r="C3736" s="124"/>
      <c r="D3736" s="124"/>
      <c r="E3736" s="120"/>
      <c r="F3736" s="125"/>
      <c r="G3736" s="120"/>
      <c r="II3736" s="123"/>
      <c r="IJ3736" s="123"/>
      <c r="IK3736" s="123"/>
      <c r="IL3736" s="123"/>
      <c r="IM3736" s="123"/>
      <c r="IN3736" s="123"/>
      <c r="IO3736" s="123"/>
      <c r="IP3736" s="123"/>
    </row>
    <row r="3737" s="120" customFormat="1" ht="15.75" customHeight="1" spans="3:250">
      <c r="C3737" s="124"/>
      <c r="D3737" s="124"/>
      <c r="E3737" s="120"/>
      <c r="F3737" s="125"/>
      <c r="G3737" s="120"/>
      <c r="II3737" s="123"/>
      <c r="IJ3737" s="123"/>
      <c r="IK3737" s="123"/>
      <c r="IL3737" s="123"/>
      <c r="IM3737" s="123"/>
      <c r="IN3737" s="123"/>
      <c r="IO3737" s="123"/>
      <c r="IP3737" s="123"/>
    </row>
    <row r="3738" s="120" customFormat="1" ht="15.75" customHeight="1" spans="3:250">
      <c r="C3738" s="124"/>
      <c r="D3738" s="124"/>
      <c r="E3738" s="120"/>
      <c r="F3738" s="125"/>
      <c r="G3738" s="120"/>
      <c r="II3738" s="123"/>
      <c r="IJ3738" s="123"/>
      <c r="IK3738" s="123"/>
      <c r="IL3738" s="123"/>
      <c r="IM3738" s="123"/>
      <c r="IN3738" s="123"/>
      <c r="IO3738" s="123"/>
      <c r="IP3738" s="123"/>
    </row>
    <row r="3739" s="120" customFormat="1" ht="15.75" customHeight="1" spans="3:250">
      <c r="C3739" s="124"/>
      <c r="D3739" s="124"/>
      <c r="E3739" s="120"/>
      <c r="F3739" s="125"/>
      <c r="G3739" s="120"/>
      <c r="II3739" s="123"/>
      <c r="IJ3739" s="123"/>
      <c r="IK3739" s="123"/>
      <c r="IL3739" s="123"/>
      <c r="IM3739" s="123"/>
      <c r="IN3739" s="123"/>
      <c r="IO3739" s="123"/>
      <c r="IP3739" s="123"/>
    </row>
    <row r="3740" s="120" customFormat="1" ht="15.75" customHeight="1" spans="3:250">
      <c r="C3740" s="124"/>
      <c r="D3740" s="124"/>
      <c r="E3740" s="120"/>
      <c r="F3740" s="125"/>
      <c r="G3740" s="120"/>
      <c r="II3740" s="123"/>
      <c r="IJ3740" s="123"/>
      <c r="IK3740" s="123"/>
      <c r="IL3740" s="123"/>
      <c r="IM3740" s="123"/>
      <c r="IN3740" s="123"/>
      <c r="IO3740" s="123"/>
      <c r="IP3740" s="123"/>
    </row>
    <row r="3741" s="120" customFormat="1" ht="15.75" customHeight="1" spans="3:250">
      <c r="C3741" s="124"/>
      <c r="D3741" s="124"/>
      <c r="E3741" s="120"/>
      <c r="F3741" s="125"/>
      <c r="G3741" s="120"/>
      <c r="II3741" s="123"/>
      <c r="IJ3741" s="123"/>
      <c r="IK3741" s="123"/>
      <c r="IL3741" s="123"/>
      <c r="IM3741" s="123"/>
      <c r="IN3741" s="123"/>
      <c r="IO3741" s="123"/>
      <c r="IP3741" s="123"/>
    </row>
    <row r="3742" s="120" customFormat="1" ht="15.75" customHeight="1" spans="3:250">
      <c r="C3742" s="124"/>
      <c r="D3742" s="124"/>
      <c r="E3742" s="120"/>
      <c r="F3742" s="125"/>
      <c r="G3742" s="120"/>
      <c r="II3742" s="123"/>
      <c r="IJ3742" s="123"/>
      <c r="IK3742" s="123"/>
      <c r="IL3742" s="123"/>
      <c r="IM3742" s="123"/>
      <c r="IN3742" s="123"/>
      <c r="IO3742" s="123"/>
      <c r="IP3742" s="123"/>
    </row>
    <row r="3743" s="120" customFormat="1" ht="15.75" customHeight="1" spans="3:250">
      <c r="C3743" s="124"/>
      <c r="D3743" s="124"/>
      <c r="E3743" s="120"/>
      <c r="F3743" s="125"/>
      <c r="G3743" s="120"/>
      <c r="II3743" s="123"/>
      <c r="IJ3743" s="123"/>
      <c r="IK3743" s="123"/>
      <c r="IL3743" s="123"/>
      <c r="IM3743" s="123"/>
      <c r="IN3743" s="123"/>
      <c r="IO3743" s="123"/>
      <c r="IP3743" s="123"/>
    </row>
    <row r="3744" s="120" customFormat="1" ht="15.75" customHeight="1" spans="3:250">
      <c r="C3744" s="124"/>
      <c r="D3744" s="124"/>
      <c r="E3744" s="120"/>
      <c r="F3744" s="125"/>
      <c r="G3744" s="120"/>
      <c r="II3744" s="123"/>
      <c r="IJ3744" s="123"/>
      <c r="IK3744" s="123"/>
      <c r="IL3744" s="123"/>
      <c r="IM3744" s="123"/>
      <c r="IN3744" s="123"/>
      <c r="IO3744" s="123"/>
      <c r="IP3744" s="123"/>
    </row>
    <row r="3745" s="120" customFormat="1" ht="15.75" customHeight="1" spans="3:250">
      <c r="C3745" s="124"/>
      <c r="D3745" s="124"/>
      <c r="E3745" s="120"/>
      <c r="F3745" s="125"/>
      <c r="G3745" s="120"/>
      <c r="II3745" s="123"/>
      <c r="IJ3745" s="123"/>
      <c r="IK3745" s="123"/>
      <c r="IL3745" s="123"/>
      <c r="IM3745" s="123"/>
      <c r="IN3745" s="123"/>
      <c r="IO3745" s="123"/>
      <c r="IP3745" s="123"/>
    </row>
    <row r="3746" s="120" customFormat="1" ht="15.75" customHeight="1" spans="3:250">
      <c r="C3746" s="124"/>
      <c r="D3746" s="124"/>
      <c r="E3746" s="120"/>
      <c r="F3746" s="125"/>
      <c r="G3746" s="120"/>
      <c r="II3746" s="123"/>
      <c r="IJ3746" s="123"/>
      <c r="IK3746" s="123"/>
      <c r="IL3746" s="123"/>
      <c r="IM3746" s="123"/>
      <c r="IN3746" s="123"/>
      <c r="IO3746" s="123"/>
      <c r="IP3746" s="123"/>
    </row>
    <row r="3747" s="120" customFormat="1" ht="15.75" customHeight="1" spans="3:250">
      <c r="C3747" s="124"/>
      <c r="D3747" s="124"/>
      <c r="E3747" s="120"/>
      <c r="F3747" s="125"/>
      <c r="G3747" s="120"/>
      <c r="II3747" s="123"/>
      <c r="IJ3747" s="123"/>
      <c r="IK3747" s="123"/>
      <c r="IL3747" s="123"/>
      <c r="IM3747" s="123"/>
      <c r="IN3747" s="123"/>
      <c r="IO3747" s="123"/>
      <c r="IP3747" s="123"/>
    </row>
    <row r="3748" s="120" customFormat="1" ht="15.75" customHeight="1" spans="3:250">
      <c r="C3748" s="124"/>
      <c r="D3748" s="124"/>
      <c r="E3748" s="120"/>
      <c r="F3748" s="125"/>
      <c r="G3748" s="120"/>
      <c r="II3748" s="123"/>
      <c r="IJ3748" s="123"/>
      <c r="IK3748" s="123"/>
      <c r="IL3748" s="123"/>
      <c r="IM3748" s="123"/>
      <c r="IN3748" s="123"/>
      <c r="IO3748" s="123"/>
      <c r="IP3748" s="123"/>
    </row>
    <row r="3749" s="120" customFormat="1" ht="15.75" customHeight="1" spans="3:250">
      <c r="C3749" s="124"/>
      <c r="D3749" s="124"/>
      <c r="E3749" s="120"/>
      <c r="F3749" s="125"/>
      <c r="G3749" s="120"/>
      <c r="II3749" s="123"/>
      <c r="IJ3749" s="123"/>
      <c r="IK3749" s="123"/>
      <c r="IL3749" s="123"/>
      <c r="IM3749" s="123"/>
      <c r="IN3749" s="123"/>
      <c r="IO3749" s="123"/>
      <c r="IP3749" s="123"/>
    </row>
    <row r="3750" s="120" customFormat="1" ht="15.75" customHeight="1" spans="3:250">
      <c r="C3750" s="124"/>
      <c r="D3750" s="124"/>
      <c r="E3750" s="120"/>
      <c r="F3750" s="125"/>
      <c r="G3750" s="120"/>
      <c r="II3750" s="123"/>
      <c r="IJ3750" s="123"/>
      <c r="IK3750" s="123"/>
      <c r="IL3750" s="123"/>
      <c r="IM3750" s="123"/>
      <c r="IN3750" s="123"/>
      <c r="IO3750" s="123"/>
      <c r="IP3750" s="123"/>
    </row>
    <row r="3751" s="120" customFormat="1" ht="15.75" customHeight="1" spans="3:250">
      <c r="C3751" s="124"/>
      <c r="D3751" s="124"/>
      <c r="E3751" s="120"/>
      <c r="F3751" s="125"/>
      <c r="G3751" s="120"/>
      <c r="II3751" s="123"/>
      <c r="IJ3751" s="123"/>
      <c r="IK3751" s="123"/>
      <c r="IL3751" s="123"/>
      <c r="IM3751" s="123"/>
      <c r="IN3751" s="123"/>
      <c r="IO3751" s="123"/>
      <c r="IP3751" s="123"/>
    </row>
    <row r="3752" s="120" customFormat="1" ht="15.75" customHeight="1" spans="3:250">
      <c r="C3752" s="124"/>
      <c r="D3752" s="124"/>
      <c r="E3752" s="120"/>
      <c r="F3752" s="125"/>
      <c r="G3752" s="120"/>
      <c r="II3752" s="123"/>
      <c r="IJ3752" s="123"/>
      <c r="IK3752" s="123"/>
      <c r="IL3752" s="123"/>
      <c r="IM3752" s="123"/>
      <c r="IN3752" s="123"/>
      <c r="IO3752" s="123"/>
      <c r="IP3752" s="123"/>
    </row>
    <row r="3753" s="120" customFormat="1" ht="15.75" customHeight="1" spans="3:250">
      <c r="C3753" s="124"/>
      <c r="D3753" s="124"/>
      <c r="E3753" s="120"/>
      <c r="F3753" s="125"/>
      <c r="G3753" s="120"/>
      <c r="II3753" s="123"/>
      <c r="IJ3753" s="123"/>
      <c r="IK3753" s="123"/>
      <c r="IL3753" s="123"/>
      <c r="IM3753" s="123"/>
      <c r="IN3753" s="123"/>
      <c r="IO3753" s="123"/>
      <c r="IP3753" s="123"/>
    </row>
    <row r="3754" s="120" customFormat="1" ht="15.75" customHeight="1" spans="3:250">
      <c r="C3754" s="124"/>
      <c r="D3754" s="124"/>
      <c r="E3754" s="120"/>
      <c r="F3754" s="125"/>
      <c r="G3754" s="120"/>
      <c r="II3754" s="123"/>
      <c r="IJ3754" s="123"/>
      <c r="IK3754" s="123"/>
      <c r="IL3754" s="123"/>
      <c r="IM3754" s="123"/>
      <c r="IN3754" s="123"/>
      <c r="IO3754" s="123"/>
      <c r="IP3754" s="123"/>
    </row>
    <row r="3755" s="120" customFormat="1" ht="15.75" customHeight="1" spans="3:250">
      <c r="C3755" s="124"/>
      <c r="D3755" s="124"/>
      <c r="E3755" s="120"/>
      <c r="F3755" s="125"/>
      <c r="G3755" s="120"/>
      <c r="II3755" s="123"/>
      <c r="IJ3755" s="123"/>
      <c r="IK3755" s="123"/>
      <c r="IL3755" s="123"/>
      <c r="IM3755" s="123"/>
      <c r="IN3755" s="123"/>
      <c r="IO3755" s="123"/>
      <c r="IP3755" s="123"/>
    </row>
    <row r="3756" s="120" customFormat="1" ht="15.75" customHeight="1" spans="3:250">
      <c r="C3756" s="124"/>
      <c r="D3756" s="124"/>
      <c r="E3756" s="120"/>
      <c r="F3756" s="125"/>
      <c r="G3756" s="120"/>
      <c r="II3756" s="123"/>
      <c r="IJ3756" s="123"/>
      <c r="IK3756" s="123"/>
      <c r="IL3756" s="123"/>
      <c r="IM3756" s="123"/>
      <c r="IN3756" s="123"/>
      <c r="IO3756" s="123"/>
      <c r="IP3756" s="123"/>
    </row>
    <row r="3757" s="120" customFormat="1" ht="15.75" customHeight="1" spans="3:250">
      <c r="C3757" s="124"/>
      <c r="D3757" s="124"/>
      <c r="E3757" s="120"/>
      <c r="F3757" s="125"/>
      <c r="G3757" s="120"/>
      <c r="II3757" s="123"/>
      <c r="IJ3757" s="123"/>
      <c r="IK3757" s="123"/>
      <c r="IL3757" s="123"/>
      <c r="IM3757" s="123"/>
      <c r="IN3757" s="123"/>
      <c r="IO3757" s="123"/>
      <c r="IP3757" s="123"/>
    </row>
    <row r="3758" s="120" customFormat="1" ht="15.75" customHeight="1" spans="3:250">
      <c r="C3758" s="124"/>
      <c r="D3758" s="124"/>
      <c r="E3758" s="120"/>
      <c r="F3758" s="125"/>
      <c r="G3758" s="120"/>
      <c r="II3758" s="123"/>
      <c r="IJ3758" s="123"/>
      <c r="IK3758" s="123"/>
      <c r="IL3758" s="123"/>
      <c r="IM3758" s="123"/>
      <c r="IN3758" s="123"/>
      <c r="IO3758" s="123"/>
      <c r="IP3758" s="123"/>
    </row>
    <row r="3759" s="120" customFormat="1" ht="15.75" customHeight="1" spans="3:250">
      <c r="C3759" s="124"/>
      <c r="D3759" s="124"/>
      <c r="E3759" s="120"/>
      <c r="F3759" s="125"/>
      <c r="G3759" s="120"/>
      <c r="II3759" s="123"/>
      <c r="IJ3759" s="123"/>
      <c r="IK3759" s="123"/>
      <c r="IL3759" s="123"/>
      <c r="IM3759" s="123"/>
      <c r="IN3759" s="123"/>
      <c r="IO3759" s="123"/>
      <c r="IP3759" s="123"/>
    </row>
    <row r="3760" s="120" customFormat="1" ht="15.75" customHeight="1" spans="3:250">
      <c r="C3760" s="124"/>
      <c r="D3760" s="124"/>
      <c r="E3760" s="120"/>
      <c r="F3760" s="125"/>
      <c r="G3760" s="120"/>
      <c r="II3760" s="123"/>
      <c r="IJ3760" s="123"/>
      <c r="IK3760" s="123"/>
      <c r="IL3760" s="123"/>
      <c r="IM3760" s="123"/>
      <c r="IN3760" s="123"/>
      <c r="IO3760" s="123"/>
      <c r="IP3760" s="123"/>
    </row>
    <row r="3761" s="120" customFormat="1" ht="15.75" customHeight="1" spans="3:250">
      <c r="C3761" s="124"/>
      <c r="D3761" s="124"/>
      <c r="E3761" s="120"/>
      <c r="F3761" s="125"/>
      <c r="G3761" s="120"/>
      <c r="II3761" s="123"/>
      <c r="IJ3761" s="123"/>
      <c r="IK3761" s="123"/>
      <c r="IL3761" s="123"/>
      <c r="IM3761" s="123"/>
      <c r="IN3761" s="123"/>
      <c r="IO3761" s="123"/>
      <c r="IP3761" s="123"/>
    </row>
    <row r="3762" s="120" customFormat="1" ht="15.75" customHeight="1" spans="3:250">
      <c r="C3762" s="124"/>
      <c r="D3762" s="124"/>
      <c r="E3762" s="120"/>
      <c r="F3762" s="125"/>
      <c r="G3762" s="120"/>
      <c r="II3762" s="123"/>
      <c r="IJ3762" s="123"/>
      <c r="IK3762" s="123"/>
      <c r="IL3762" s="123"/>
      <c r="IM3762" s="123"/>
      <c r="IN3762" s="123"/>
      <c r="IO3762" s="123"/>
      <c r="IP3762" s="123"/>
    </row>
    <row r="3763" s="120" customFormat="1" ht="15.75" customHeight="1" spans="3:250">
      <c r="C3763" s="124"/>
      <c r="D3763" s="124"/>
      <c r="E3763" s="120"/>
      <c r="F3763" s="125"/>
      <c r="G3763" s="120"/>
      <c r="II3763" s="123"/>
      <c r="IJ3763" s="123"/>
      <c r="IK3763" s="123"/>
      <c r="IL3763" s="123"/>
      <c r="IM3763" s="123"/>
      <c r="IN3763" s="123"/>
      <c r="IO3763" s="123"/>
      <c r="IP3763" s="123"/>
    </row>
    <row r="3764" s="120" customFormat="1" ht="15.75" customHeight="1" spans="3:250">
      <c r="C3764" s="124"/>
      <c r="D3764" s="124"/>
      <c r="E3764" s="120"/>
      <c r="F3764" s="125"/>
      <c r="G3764" s="120"/>
      <c r="II3764" s="123"/>
      <c r="IJ3764" s="123"/>
      <c r="IK3764" s="123"/>
      <c r="IL3764" s="123"/>
      <c r="IM3764" s="123"/>
      <c r="IN3764" s="123"/>
      <c r="IO3764" s="123"/>
      <c r="IP3764" s="123"/>
    </row>
    <row r="3765" s="120" customFormat="1" ht="15.75" customHeight="1" spans="3:250">
      <c r="C3765" s="124"/>
      <c r="D3765" s="124"/>
      <c r="E3765" s="120"/>
      <c r="F3765" s="125"/>
      <c r="G3765" s="120"/>
      <c r="II3765" s="123"/>
      <c r="IJ3765" s="123"/>
      <c r="IK3765" s="123"/>
      <c r="IL3765" s="123"/>
      <c r="IM3765" s="123"/>
      <c r="IN3765" s="123"/>
      <c r="IO3765" s="123"/>
      <c r="IP3765" s="123"/>
    </row>
    <row r="3766" s="120" customFormat="1" ht="15.75" customHeight="1" spans="3:250">
      <c r="C3766" s="124"/>
      <c r="D3766" s="124"/>
      <c r="E3766" s="120"/>
      <c r="F3766" s="125"/>
      <c r="G3766" s="120"/>
      <c r="II3766" s="123"/>
      <c r="IJ3766" s="123"/>
      <c r="IK3766" s="123"/>
      <c r="IL3766" s="123"/>
      <c r="IM3766" s="123"/>
      <c r="IN3766" s="123"/>
      <c r="IO3766" s="123"/>
      <c r="IP3766" s="123"/>
    </row>
    <row r="3767" s="120" customFormat="1" ht="15.75" customHeight="1" spans="3:250">
      <c r="C3767" s="124"/>
      <c r="D3767" s="124"/>
      <c r="E3767" s="120"/>
      <c r="F3767" s="125"/>
      <c r="G3767" s="120"/>
      <c r="II3767" s="123"/>
      <c r="IJ3767" s="123"/>
      <c r="IK3767" s="123"/>
      <c r="IL3767" s="123"/>
      <c r="IM3767" s="123"/>
      <c r="IN3767" s="123"/>
      <c r="IO3767" s="123"/>
      <c r="IP3767" s="123"/>
    </row>
    <row r="3768" s="120" customFormat="1" ht="15.75" customHeight="1" spans="3:250">
      <c r="C3768" s="124"/>
      <c r="D3768" s="124"/>
      <c r="E3768" s="120"/>
      <c r="F3768" s="125"/>
      <c r="G3768" s="120"/>
      <c r="II3768" s="123"/>
      <c r="IJ3768" s="123"/>
      <c r="IK3768" s="123"/>
      <c r="IL3768" s="123"/>
      <c r="IM3768" s="123"/>
      <c r="IN3768" s="123"/>
      <c r="IO3768" s="123"/>
      <c r="IP3768" s="123"/>
    </row>
    <row r="3769" s="120" customFormat="1" ht="15.75" customHeight="1" spans="3:250">
      <c r="C3769" s="124"/>
      <c r="D3769" s="124"/>
      <c r="E3769" s="120"/>
      <c r="F3769" s="125"/>
      <c r="G3769" s="120"/>
      <c r="II3769" s="123"/>
      <c r="IJ3769" s="123"/>
      <c r="IK3769" s="123"/>
      <c r="IL3769" s="123"/>
      <c r="IM3769" s="123"/>
      <c r="IN3769" s="123"/>
      <c r="IO3769" s="123"/>
      <c r="IP3769" s="123"/>
    </row>
    <row r="3770" s="120" customFormat="1" ht="15.75" customHeight="1" spans="3:250">
      <c r="C3770" s="124"/>
      <c r="D3770" s="124"/>
      <c r="E3770" s="120"/>
      <c r="F3770" s="125"/>
      <c r="G3770" s="120"/>
      <c r="II3770" s="123"/>
      <c r="IJ3770" s="123"/>
      <c r="IK3770" s="123"/>
      <c r="IL3770" s="123"/>
      <c r="IM3770" s="123"/>
      <c r="IN3770" s="123"/>
      <c r="IO3770" s="123"/>
      <c r="IP3770" s="123"/>
    </row>
    <row r="3771" s="120" customFormat="1" ht="15.75" customHeight="1" spans="3:250">
      <c r="C3771" s="124"/>
      <c r="D3771" s="124"/>
      <c r="E3771" s="120"/>
      <c r="F3771" s="125"/>
      <c r="G3771" s="120"/>
      <c r="II3771" s="123"/>
      <c r="IJ3771" s="123"/>
      <c r="IK3771" s="123"/>
      <c r="IL3771" s="123"/>
      <c r="IM3771" s="123"/>
      <c r="IN3771" s="123"/>
      <c r="IO3771" s="123"/>
      <c r="IP3771" s="123"/>
    </row>
    <row r="3772" s="120" customFormat="1" ht="15.75" customHeight="1" spans="3:250">
      <c r="C3772" s="124"/>
      <c r="D3772" s="124"/>
      <c r="E3772" s="120"/>
      <c r="F3772" s="125"/>
      <c r="G3772" s="120"/>
      <c r="II3772" s="123"/>
      <c r="IJ3772" s="123"/>
      <c r="IK3772" s="123"/>
      <c r="IL3772" s="123"/>
      <c r="IM3772" s="123"/>
      <c r="IN3772" s="123"/>
      <c r="IO3772" s="123"/>
      <c r="IP3772" s="123"/>
    </row>
    <row r="3773" s="120" customFormat="1" ht="15.75" customHeight="1" spans="3:250">
      <c r="C3773" s="124"/>
      <c r="D3773" s="124"/>
      <c r="E3773" s="120"/>
      <c r="F3773" s="125"/>
      <c r="G3773" s="120"/>
      <c r="II3773" s="123"/>
      <c r="IJ3773" s="123"/>
      <c r="IK3773" s="123"/>
      <c r="IL3773" s="123"/>
      <c r="IM3773" s="123"/>
      <c r="IN3773" s="123"/>
      <c r="IO3773" s="123"/>
      <c r="IP3773" s="123"/>
    </row>
    <row r="3774" s="120" customFormat="1" ht="15.75" customHeight="1" spans="3:250">
      <c r="C3774" s="124"/>
      <c r="D3774" s="124"/>
      <c r="E3774" s="120"/>
      <c r="F3774" s="125"/>
      <c r="G3774" s="120"/>
      <c r="II3774" s="123"/>
      <c r="IJ3774" s="123"/>
      <c r="IK3774" s="123"/>
      <c r="IL3774" s="123"/>
      <c r="IM3774" s="123"/>
      <c r="IN3774" s="123"/>
      <c r="IO3774" s="123"/>
      <c r="IP3774" s="123"/>
    </row>
    <row r="3775" s="120" customFormat="1" ht="15.75" customHeight="1" spans="3:250">
      <c r="C3775" s="124"/>
      <c r="D3775" s="124"/>
      <c r="E3775" s="120"/>
      <c r="F3775" s="125"/>
      <c r="G3775" s="120"/>
      <c r="II3775" s="123"/>
      <c r="IJ3775" s="123"/>
      <c r="IK3775" s="123"/>
      <c r="IL3775" s="123"/>
      <c r="IM3775" s="123"/>
      <c r="IN3775" s="123"/>
      <c r="IO3775" s="123"/>
      <c r="IP3775" s="123"/>
    </row>
    <row r="3776" s="120" customFormat="1" ht="15.75" customHeight="1" spans="3:250">
      <c r="C3776" s="124"/>
      <c r="D3776" s="124"/>
      <c r="E3776" s="120"/>
      <c r="F3776" s="125"/>
      <c r="G3776" s="120"/>
      <c r="II3776" s="123"/>
      <c r="IJ3776" s="123"/>
      <c r="IK3776" s="123"/>
      <c r="IL3776" s="123"/>
      <c r="IM3776" s="123"/>
      <c r="IN3776" s="123"/>
      <c r="IO3776" s="123"/>
      <c r="IP3776" s="123"/>
    </row>
    <row r="3777" s="120" customFormat="1" ht="15.75" customHeight="1" spans="3:250">
      <c r="C3777" s="124"/>
      <c r="D3777" s="124"/>
      <c r="E3777" s="120"/>
      <c r="F3777" s="125"/>
      <c r="G3777" s="120"/>
      <c r="II3777" s="123"/>
      <c r="IJ3777" s="123"/>
      <c r="IK3777" s="123"/>
      <c r="IL3777" s="123"/>
      <c r="IM3777" s="123"/>
      <c r="IN3777" s="123"/>
      <c r="IO3777" s="123"/>
      <c r="IP3777" s="123"/>
    </row>
    <row r="3778" s="120" customFormat="1" ht="15.75" customHeight="1" spans="3:250">
      <c r="C3778" s="124"/>
      <c r="D3778" s="124"/>
      <c r="E3778" s="120"/>
      <c r="F3778" s="125"/>
      <c r="G3778" s="120"/>
      <c r="II3778" s="123"/>
      <c r="IJ3778" s="123"/>
      <c r="IK3778" s="123"/>
      <c r="IL3778" s="123"/>
      <c r="IM3778" s="123"/>
      <c r="IN3778" s="123"/>
      <c r="IO3778" s="123"/>
      <c r="IP3778" s="123"/>
    </row>
    <row r="3779" s="120" customFormat="1" ht="15.75" customHeight="1" spans="3:250">
      <c r="C3779" s="124"/>
      <c r="D3779" s="124"/>
      <c r="E3779" s="120"/>
      <c r="F3779" s="125"/>
      <c r="G3779" s="120"/>
      <c r="II3779" s="123"/>
      <c r="IJ3779" s="123"/>
      <c r="IK3779" s="123"/>
      <c r="IL3779" s="123"/>
      <c r="IM3779" s="123"/>
      <c r="IN3779" s="123"/>
      <c r="IO3779" s="123"/>
      <c r="IP3779" s="123"/>
    </row>
    <row r="3780" s="120" customFormat="1" ht="15.75" customHeight="1" spans="3:250">
      <c r="C3780" s="124"/>
      <c r="D3780" s="124"/>
      <c r="E3780" s="120"/>
      <c r="F3780" s="125"/>
      <c r="G3780" s="120"/>
      <c r="II3780" s="123"/>
      <c r="IJ3780" s="123"/>
      <c r="IK3780" s="123"/>
      <c r="IL3780" s="123"/>
      <c r="IM3780" s="123"/>
      <c r="IN3780" s="123"/>
      <c r="IO3780" s="123"/>
      <c r="IP3780" s="123"/>
    </row>
    <row r="3781" s="120" customFormat="1" ht="15.75" customHeight="1" spans="3:250">
      <c r="C3781" s="124"/>
      <c r="D3781" s="124"/>
      <c r="E3781" s="120"/>
      <c r="F3781" s="125"/>
      <c r="G3781" s="120"/>
      <c r="II3781" s="123"/>
      <c r="IJ3781" s="123"/>
      <c r="IK3781" s="123"/>
      <c r="IL3781" s="123"/>
      <c r="IM3781" s="123"/>
      <c r="IN3781" s="123"/>
      <c r="IO3781" s="123"/>
      <c r="IP3781" s="123"/>
    </row>
    <row r="3782" s="120" customFormat="1" ht="15.75" customHeight="1" spans="3:250">
      <c r="C3782" s="124"/>
      <c r="D3782" s="124"/>
      <c r="E3782" s="120"/>
      <c r="F3782" s="125"/>
      <c r="G3782" s="120"/>
      <c r="II3782" s="123"/>
      <c r="IJ3782" s="123"/>
      <c r="IK3782" s="123"/>
      <c r="IL3782" s="123"/>
      <c r="IM3782" s="123"/>
      <c r="IN3782" s="123"/>
      <c r="IO3782" s="123"/>
      <c r="IP3782" s="123"/>
    </row>
    <row r="3783" s="120" customFormat="1" ht="15.75" customHeight="1" spans="3:250">
      <c r="C3783" s="124"/>
      <c r="D3783" s="124"/>
      <c r="E3783" s="120"/>
      <c r="F3783" s="125"/>
      <c r="G3783" s="120"/>
      <c r="II3783" s="123"/>
      <c r="IJ3783" s="123"/>
      <c r="IK3783" s="123"/>
      <c r="IL3783" s="123"/>
      <c r="IM3783" s="123"/>
      <c r="IN3783" s="123"/>
      <c r="IO3783" s="123"/>
      <c r="IP3783" s="123"/>
    </row>
    <row r="3784" s="120" customFormat="1" ht="15.75" customHeight="1" spans="3:250">
      <c r="C3784" s="124"/>
      <c r="D3784" s="124"/>
      <c r="E3784" s="120"/>
      <c r="F3784" s="125"/>
      <c r="G3784" s="120"/>
      <c r="II3784" s="123"/>
      <c r="IJ3784" s="123"/>
      <c r="IK3784" s="123"/>
      <c r="IL3784" s="123"/>
      <c r="IM3784" s="123"/>
      <c r="IN3784" s="123"/>
      <c r="IO3784" s="123"/>
      <c r="IP3784" s="123"/>
    </row>
    <row r="3785" s="120" customFormat="1" ht="15.75" customHeight="1" spans="3:250">
      <c r="C3785" s="124"/>
      <c r="D3785" s="124"/>
      <c r="E3785" s="120"/>
      <c r="F3785" s="125"/>
      <c r="G3785" s="120"/>
      <c r="II3785" s="123"/>
      <c r="IJ3785" s="123"/>
      <c r="IK3785" s="123"/>
      <c r="IL3785" s="123"/>
      <c r="IM3785" s="123"/>
      <c r="IN3785" s="123"/>
      <c r="IO3785" s="123"/>
      <c r="IP3785" s="123"/>
    </row>
    <row r="3786" s="120" customFormat="1" ht="15.75" customHeight="1" spans="3:250">
      <c r="C3786" s="124"/>
      <c r="D3786" s="124"/>
      <c r="E3786" s="120"/>
      <c r="F3786" s="125"/>
      <c r="G3786" s="120"/>
      <c r="II3786" s="123"/>
      <c r="IJ3786" s="123"/>
      <c r="IK3786" s="123"/>
      <c r="IL3786" s="123"/>
      <c r="IM3786" s="123"/>
      <c r="IN3786" s="123"/>
      <c r="IO3786" s="123"/>
      <c r="IP3786" s="123"/>
    </row>
    <row r="3787" s="120" customFormat="1" ht="15.75" customHeight="1" spans="3:250">
      <c r="C3787" s="124"/>
      <c r="D3787" s="124"/>
      <c r="E3787" s="120"/>
      <c r="F3787" s="125"/>
      <c r="G3787" s="120"/>
      <c r="II3787" s="123"/>
      <c r="IJ3787" s="123"/>
      <c r="IK3787" s="123"/>
      <c r="IL3787" s="123"/>
      <c r="IM3787" s="123"/>
      <c r="IN3787" s="123"/>
      <c r="IO3787" s="123"/>
      <c r="IP3787" s="123"/>
    </row>
    <row r="3788" s="120" customFormat="1" ht="15.75" customHeight="1" spans="3:250">
      <c r="C3788" s="124"/>
      <c r="D3788" s="124"/>
      <c r="E3788" s="120"/>
      <c r="F3788" s="125"/>
      <c r="G3788" s="120"/>
      <c r="II3788" s="123"/>
      <c r="IJ3788" s="123"/>
      <c r="IK3788" s="123"/>
      <c r="IL3788" s="123"/>
      <c r="IM3788" s="123"/>
      <c r="IN3788" s="123"/>
      <c r="IO3788" s="123"/>
      <c r="IP3788" s="123"/>
    </row>
    <row r="3789" s="120" customFormat="1" ht="15.75" customHeight="1" spans="3:250">
      <c r="C3789" s="124"/>
      <c r="D3789" s="124"/>
      <c r="E3789" s="120"/>
      <c r="F3789" s="125"/>
      <c r="G3789" s="120"/>
      <c r="II3789" s="123"/>
      <c r="IJ3789" s="123"/>
      <c r="IK3789" s="123"/>
      <c r="IL3789" s="123"/>
      <c r="IM3789" s="123"/>
      <c r="IN3789" s="123"/>
      <c r="IO3789" s="123"/>
      <c r="IP3789" s="123"/>
    </row>
    <row r="3790" s="120" customFormat="1" ht="15.75" customHeight="1" spans="3:250">
      <c r="C3790" s="124"/>
      <c r="D3790" s="124"/>
      <c r="E3790" s="120"/>
      <c r="F3790" s="125"/>
      <c r="G3790" s="120"/>
      <c r="II3790" s="123"/>
      <c r="IJ3790" s="123"/>
      <c r="IK3790" s="123"/>
      <c r="IL3790" s="123"/>
      <c r="IM3790" s="123"/>
      <c r="IN3790" s="123"/>
      <c r="IO3790" s="123"/>
      <c r="IP3790" s="123"/>
    </row>
    <row r="3791" s="120" customFormat="1" ht="15.75" customHeight="1" spans="3:250">
      <c r="C3791" s="124"/>
      <c r="D3791" s="124"/>
      <c r="E3791" s="120"/>
      <c r="F3791" s="125"/>
      <c r="G3791" s="120"/>
      <c r="II3791" s="123"/>
      <c r="IJ3791" s="123"/>
      <c r="IK3791" s="123"/>
      <c r="IL3791" s="123"/>
      <c r="IM3791" s="123"/>
      <c r="IN3791" s="123"/>
      <c r="IO3791" s="123"/>
      <c r="IP3791" s="123"/>
    </row>
    <row r="3792" s="120" customFormat="1" ht="15.75" customHeight="1" spans="3:250">
      <c r="C3792" s="124"/>
      <c r="D3792" s="124"/>
      <c r="E3792" s="120"/>
      <c r="F3792" s="125"/>
      <c r="G3792" s="120"/>
      <c r="II3792" s="123"/>
      <c r="IJ3792" s="123"/>
      <c r="IK3792" s="123"/>
      <c r="IL3792" s="123"/>
      <c r="IM3792" s="123"/>
      <c r="IN3792" s="123"/>
      <c r="IO3792" s="123"/>
      <c r="IP3792" s="123"/>
    </row>
    <row r="3793" s="120" customFormat="1" ht="15.75" customHeight="1" spans="3:250">
      <c r="C3793" s="124"/>
      <c r="D3793" s="124"/>
      <c r="E3793" s="120"/>
      <c r="F3793" s="125"/>
      <c r="G3793" s="120"/>
      <c r="II3793" s="123"/>
      <c r="IJ3793" s="123"/>
      <c r="IK3793" s="123"/>
      <c r="IL3793" s="123"/>
      <c r="IM3793" s="123"/>
      <c r="IN3793" s="123"/>
      <c r="IO3793" s="123"/>
      <c r="IP3793" s="123"/>
    </row>
    <row r="3794" s="120" customFormat="1" ht="15.75" customHeight="1" spans="3:250">
      <c r="C3794" s="124"/>
      <c r="D3794" s="124"/>
      <c r="E3794" s="120"/>
      <c r="F3794" s="125"/>
      <c r="G3794" s="120"/>
      <c r="II3794" s="123"/>
      <c r="IJ3794" s="123"/>
      <c r="IK3794" s="123"/>
      <c r="IL3794" s="123"/>
      <c r="IM3794" s="123"/>
      <c r="IN3794" s="123"/>
      <c r="IO3794" s="123"/>
      <c r="IP3794" s="123"/>
    </row>
    <row r="3795" s="120" customFormat="1" ht="15.75" customHeight="1" spans="3:250">
      <c r="C3795" s="124"/>
      <c r="D3795" s="124"/>
      <c r="E3795" s="120"/>
      <c r="F3795" s="125"/>
      <c r="G3795" s="120"/>
      <c r="II3795" s="123"/>
      <c r="IJ3795" s="123"/>
      <c r="IK3795" s="123"/>
      <c r="IL3795" s="123"/>
      <c r="IM3795" s="123"/>
      <c r="IN3795" s="123"/>
      <c r="IO3795" s="123"/>
      <c r="IP3795" s="123"/>
    </row>
    <row r="3796" s="120" customFormat="1" ht="15.75" customHeight="1" spans="3:250">
      <c r="C3796" s="124"/>
      <c r="D3796" s="124"/>
      <c r="E3796" s="120"/>
      <c r="F3796" s="125"/>
      <c r="G3796" s="120"/>
      <c r="II3796" s="123"/>
      <c r="IJ3796" s="123"/>
      <c r="IK3796" s="123"/>
      <c r="IL3796" s="123"/>
      <c r="IM3796" s="123"/>
      <c r="IN3796" s="123"/>
      <c r="IO3796" s="123"/>
      <c r="IP3796" s="123"/>
    </row>
    <row r="3797" s="120" customFormat="1" ht="15.75" customHeight="1" spans="3:250">
      <c r="C3797" s="124"/>
      <c r="D3797" s="124"/>
      <c r="E3797" s="120"/>
      <c r="F3797" s="125"/>
      <c r="G3797" s="120"/>
      <c r="II3797" s="123"/>
      <c r="IJ3797" s="123"/>
      <c r="IK3797" s="123"/>
      <c r="IL3797" s="123"/>
      <c r="IM3797" s="123"/>
      <c r="IN3797" s="123"/>
      <c r="IO3797" s="123"/>
      <c r="IP3797" s="123"/>
    </row>
    <row r="3798" s="120" customFormat="1" ht="15.75" customHeight="1" spans="3:250">
      <c r="C3798" s="124"/>
      <c r="D3798" s="124"/>
      <c r="E3798" s="120"/>
      <c r="F3798" s="125"/>
      <c r="G3798" s="120"/>
      <c r="II3798" s="123"/>
      <c r="IJ3798" s="123"/>
      <c r="IK3798" s="123"/>
      <c r="IL3798" s="123"/>
      <c r="IM3798" s="123"/>
      <c r="IN3798" s="123"/>
      <c r="IO3798" s="123"/>
      <c r="IP3798" s="123"/>
    </row>
    <row r="3799" s="120" customFormat="1" ht="15.75" customHeight="1" spans="3:250">
      <c r="C3799" s="124"/>
      <c r="D3799" s="124"/>
      <c r="E3799" s="120"/>
      <c r="F3799" s="125"/>
      <c r="G3799" s="120"/>
      <c r="II3799" s="123"/>
      <c r="IJ3799" s="123"/>
      <c r="IK3799" s="123"/>
      <c r="IL3799" s="123"/>
      <c r="IM3799" s="123"/>
      <c r="IN3799" s="123"/>
      <c r="IO3799" s="123"/>
      <c r="IP3799" s="123"/>
    </row>
    <row r="3800" s="120" customFormat="1" ht="15.75" customHeight="1" spans="3:250">
      <c r="C3800" s="124"/>
      <c r="D3800" s="124"/>
      <c r="E3800" s="120"/>
      <c r="F3800" s="125"/>
      <c r="G3800" s="120"/>
      <c r="II3800" s="123"/>
      <c r="IJ3800" s="123"/>
      <c r="IK3800" s="123"/>
      <c r="IL3800" s="123"/>
      <c r="IM3800" s="123"/>
      <c r="IN3800" s="123"/>
      <c r="IO3800" s="123"/>
      <c r="IP3800" s="123"/>
    </row>
    <row r="3801" s="120" customFormat="1" ht="15.75" customHeight="1" spans="3:250">
      <c r="C3801" s="124"/>
      <c r="D3801" s="124"/>
      <c r="E3801" s="120"/>
      <c r="F3801" s="125"/>
      <c r="G3801" s="120"/>
      <c r="II3801" s="123"/>
      <c r="IJ3801" s="123"/>
      <c r="IK3801" s="123"/>
      <c r="IL3801" s="123"/>
      <c r="IM3801" s="123"/>
      <c r="IN3801" s="123"/>
      <c r="IO3801" s="123"/>
      <c r="IP3801" s="123"/>
    </row>
    <row r="3802" s="120" customFormat="1" ht="15.75" customHeight="1" spans="3:250">
      <c r="C3802" s="124"/>
      <c r="D3802" s="124"/>
      <c r="E3802" s="120"/>
      <c r="F3802" s="125"/>
      <c r="G3802" s="120"/>
      <c r="II3802" s="123"/>
      <c r="IJ3802" s="123"/>
      <c r="IK3802" s="123"/>
      <c r="IL3802" s="123"/>
      <c r="IM3802" s="123"/>
      <c r="IN3802" s="123"/>
      <c r="IO3802" s="123"/>
      <c r="IP3802" s="123"/>
    </row>
    <row r="3803" s="120" customFormat="1" ht="15.75" customHeight="1" spans="3:250">
      <c r="C3803" s="124"/>
      <c r="D3803" s="124"/>
      <c r="E3803" s="120"/>
      <c r="F3803" s="125"/>
      <c r="G3803" s="120"/>
      <c r="II3803" s="123"/>
      <c r="IJ3803" s="123"/>
      <c r="IK3803" s="123"/>
      <c r="IL3803" s="123"/>
      <c r="IM3803" s="123"/>
      <c r="IN3803" s="123"/>
      <c r="IO3803" s="123"/>
      <c r="IP3803" s="123"/>
    </row>
    <row r="3804" s="120" customFormat="1" ht="15.75" customHeight="1" spans="3:250">
      <c r="C3804" s="124"/>
      <c r="D3804" s="124"/>
      <c r="E3804" s="120"/>
      <c r="F3804" s="125"/>
      <c r="G3804" s="120"/>
      <c r="II3804" s="123"/>
      <c r="IJ3804" s="123"/>
      <c r="IK3804" s="123"/>
      <c r="IL3804" s="123"/>
      <c r="IM3804" s="123"/>
      <c r="IN3804" s="123"/>
      <c r="IO3804" s="123"/>
      <c r="IP3804" s="123"/>
    </row>
    <row r="3805" s="120" customFormat="1" ht="15.75" customHeight="1" spans="3:250">
      <c r="C3805" s="124"/>
      <c r="D3805" s="124"/>
      <c r="E3805" s="120"/>
      <c r="F3805" s="125"/>
      <c r="G3805" s="120"/>
      <c r="II3805" s="123"/>
      <c r="IJ3805" s="123"/>
      <c r="IK3805" s="123"/>
      <c r="IL3805" s="123"/>
      <c r="IM3805" s="123"/>
      <c r="IN3805" s="123"/>
      <c r="IO3805" s="123"/>
      <c r="IP3805" s="123"/>
    </row>
    <row r="3806" s="120" customFormat="1" ht="15.75" customHeight="1" spans="3:250">
      <c r="C3806" s="124"/>
      <c r="D3806" s="124"/>
      <c r="E3806" s="120"/>
      <c r="F3806" s="125"/>
      <c r="G3806" s="120"/>
      <c r="II3806" s="123"/>
      <c r="IJ3806" s="123"/>
      <c r="IK3806" s="123"/>
      <c r="IL3806" s="123"/>
      <c r="IM3806" s="123"/>
      <c r="IN3806" s="123"/>
      <c r="IO3806" s="123"/>
      <c r="IP3806" s="123"/>
    </row>
    <row r="3807" s="120" customFormat="1" ht="15.75" customHeight="1" spans="3:250">
      <c r="C3807" s="124"/>
      <c r="D3807" s="124"/>
      <c r="E3807" s="120"/>
      <c r="F3807" s="125"/>
      <c r="G3807" s="120"/>
      <c r="II3807" s="123"/>
      <c r="IJ3807" s="123"/>
      <c r="IK3807" s="123"/>
      <c r="IL3807" s="123"/>
      <c r="IM3807" s="123"/>
      <c r="IN3807" s="123"/>
      <c r="IO3807" s="123"/>
      <c r="IP3807" s="123"/>
    </row>
    <row r="3808" s="120" customFormat="1" ht="15.75" customHeight="1" spans="3:250">
      <c r="C3808" s="124"/>
      <c r="D3808" s="124"/>
      <c r="E3808" s="120"/>
      <c r="F3808" s="125"/>
      <c r="G3808" s="120"/>
      <c r="II3808" s="123"/>
      <c r="IJ3808" s="123"/>
      <c r="IK3808" s="123"/>
      <c r="IL3808" s="123"/>
      <c r="IM3808" s="123"/>
      <c r="IN3808" s="123"/>
      <c r="IO3808" s="123"/>
      <c r="IP3808" s="123"/>
    </row>
    <row r="3809" s="120" customFormat="1" ht="15.75" customHeight="1" spans="3:250">
      <c r="C3809" s="124"/>
      <c r="D3809" s="124"/>
      <c r="E3809" s="120"/>
      <c r="F3809" s="125"/>
      <c r="G3809" s="120"/>
      <c r="II3809" s="123"/>
      <c r="IJ3809" s="123"/>
      <c r="IK3809" s="123"/>
      <c r="IL3809" s="123"/>
      <c r="IM3809" s="123"/>
      <c r="IN3809" s="123"/>
      <c r="IO3809" s="123"/>
      <c r="IP3809" s="123"/>
    </row>
    <row r="3810" s="120" customFormat="1" ht="15.75" customHeight="1" spans="3:250">
      <c r="C3810" s="124"/>
      <c r="D3810" s="124"/>
      <c r="E3810" s="120"/>
      <c r="F3810" s="125"/>
      <c r="G3810" s="120"/>
      <c r="II3810" s="123"/>
      <c r="IJ3810" s="123"/>
      <c r="IK3810" s="123"/>
      <c r="IL3810" s="123"/>
      <c r="IM3810" s="123"/>
      <c r="IN3810" s="123"/>
      <c r="IO3810" s="123"/>
      <c r="IP3810" s="123"/>
    </row>
    <row r="3811" s="120" customFormat="1" ht="15.75" customHeight="1" spans="3:250">
      <c r="C3811" s="124"/>
      <c r="D3811" s="124"/>
      <c r="E3811" s="120"/>
      <c r="F3811" s="125"/>
      <c r="G3811" s="120"/>
      <c r="II3811" s="123"/>
      <c r="IJ3811" s="123"/>
      <c r="IK3811" s="123"/>
      <c r="IL3811" s="123"/>
      <c r="IM3811" s="123"/>
      <c r="IN3811" s="123"/>
      <c r="IO3811" s="123"/>
      <c r="IP3811" s="123"/>
    </row>
    <row r="3812" s="120" customFormat="1" ht="15.75" customHeight="1" spans="3:250">
      <c r="C3812" s="124"/>
      <c r="D3812" s="124"/>
      <c r="E3812" s="120"/>
      <c r="F3812" s="125"/>
      <c r="G3812" s="120"/>
      <c r="II3812" s="123"/>
      <c r="IJ3812" s="123"/>
      <c r="IK3812" s="123"/>
      <c r="IL3812" s="123"/>
      <c r="IM3812" s="123"/>
      <c r="IN3812" s="123"/>
      <c r="IO3812" s="123"/>
      <c r="IP3812" s="123"/>
    </row>
    <row r="3813" s="120" customFormat="1" ht="15.75" customHeight="1" spans="3:250">
      <c r="C3813" s="124"/>
      <c r="D3813" s="124"/>
      <c r="E3813" s="120"/>
      <c r="F3813" s="125"/>
      <c r="G3813" s="120"/>
      <c r="II3813" s="123"/>
      <c r="IJ3813" s="123"/>
      <c r="IK3813" s="123"/>
      <c r="IL3813" s="123"/>
      <c r="IM3813" s="123"/>
      <c r="IN3813" s="123"/>
      <c r="IO3813" s="123"/>
      <c r="IP3813" s="123"/>
    </row>
    <row r="3814" s="120" customFormat="1" ht="15.75" customHeight="1" spans="3:250">
      <c r="C3814" s="124"/>
      <c r="D3814" s="124"/>
      <c r="E3814" s="120"/>
      <c r="F3814" s="125"/>
      <c r="G3814" s="120"/>
      <c r="II3814" s="123"/>
      <c r="IJ3814" s="123"/>
      <c r="IK3814" s="123"/>
      <c r="IL3814" s="123"/>
      <c r="IM3814" s="123"/>
      <c r="IN3814" s="123"/>
      <c r="IO3814" s="123"/>
      <c r="IP3814" s="123"/>
    </row>
    <row r="3815" s="120" customFormat="1" ht="15.75" customHeight="1" spans="3:250">
      <c r="C3815" s="124"/>
      <c r="D3815" s="124"/>
      <c r="E3815" s="120"/>
      <c r="F3815" s="125"/>
      <c r="G3815" s="120"/>
      <c r="II3815" s="123"/>
      <c r="IJ3815" s="123"/>
      <c r="IK3815" s="123"/>
      <c r="IL3815" s="123"/>
      <c r="IM3815" s="123"/>
      <c r="IN3815" s="123"/>
      <c r="IO3815" s="123"/>
      <c r="IP3815" s="123"/>
    </row>
    <row r="3816" s="120" customFormat="1" ht="15.75" customHeight="1" spans="3:250">
      <c r="C3816" s="124"/>
      <c r="D3816" s="124"/>
      <c r="E3816" s="120"/>
      <c r="F3816" s="125"/>
      <c r="G3816" s="120"/>
      <c r="II3816" s="123"/>
      <c r="IJ3816" s="123"/>
      <c r="IK3816" s="123"/>
      <c r="IL3816" s="123"/>
      <c r="IM3816" s="123"/>
      <c r="IN3816" s="123"/>
      <c r="IO3816" s="123"/>
      <c r="IP3816" s="123"/>
    </row>
    <row r="3817" s="120" customFormat="1" ht="15.75" customHeight="1" spans="3:250">
      <c r="C3817" s="124"/>
      <c r="D3817" s="124"/>
      <c r="E3817" s="120"/>
      <c r="F3817" s="125"/>
      <c r="G3817" s="120"/>
      <c r="II3817" s="123"/>
      <c r="IJ3817" s="123"/>
      <c r="IK3817" s="123"/>
      <c r="IL3817" s="123"/>
      <c r="IM3817" s="123"/>
      <c r="IN3817" s="123"/>
      <c r="IO3817" s="123"/>
      <c r="IP3817" s="123"/>
    </row>
    <row r="3818" s="120" customFormat="1" ht="15.75" customHeight="1" spans="3:250">
      <c r="C3818" s="124"/>
      <c r="D3818" s="124"/>
      <c r="E3818" s="120"/>
      <c r="F3818" s="125"/>
      <c r="G3818" s="120"/>
      <c r="II3818" s="123"/>
      <c r="IJ3818" s="123"/>
      <c r="IK3818" s="123"/>
      <c r="IL3818" s="123"/>
      <c r="IM3818" s="123"/>
      <c r="IN3818" s="123"/>
      <c r="IO3818" s="123"/>
      <c r="IP3818" s="123"/>
    </row>
    <row r="3819" s="120" customFormat="1" ht="15.75" customHeight="1" spans="3:250">
      <c r="C3819" s="124"/>
      <c r="D3819" s="124"/>
      <c r="E3819" s="120"/>
      <c r="F3819" s="125"/>
      <c r="G3819" s="120"/>
      <c r="II3819" s="123"/>
      <c r="IJ3819" s="123"/>
      <c r="IK3819" s="123"/>
      <c r="IL3819" s="123"/>
      <c r="IM3819" s="123"/>
      <c r="IN3819" s="123"/>
      <c r="IO3819" s="123"/>
      <c r="IP3819" s="123"/>
    </row>
    <row r="3820" s="120" customFormat="1" ht="15.75" customHeight="1" spans="3:250">
      <c r="C3820" s="124"/>
      <c r="D3820" s="124"/>
      <c r="E3820" s="120"/>
      <c r="F3820" s="125"/>
      <c r="G3820" s="120"/>
      <c r="II3820" s="123"/>
      <c r="IJ3820" s="123"/>
      <c r="IK3820" s="123"/>
      <c r="IL3820" s="123"/>
      <c r="IM3820" s="123"/>
      <c r="IN3820" s="123"/>
      <c r="IO3820" s="123"/>
      <c r="IP3820" s="123"/>
    </row>
    <row r="3821" s="120" customFormat="1" ht="15.75" customHeight="1" spans="3:250">
      <c r="C3821" s="124"/>
      <c r="D3821" s="124"/>
      <c r="E3821" s="120"/>
      <c r="F3821" s="125"/>
      <c r="G3821" s="120"/>
      <c r="II3821" s="123"/>
      <c r="IJ3821" s="123"/>
      <c r="IK3821" s="123"/>
      <c r="IL3821" s="123"/>
      <c r="IM3821" s="123"/>
      <c r="IN3821" s="123"/>
      <c r="IO3821" s="123"/>
      <c r="IP3821" s="123"/>
    </row>
    <row r="3822" s="120" customFormat="1" ht="15.75" customHeight="1" spans="3:250">
      <c r="C3822" s="124"/>
      <c r="D3822" s="124"/>
      <c r="E3822" s="120"/>
      <c r="F3822" s="125"/>
      <c r="G3822" s="120"/>
      <c r="II3822" s="123"/>
      <c r="IJ3822" s="123"/>
      <c r="IK3822" s="123"/>
      <c r="IL3822" s="123"/>
      <c r="IM3822" s="123"/>
      <c r="IN3822" s="123"/>
      <c r="IO3822" s="123"/>
      <c r="IP3822" s="123"/>
    </row>
    <row r="3823" s="120" customFormat="1" ht="15.75" customHeight="1" spans="3:250">
      <c r="C3823" s="124"/>
      <c r="D3823" s="124"/>
      <c r="E3823" s="120"/>
      <c r="F3823" s="125"/>
      <c r="G3823" s="120"/>
      <c r="II3823" s="123"/>
      <c r="IJ3823" s="123"/>
      <c r="IK3823" s="123"/>
      <c r="IL3823" s="123"/>
      <c r="IM3823" s="123"/>
      <c r="IN3823" s="123"/>
      <c r="IO3823" s="123"/>
      <c r="IP3823" s="123"/>
    </row>
    <row r="3824" s="120" customFormat="1" ht="15.75" customHeight="1" spans="3:250">
      <c r="C3824" s="124"/>
      <c r="D3824" s="124"/>
      <c r="E3824" s="120"/>
      <c r="F3824" s="125"/>
      <c r="G3824" s="120"/>
      <c r="II3824" s="123"/>
      <c r="IJ3824" s="123"/>
      <c r="IK3824" s="123"/>
      <c r="IL3824" s="123"/>
      <c r="IM3824" s="123"/>
      <c r="IN3824" s="123"/>
      <c r="IO3824" s="123"/>
      <c r="IP3824" s="123"/>
    </row>
    <row r="3825" s="120" customFormat="1" ht="15.75" customHeight="1" spans="3:250">
      <c r="C3825" s="124"/>
      <c r="D3825" s="124"/>
      <c r="E3825" s="120"/>
      <c r="F3825" s="125"/>
      <c r="G3825" s="120"/>
      <c r="II3825" s="123"/>
      <c r="IJ3825" s="123"/>
      <c r="IK3825" s="123"/>
      <c r="IL3825" s="123"/>
      <c r="IM3825" s="123"/>
      <c r="IN3825" s="123"/>
      <c r="IO3825" s="123"/>
      <c r="IP3825" s="123"/>
    </row>
    <row r="3826" s="120" customFormat="1" ht="15.75" customHeight="1" spans="3:250">
      <c r="C3826" s="124"/>
      <c r="D3826" s="124"/>
      <c r="E3826" s="120"/>
      <c r="F3826" s="125"/>
      <c r="G3826" s="120"/>
      <c r="II3826" s="123"/>
      <c r="IJ3826" s="123"/>
      <c r="IK3826" s="123"/>
      <c r="IL3826" s="123"/>
      <c r="IM3826" s="123"/>
      <c r="IN3826" s="123"/>
      <c r="IO3826" s="123"/>
      <c r="IP3826" s="123"/>
    </row>
    <row r="3827" s="120" customFormat="1" ht="15.75" customHeight="1" spans="3:250">
      <c r="C3827" s="124"/>
      <c r="D3827" s="124"/>
      <c r="E3827" s="120"/>
      <c r="F3827" s="125"/>
      <c r="G3827" s="120"/>
      <c r="II3827" s="123"/>
      <c r="IJ3827" s="123"/>
      <c r="IK3827" s="123"/>
      <c r="IL3827" s="123"/>
      <c r="IM3827" s="123"/>
      <c r="IN3827" s="123"/>
      <c r="IO3827" s="123"/>
      <c r="IP3827" s="123"/>
    </row>
    <row r="3828" s="120" customFormat="1" ht="15.75" customHeight="1" spans="3:250">
      <c r="C3828" s="124"/>
      <c r="D3828" s="124"/>
      <c r="E3828" s="120"/>
      <c r="F3828" s="125"/>
      <c r="G3828" s="120"/>
      <c r="II3828" s="123"/>
      <c r="IJ3828" s="123"/>
      <c r="IK3828" s="123"/>
      <c r="IL3828" s="123"/>
      <c r="IM3828" s="123"/>
      <c r="IN3828" s="123"/>
      <c r="IO3828" s="123"/>
      <c r="IP3828" s="123"/>
    </row>
    <row r="3829" s="120" customFormat="1" ht="15.75" customHeight="1" spans="3:250">
      <c r="C3829" s="124"/>
      <c r="D3829" s="124"/>
      <c r="E3829" s="120"/>
      <c r="F3829" s="125"/>
      <c r="G3829" s="120"/>
      <c r="II3829" s="123"/>
      <c r="IJ3829" s="123"/>
      <c r="IK3829" s="123"/>
      <c r="IL3829" s="123"/>
      <c r="IM3829" s="123"/>
      <c r="IN3829" s="123"/>
      <c r="IO3829" s="123"/>
      <c r="IP3829" s="123"/>
    </row>
    <row r="3830" s="120" customFormat="1" ht="15.75" customHeight="1" spans="3:250">
      <c r="C3830" s="124"/>
      <c r="D3830" s="124"/>
      <c r="E3830" s="120"/>
      <c r="F3830" s="125"/>
      <c r="G3830" s="120"/>
      <c r="II3830" s="123"/>
      <c r="IJ3830" s="123"/>
      <c r="IK3830" s="123"/>
      <c r="IL3830" s="123"/>
      <c r="IM3830" s="123"/>
      <c r="IN3830" s="123"/>
      <c r="IO3830" s="123"/>
      <c r="IP3830" s="123"/>
    </row>
    <row r="3831" s="120" customFormat="1" ht="15.75" customHeight="1" spans="3:250">
      <c r="C3831" s="124"/>
      <c r="D3831" s="124"/>
      <c r="E3831" s="120"/>
      <c r="F3831" s="125"/>
      <c r="G3831" s="120"/>
      <c r="II3831" s="123"/>
      <c r="IJ3831" s="123"/>
      <c r="IK3831" s="123"/>
      <c r="IL3831" s="123"/>
      <c r="IM3831" s="123"/>
      <c r="IN3831" s="123"/>
      <c r="IO3831" s="123"/>
      <c r="IP3831" s="123"/>
    </row>
    <row r="3832" s="120" customFormat="1" ht="15.75" customHeight="1" spans="3:250">
      <c r="C3832" s="124"/>
      <c r="D3832" s="124"/>
      <c r="E3832" s="120"/>
      <c r="F3832" s="125"/>
      <c r="G3832" s="120"/>
      <c r="II3832" s="123"/>
      <c r="IJ3832" s="123"/>
      <c r="IK3832" s="123"/>
      <c r="IL3832" s="123"/>
      <c r="IM3832" s="123"/>
      <c r="IN3832" s="123"/>
      <c r="IO3832" s="123"/>
      <c r="IP3832" s="123"/>
    </row>
    <row r="3833" s="120" customFormat="1" ht="15.75" customHeight="1" spans="3:250">
      <c r="C3833" s="124"/>
      <c r="D3833" s="124"/>
      <c r="E3833" s="120"/>
      <c r="F3833" s="125"/>
      <c r="G3833" s="120"/>
      <c r="II3833" s="123"/>
      <c r="IJ3833" s="123"/>
      <c r="IK3833" s="123"/>
      <c r="IL3833" s="123"/>
      <c r="IM3833" s="123"/>
      <c r="IN3833" s="123"/>
      <c r="IO3833" s="123"/>
      <c r="IP3833" s="123"/>
    </row>
    <row r="3834" s="120" customFormat="1" ht="15.75" customHeight="1" spans="3:250">
      <c r="C3834" s="124"/>
      <c r="D3834" s="124"/>
      <c r="E3834" s="120"/>
      <c r="F3834" s="125"/>
      <c r="G3834" s="120"/>
      <c r="II3834" s="123"/>
      <c r="IJ3834" s="123"/>
      <c r="IK3834" s="123"/>
      <c r="IL3834" s="123"/>
      <c r="IM3834" s="123"/>
      <c r="IN3834" s="123"/>
      <c r="IO3834" s="123"/>
      <c r="IP3834" s="123"/>
    </row>
    <row r="3835" s="120" customFormat="1" ht="15.75" customHeight="1" spans="3:250">
      <c r="C3835" s="124"/>
      <c r="D3835" s="124"/>
      <c r="E3835" s="120"/>
      <c r="F3835" s="125"/>
      <c r="G3835" s="120"/>
      <c r="II3835" s="123"/>
      <c r="IJ3835" s="123"/>
      <c r="IK3835" s="123"/>
      <c r="IL3835" s="123"/>
      <c r="IM3835" s="123"/>
      <c r="IN3835" s="123"/>
      <c r="IO3835" s="123"/>
      <c r="IP3835" s="123"/>
    </row>
    <row r="3836" s="120" customFormat="1" ht="15.75" customHeight="1" spans="3:250">
      <c r="C3836" s="124"/>
      <c r="D3836" s="124"/>
      <c r="E3836" s="120"/>
      <c r="F3836" s="125"/>
      <c r="G3836" s="120"/>
      <c r="II3836" s="123"/>
      <c r="IJ3836" s="123"/>
      <c r="IK3836" s="123"/>
      <c r="IL3836" s="123"/>
      <c r="IM3836" s="123"/>
      <c r="IN3836" s="123"/>
      <c r="IO3836" s="123"/>
      <c r="IP3836" s="123"/>
    </row>
    <row r="3837" s="120" customFormat="1" ht="15.75" customHeight="1" spans="3:250">
      <c r="C3837" s="124"/>
      <c r="D3837" s="124"/>
      <c r="E3837" s="120"/>
      <c r="F3837" s="125"/>
      <c r="G3837" s="120"/>
      <c r="II3837" s="123"/>
      <c r="IJ3837" s="123"/>
      <c r="IK3837" s="123"/>
      <c r="IL3837" s="123"/>
      <c r="IM3837" s="123"/>
      <c r="IN3837" s="123"/>
      <c r="IO3837" s="123"/>
      <c r="IP3837" s="123"/>
    </row>
    <row r="3838" s="120" customFormat="1" ht="15.75" customHeight="1" spans="3:250">
      <c r="C3838" s="124"/>
      <c r="D3838" s="124"/>
      <c r="E3838" s="120"/>
      <c r="F3838" s="125"/>
      <c r="G3838" s="120"/>
      <c r="II3838" s="123"/>
      <c r="IJ3838" s="123"/>
      <c r="IK3838" s="123"/>
      <c r="IL3838" s="123"/>
      <c r="IM3838" s="123"/>
      <c r="IN3838" s="123"/>
      <c r="IO3838" s="123"/>
      <c r="IP3838" s="123"/>
    </row>
    <row r="3839" s="120" customFormat="1" ht="15.75" customHeight="1" spans="3:250">
      <c r="C3839" s="124"/>
      <c r="D3839" s="124"/>
      <c r="E3839" s="120"/>
      <c r="F3839" s="125"/>
      <c r="G3839" s="120"/>
      <c r="II3839" s="123"/>
      <c r="IJ3839" s="123"/>
      <c r="IK3839" s="123"/>
      <c r="IL3839" s="123"/>
      <c r="IM3839" s="123"/>
      <c r="IN3839" s="123"/>
      <c r="IO3839" s="123"/>
      <c r="IP3839" s="123"/>
    </row>
    <row r="3840" s="120" customFormat="1" ht="15.75" customHeight="1" spans="3:250">
      <c r="C3840" s="124"/>
      <c r="D3840" s="124"/>
      <c r="E3840" s="120"/>
      <c r="F3840" s="125"/>
      <c r="G3840" s="120"/>
      <c r="II3840" s="123"/>
      <c r="IJ3840" s="123"/>
      <c r="IK3840" s="123"/>
      <c r="IL3840" s="123"/>
      <c r="IM3840" s="123"/>
      <c r="IN3840" s="123"/>
      <c r="IO3840" s="123"/>
      <c r="IP3840" s="123"/>
    </row>
    <row r="3841" s="120" customFormat="1" ht="15.75" customHeight="1" spans="3:250">
      <c r="C3841" s="124"/>
      <c r="D3841" s="124"/>
      <c r="E3841" s="120"/>
      <c r="F3841" s="125"/>
      <c r="G3841" s="120"/>
      <c r="II3841" s="123"/>
      <c r="IJ3841" s="123"/>
      <c r="IK3841" s="123"/>
      <c r="IL3841" s="123"/>
      <c r="IM3841" s="123"/>
      <c r="IN3841" s="123"/>
      <c r="IO3841" s="123"/>
      <c r="IP3841" s="123"/>
    </row>
    <row r="3842" s="120" customFormat="1" ht="15.75" customHeight="1" spans="3:250">
      <c r="C3842" s="124"/>
      <c r="D3842" s="124"/>
      <c r="E3842" s="120"/>
      <c r="F3842" s="125"/>
      <c r="G3842" s="120"/>
      <c r="II3842" s="123"/>
      <c r="IJ3842" s="123"/>
      <c r="IK3842" s="123"/>
      <c r="IL3842" s="123"/>
      <c r="IM3842" s="123"/>
      <c r="IN3842" s="123"/>
      <c r="IO3842" s="123"/>
      <c r="IP3842" s="123"/>
    </row>
    <row r="3843" s="120" customFormat="1" ht="15.75" customHeight="1" spans="3:250">
      <c r="C3843" s="124"/>
      <c r="D3843" s="124"/>
      <c r="E3843" s="120"/>
      <c r="F3843" s="125"/>
      <c r="G3843" s="120"/>
      <c r="II3843" s="123"/>
      <c r="IJ3843" s="123"/>
      <c r="IK3843" s="123"/>
      <c r="IL3843" s="123"/>
      <c r="IM3843" s="123"/>
      <c r="IN3843" s="123"/>
      <c r="IO3843" s="123"/>
      <c r="IP3843" s="123"/>
    </row>
    <row r="3844" s="120" customFormat="1" ht="15.75" customHeight="1" spans="3:250">
      <c r="C3844" s="124"/>
      <c r="D3844" s="124"/>
      <c r="E3844" s="120"/>
      <c r="F3844" s="125"/>
      <c r="G3844" s="120"/>
      <c r="II3844" s="123"/>
      <c r="IJ3844" s="123"/>
      <c r="IK3844" s="123"/>
      <c r="IL3844" s="123"/>
      <c r="IM3844" s="123"/>
      <c r="IN3844" s="123"/>
      <c r="IO3844" s="123"/>
      <c r="IP3844" s="123"/>
    </row>
    <row r="3845" s="120" customFormat="1" ht="15.75" customHeight="1" spans="3:250">
      <c r="C3845" s="124"/>
      <c r="D3845" s="124"/>
      <c r="E3845" s="120"/>
      <c r="F3845" s="125"/>
      <c r="G3845" s="120"/>
      <c r="II3845" s="123"/>
      <c r="IJ3845" s="123"/>
      <c r="IK3845" s="123"/>
      <c r="IL3845" s="123"/>
      <c r="IM3845" s="123"/>
      <c r="IN3845" s="123"/>
      <c r="IO3845" s="123"/>
      <c r="IP3845" s="123"/>
    </row>
    <row r="3846" s="120" customFormat="1" ht="15.75" customHeight="1" spans="3:250">
      <c r="C3846" s="124"/>
      <c r="D3846" s="124"/>
      <c r="E3846" s="120"/>
      <c r="F3846" s="125"/>
      <c r="G3846" s="120"/>
      <c r="II3846" s="123"/>
      <c r="IJ3846" s="123"/>
      <c r="IK3846" s="123"/>
      <c r="IL3846" s="123"/>
      <c r="IM3846" s="123"/>
      <c r="IN3846" s="123"/>
      <c r="IO3846" s="123"/>
      <c r="IP3846" s="123"/>
    </row>
    <row r="3847" s="120" customFormat="1" ht="15.75" customHeight="1" spans="3:250">
      <c r="C3847" s="124"/>
      <c r="D3847" s="124"/>
      <c r="E3847" s="120"/>
      <c r="F3847" s="125"/>
      <c r="G3847" s="120"/>
      <c r="II3847" s="123"/>
      <c r="IJ3847" s="123"/>
      <c r="IK3847" s="123"/>
      <c r="IL3847" s="123"/>
      <c r="IM3847" s="123"/>
      <c r="IN3847" s="123"/>
      <c r="IO3847" s="123"/>
      <c r="IP3847" s="123"/>
    </row>
    <row r="3848" s="120" customFormat="1" ht="15.75" customHeight="1" spans="3:250">
      <c r="C3848" s="124"/>
      <c r="D3848" s="124"/>
      <c r="E3848" s="120"/>
      <c r="F3848" s="125"/>
      <c r="G3848" s="120"/>
      <c r="II3848" s="123"/>
      <c r="IJ3848" s="123"/>
      <c r="IK3848" s="123"/>
      <c r="IL3848" s="123"/>
      <c r="IM3848" s="123"/>
      <c r="IN3848" s="123"/>
      <c r="IO3848" s="123"/>
      <c r="IP3848" s="123"/>
    </row>
    <row r="3849" s="120" customFormat="1" ht="15.75" customHeight="1" spans="3:250">
      <c r="C3849" s="124"/>
      <c r="D3849" s="124"/>
      <c r="E3849" s="120"/>
      <c r="F3849" s="125"/>
      <c r="G3849" s="120"/>
      <c r="II3849" s="123"/>
      <c r="IJ3849" s="123"/>
      <c r="IK3849" s="123"/>
      <c r="IL3849" s="123"/>
      <c r="IM3849" s="123"/>
      <c r="IN3849" s="123"/>
      <c r="IO3849" s="123"/>
      <c r="IP3849" s="123"/>
    </row>
    <row r="3850" s="120" customFormat="1" ht="15.75" customHeight="1" spans="3:250">
      <c r="C3850" s="124"/>
      <c r="D3850" s="124"/>
      <c r="E3850" s="120"/>
      <c r="F3850" s="125"/>
      <c r="G3850" s="120"/>
      <c r="II3850" s="123"/>
      <c r="IJ3850" s="123"/>
      <c r="IK3850" s="123"/>
      <c r="IL3850" s="123"/>
      <c r="IM3850" s="123"/>
      <c r="IN3850" s="123"/>
      <c r="IO3850" s="123"/>
      <c r="IP3850" s="123"/>
    </row>
    <row r="3851" s="120" customFormat="1" ht="15.75" customHeight="1" spans="3:250">
      <c r="C3851" s="124"/>
      <c r="D3851" s="124"/>
      <c r="E3851" s="120"/>
      <c r="F3851" s="125"/>
      <c r="G3851" s="120"/>
      <c r="II3851" s="123"/>
      <c r="IJ3851" s="123"/>
      <c r="IK3851" s="123"/>
      <c r="IL3851" s="123"/>
      <c r="IM3851" s="123"/>
      <c r="IN3851" s="123"/>
      <c r="IO3851" s="123"/>
      <c r="IP3851" s="123"/>
    </row>
    <row r="3852" s="120" customFormat="1" ht="15.75" customHeight="1" spans="3:250">
      <c r="C3852" s="124"/>
      <c r="D3852" s="124"/>
      <c r="E3852" s="120"/>
      <c r="F3852" s="125"/>
      <c r="G3852" s="120"/>
      <c r="II3852" s="123"/>
      <c r="IJ3852" s="123"/>
      <c r="IK3852" s="123"/>
      <c r="IL3852" s="123"/>
      <c r="IM3852" s="123"/>
      <c r="IN3852" s="123"/>
      <c r="IO3852" s="123"/>
      <c r="IP3852" s="123"/>
    </row>
    <row r="3853" s="120" customFormat="1" ht="15.75" customHeight="1" spans="3:250">
      <c r="C3853" s="124"/>
      <c r="D3853" s="124"/>
      <c r="E3853" s="120"/>
      <c r="F3853" s="125"/>
      <c r="G3853" s="120"/>
      <c r="II3853" s="123"/>
      <c r="IJ3853" s="123"/>
      <c r="IK3853" s="123"/>
      <c r="IL3853" s="123"/>
      <c r="IM3853" s="123"/>
      <c r="IN3853" s="123"/>
      <c r="IO3853" s="123"/>
      <c r="IP3853" s="123"/>
    </row>
    <row r="3854" s="120" customFormat="1" ht="15.75" customHeight="1" spans="3:250">
      <c r="C3854" s="124"/>
      <c r="D3854" s="124"/>
      <c r="E3854" s="120"/>
      <c r="F3854" s="125"/>
      <c r="G3854" s="120"/>
      <c r="II3854" s="123"/>
      <c r="IJ3854" s="123"/>
      <c r="IK3854" s="123"/>
      <c r="IL3854" s="123"/>
      <c r="IM3854" s="123"/>
      <c r="IN3854" s="123"/>
      <c r="IO3854" s="123"/>
      <c r="IP3854" s="123"/>
    </row>
    <row r="3855" s="120" customFormat="1" ht="15.75" customHeight="1" spans="3:250">
      <c r="C3855" s="124"/>
      <c r="D3855" s="124"/>
      <c r="E3855" s="120"/>
      <c r="F3855" s="125"/>
      <c r="G3855" s="120"/>
      <c r="II3855" s="123"/>
      <c r="IJ3855" s="123"/>
      <c r="IK3855" s="123"/>
      <c r="IL3855" s="123"/>
      <c r="IM3855" s="123"/>
      <c r="IN3855" s="123"/>
      <c r="IO3855" s="123"/>
      <c r="IP3855" s="123"/>
    </row>
    <row r="3856" s="120" customFormat="1" ht="15.75" customHeight="1" spans="3:250">
      <c r="C3856" s="124"/>
      <c r="D3856" s="124"/>
      <c r="E3856" s="120"/>
      <c r="F3856" s="125"/>
      <c r="G3856" s="120"/>
      <c r="II3856" s="123"/>
      <c r="IJ3856" s="123"/>
      <c r="IK3856" s="123"/>
      <c r="IL3856" s="123"/>
      <c r="IM3856" s="123"/>
      <c r="IN3856" s="123"/>
      <c r="IO3856" s="123"/>
      <c r="IP3856" s="123"/>
    </row>
    <row r="3857" s="120" customFormat="1" ht="15.75" customHeight="1" spans="3:250">
      <c r="C3857" s="124"/>
      <c r="D3857" s="124"/>
      <c r="E3857" s="120"/>
      <c r="F3857" s="125"/>
      <c r="G3857" s="120"/>
      <c r="II3857" s="123"/>
      <c r="IJ3857" s="123"/>
      <c r="IK3857" s="123"/>
      <c r="IL3857" s="123"/>
      <c r="IM3857" s="123"/>
      <c r="IN3857" s="123"/>
      <c r="IO3857" s="123"/>
      <c r="IP3857" s="123"/>
    </row>
    <row r="3858" s="120" customFormat="1" ht="15.75" customHeight="1" spans="3:250">
      <c r="C3858" s="124"/>
      <c r="D3858" s="124"/>
      <c r="E3858" s="120"/>
      <c r="F3858" s="125"/>
      <c r="G3858" s="120"/>
      <c r="II3858" s="123"/>
      <c r="IJ3858" s="123"/>
      <c r="IK3858" s="123"/>
      <c r="IL3858" s="123"/>
      <c r="IM3858" s="123"/>
      <c r="IN3858" s="123"/>
      <c r="IO3858" s="123"/>
      <c r="IP3858" s="123"/>
    </row>
    <row r="3859" s="120" customFormat="1" ht="15.75" customHeight="1" spans="3:250">
      <c r="C3859" s="124"/>
      <c r="D3859" s="124"/>
      <c r="E3859" s="120"/>
      <c r="F3859" s="125"/>
      <c r="G3859" s="120"/>
      <c r="II3859" s="123"/>
      <c r="IJ3859" s="123"/>
      <c r="IK3859" s="123"/>
      <c r="IL3859" s="123"/>
      <c r="IM3859" s="123"/>
      <c r="IN3859" s="123"/>
      <c r="IO3859" s="123"/>
      <c r="IP3859" s="123"/>
    </row>
    <row r="3860" s="120" customFormat="1" ht="15.75" customHeight="1" spans="3:250">
      <c r="C3860" s="124"/>
      <c r="D3860" s="124"/>
      <c r="E3860" s="120"/>
      <c r="F3860" s="125"/>
      <c r="G3860" s="120"/>
      <c r="II3860" s="123"/>
      <c r="IJ3860" s="123"/>
      <c r="IK3860" s="123"/>
      <c r="IL3860" s="123"/>
      <c r="IM3860" s="123"/>
      <c r="IN3860" s="123"/>
      <c r="IO3860" s="123"/>
      <c r="IP3860" s="123"/>
    </row>
    <row r="3861" s="120" customFormat="1" ht="15.75" customHeight="1" spans="3:250">
      <c r="C3861" s="124"/>
      <c r="D3861" s="124"/>
      <c r="E3861" s="120"/>
      <c r="F3861" s="125"/>
      <c r="G3861" s="120"/>
      <c r="II3861" s="123"/>
      <c r="IJ3861" s="123"/>
      <c r="IK3861" s="123"/>
      <c r="IL3861" s="123"/>
      <c r="IM3861" s="123"/>
      <c r="IN3861" s="123"/>
      <c r="IO3861" s="123"/>
      <c r="IP3861" s="123"/>
    </row>
    <row r="3862" s="120" customFormat="1" ht="15.75" customHeight="1" spans="3:250">
      <c r="C3862" s="124"/>
      <c r="D3862" s="124"/>
      <c r="E3862" s="120"/>
      <c r="F3862" s="125"/>
      <c r="G3862" s="120"/>
      <c r="II3862" s="123"/>
      <c r="IJ3862" s="123"/>
      <c r="IK3862" s="123"/>
      <c r="IL3862" s="123"/>
      <c r="IM3862" s="123"/>
      <c r="IN3862" s="123"/>
      <c r="IO3862" s="123"/>
      <c r="IP3862" s="123"/>
    </row>
    <row r="3863" s="120" customFormat="1" ht="15.75" customHeight="1" spans="3:250">
      <c r="C3863" s="124"/>
      <c r="D3863" s="124"/>
      <c r="E3863" s="120"/>
      <c r="F3863" s="125"/>
      <c r="G3863" s="120"/>
      <c r="II3863" s="123"/>
      <c r="IJ3863" s="123"/>
      <c r="IK3863" s="123"/>
      <c r="IL3863" s="123"/>
      <c r="IM3863" s="123"/>
      <c r="IN3863" s="123"/>
      <c r="IO3863" s="123"/>
      <c r="IP3863" s="123"/>
    </row>
    <row r="3864" s="120" customFormat="1" ht="15.75" customHeight="1" spans="3:250">
      <c r="C3864" s="124"/>
      <c r="D3864" s="124"/>
      <c r="E3864" s="120"/>
      <c r="F3864" s="125"/>
      <c r="G3864" s="120"/>
      <c r="II3864" s="123"/>
      <c r="IJ3864" s="123"/>
      <c r="IK3864" s="123"/>
      <c r="IL3864" s="123"/>
      <c r="IM3864" s="123"/>
      <c r="IN3864" s="123"/>
      <c r="IO3864" s="123"/>
      <c r="IP3864" s="123"/>
    </row>
    <row r="3865" s="120" customFormat="1" ht="15.75" customHeight="1" spans="3:250">
      <c r="C3865" s="124"/>
      <c r="D3865" s="124"/>
      <c r="E3865" s="120"/>
      <c r="F3865" s="125"/>
      <c r="G3865" s="120"/>
      <c r="II3865" s="123"/>
      <c r="IJ3865" s="123"/>
      <c r="IK3865" s="123"/>
      <c r="IL3865" s="123"/>
      <c r="IM3865" s="123"/>
      <c r="IN3865" s="123"/>
      <c r="IO3865" s="123"/>
      <c r="IP3865" s="123"/>
    </row>
    <row r="3866" s="120" customFormat="1" ht="15.75" customHeight="1" spans="3:250">
      <c r="C3866" s="124"/>
      <c r="D3866" s="124"/>
      <c r="E3866" s="120"/>
      <c r="F3866" s="125"/>
      <c r="G3866" s="120"/>
      <c r="II3866" s="123"/>
      <c r="IJ3866" s="123"/>
      <c r="IK3866" s="123"/>
      <c r="IL3866" s="123"/>
      <c r="IM3866" s="123"/>
      <c r="IN3866" s="123"/>
      <c r="IO3866" s="123"/>
      <c r="IP3866" s="123"/>
    </row>
    <row r="3867" s="120" customFormat="1" ht="15.75" customHeight="1" spans="3:250">
      <c r="C3867" s="124"/>
      <c r="D3867" s="124"/>
      <c r="E3867" s="120"/>
      <c r="F3867" s="125"/>
      <c r="G3867" s="120"/>
      <c r="II3867" s="123"/>
      <c r="IJ3867" s="123"/>
      <c r="IK3867" s="123"/>
      <c r="IL3867" s="123"/>
      <c r="IM3867" s="123"/>
      <c r="IN3867" s="123"/>
      <c r="IO3867" s="123"/>
      <c r="IP3867" s="123"/>
    </row>
    <row r="3868" s="120" customFormat="1" ht="15.75" customHeight="1" spans="3:250">
      <c r="C3868" s="124"/>
      <c r="D3868" s="124"/>
      <c r="E3868" s="120"/>
      <c r="F3868" s="125"/>
      <c r="G3868" s="120"/>
      <c r="II3868" s="123"/>
      <c r="IJ3868" s="123"/>
      <c r="IK3868" s="123"/>
      <c r="IL3868" s="123"/>
      <c r="IM3868" s="123"/>
      <c r="IN3868" s="123"/>
      <c r="IO3868" s="123"/>
      <c r="IP3868" s="123"/>
    </row>
    <row r="3869" s="120" customFormat="1" ht="15.75" customHeight="1" spans="3:250">
      <c r="C3869" s="124"/>
      <c r="D3869" s="124"/>
      <c r="E3869" s="120"/>
      <c r="F3869" s="125"/>
      <c r="G3869" s="120"/>
      <c r="II3869" s="123"/>
      <c r="IJ3869" s="123"/>
      <c r="IK3869" s="123"/>
      <c r="IL3869" s="123"/>
      <c r="IM3869" s="123"/>
      <c r="IN3869" s="123"/>
      <c r="IO3869" s="123"/>
      <c r="IP3869" s="123"/>
    </row>
    <row r="3870" s="120" customFormat="1" ht="15.75" customHeight="1" spans="3:250">
      <c r="C3870" s="124"/>
      <c r="D3870" s="124"/>
      <c r="E3870" s="120"/>
      <c r="F3870" s="125"/>
      <c r="G3870" s="120"/>
      <c r="II3870" s="123"/>
      <c r="IJ3870" s="123"/>
      <c r="IK3870" s="123"/>
      <c r="IL3870" s="123"/>
      <c r="IM3870" s="123"/>
      <c r="IN3870" s="123"/>
      <c r="IO3870" s="123"/>
      <c r="IP3870" s="123"/>
    </row>
    <row r="3871" s="120" customFormat="1" ht="15.75" customHeight="1" spans="3:250">
      <c r="C3871" s="124"/>
      <c r="D3871" s="124"/>
      <c r="E3871" s="120"/>
      <c r="F3871" s="125"/>
      <c r="G3871" s="120"/>
      <c r="II3871" s="123"/>
      <c r="IJ3871" s="123"/>
      <c r="IK3871" s="123"/>
      <c r="IL3871" s="123"/>
      <c r="IM3871" s="123"/>
      <c r="IN3871" s="123"/>
      <c r="IO3871" s="123"/>
      <c r="IP3871" s="123"/>
    </row>
    <row r="3872" s="120" customFormat="1" ht="15.75" customHeight="1" spans="3:250">
      <c r="C3872" s="124"/>
      <c r="D3872" s="124"/>
      <c r="E3872" s="120"/>
      <c r="F3872" s="125"/>
      <c r="G3872" s="120"/>
      <c r="II3872" s="123"/>
      <c r="IJ3872" s="123"/>
      <c r="IK3872" s="123"/>
      <c r="IL3872" s="123"/>
      <c r="IM3872" s="123"/>
      <c r="IN3872" s="123"/>
      <c r="IO3872" s="123"/>
      <c r="IP3872" s="123"/>
    </row>
    <row r="3873" s="120" customFormat="1" ht="15.75" customHeight="1" spans="3:250">
      <c r="C3873" s="124"/>
      <c r="D3873" s="124"/>
      <c r="E3873" s="120"/>
      <c r="F3873" s="125"/>
      <c r="G3873" s="120"/>
      <c r="II3873" s="123"/>
      <c r="IJ3873" s="123"/>
      <c r="IK3873" s="123"/>
      <c r="IL3873" s="123"/>
      <c r="IM3873" s="123"/>
      <c r="IN3873" s="123"/>
      <c r="IO3873" s="123"/>
      <c r="IP3873" s="123"/>
    </row>
    <row r="3874" s="120" customFormat="1" ht="15.75" customHeight="1" spans="3:250">
      <c r="C3874" s="124"/>
      <c r="D3874" s="124"/>
      <c r="E3874" s="120"/>
      <c r="F3874" s="125"/>
      <c r="G3874" s="120"/>
      <c r="II3874" s="123"/>
      <c r="IJ3874" s="123"/>
      <c r="IK3874" s="123"/>
      <c r="IL3874" s="123"/>
      <c r="IM3874" s="123"/>
      <c r="IN3874" s="123"/>
      <c r="IO3874" s="123"/>
      <c r="IP3874" s="123"/>
    </row>
    <row r="3875" s="120" customFormat="1" ht="15.75" customHeight="1" spans="3:250">
      <c r="C3875" s="124"/>
      <c r="D3875" s="124"/>
      <c r="E3875" s="120"/>
      <c r="F3875" s="125"/>
      <c r="G3875" s="120"/>
      <c r="II3875" s="123"/>
      <c r="IJ3875" s="123"/>
      <c r="IK3875" s="123"/>
      <c r="IL3875" s="123"/>
      <c r="IM3875" s="123"/>
      <c r="IN3875" s="123"/>
      <c r="IO3875" s="123"/>
      <c r="IP3875" s="123"/>
    </row>
    <row r="3876" s="120" customFormat="1" ht="15.75" customHeight="1" spans="3:250">
      <c r="C3876" s="124"/>
      <c r="D3876" s="124"/>
      <c r="E3876" s="120"/>
      <c r="F3876" s="125"/>
      <c r="G3876" s="120"/>
      <c r="II3876" s="123"/>
      <c r="IJ3876" s="123"/>
      <c r="IK3876" s="123"/>
      <c r="IL3876" s="123"/>
      <c r="IM3876" s="123"/>
      <c r="IN3876" s="123"/>
      <c r="IO3876" s="123"/>
      <c r="IP3876" s="123"/>
    </row>
    <row r="3877" s="120" customFormat="1" ht="15.75" customHeight="1" spans="3:250">
      <c r="C3877" s="124"/>
      <c r="D3877" s="124"/>
      <c r="E3877" s="120"/>
      <c r="F3877" s="125"/>
      <c r="G3877" s="120"/>
      <c r="II3877" s="123"/>
      <c r="IJ3877" s="123"/>
      <c r="IK3877" s="123"/>
      <c r="IL3877" s="123"/>
      <c r="IM3877" s="123"/>
      <c r="IN3877" s="123"/>
      <c r="IO3877" s="123"/>
      <c r="IP3877" s="123"/>
    </row>
    <row r="3878" s="120" customFormat="1" ht="15.75" customHeight="1" spans="3:250">
      <c r="C3878" s="124"/>
      <c r="D3878" s="124"/>
      <c r="E3878" s="120"/>
      <c r="F3878" s="125"/>
      <c r="G3878" s="120"/>
      <c r="II3878" s="123"/>
      <c r="IJ3878" s="123"/>
      <c r="IK3878" s="123"/>
      <c r="IL3878" s="123"/>
      <c r="IM3878" s="123"/>
      <c r="IN3878" s="123"/>
      <c r="IO3878" s="123"/>
      <c r="IP3878" s="123"/>
    </row>
    <row r="3879" s="120" customFormat="1" ht="15.75" customHeight="1" spans="3:250">
      <c r="C3879" s="124"/>
      <c r="D3879" s="124"/>
      <c r="E3879" s="120"/>
      <c r="F3879" s="125"/>
      <c r="G3879" s="120"/>
      <c r="II3879" s="123"/>
      <c r="IJ3879" s="123"/>
      <c r="IK3879" s="123"/>
      <c r="IL3879" s="123"/>
      <c r="IM3879" s="123"/>
      <c r="IN3879" s="123"/>
      <c r="IO3879" s="123"/>
      <c r="IP3879" s="123"/>
    </row>
    <row r="3880" s="120" customFormat="1" ht="15.75" customHeight="1" spans="3:250">
      <c r="C3880" s="124"/>
      <c r="D3880" s="124"/>
      <c r="E3880" s="120"/>
      <c r="F3880" s="125"/>
      <c r="G3880" s="120"/>
      <c r="II3880" s="123"/>
      <c r="IJ3880" s="123"/>
      <c r="IK3880" s="123"/>
      <c r="IL3880" s="123"/>
      <c r="IM3880" s="123"/>
      <c r="IN3880" s="123"/>
      <c r="IO3880" s="123"/>
      <c r="IP3880" s="123"/>
    </row>
    <row r="3881" s="120" customFormat="1" ht="15.75" customHeight="1" spans="3:250">
      <c r="C3881" s="124"/>
      <c r="D3881" s="124"/>
      <c r="E3881" s="120"/>
      <c r="F3881" s="125"/>
      <c r="G3881" s="120"/>
      <c r="II3881" s="123"/>
      <c r="IJ3881" s="123"/>
      <c r="IK3881" s="123"/>
      <c r="IL3881" s="123"/>
      <c r="IM3881" s="123"/>
      <c r="IN3881" s="123"/>
      <c r="IO3881" s="123"/>
      <c r="IP3881" s="123"/>
    </row>
    <row r="3882" s="120" customFormat="1" ht="15.75" customHeight="1" spans="3:250">
      <c r="C3882" s="124"/>
      <c r="D3882" s="124"/>
      <c r="E3882" s="120"/>
      <c r="F3882" s="125"/>
      <c r="G3882" s="120"/>
      <c r="II3882" s="123"/>
      <c r="IJ3882" s="123"/>
      <c r="IK3882" s="123"/>
      <c r="IL3882" s="123"/>
      <c r="IM3882" s="123"/>
      <c r="IN3882" s="123"/>
      <c r="IO3882" s="123"/>
      <c r="IP3882" s="123"/>
    </row>
    <row r="3883" s="120" customFormat="1" ht="15.75" customHeight="1" spans="3:250">
      <c r="C3883" s="124"/>
      <c r="D3883" s="124"/>
      <c r="E3883" s="120"/>
      <c r="F3883" s="125"/>
      <c r="G3883" s="120"/>
      <c r="II3883" s="123"/>
      <c r="IJ3883" s="123"/>
      <c r="IK3883" s="123"/>
      <c r="IL3883" s="123"/>
      <c r="IM3883" s="123"/>
      <c r="IN3883" s="123"/>
      <c r="IO3883" s="123"/>
      <c r="IP3883" s="123"/>
    </row>
    <row r="3884" s="120" customFormat="1" ht="15.75" customHeight="1" spans="3:250">
      <c r="C3884" s="124"/>
      <c r="D3884" s="124"/>
      <c r="E3884" s="120"/>
      <c r="F3884" s="125"/>
      <c r="G3884" s="120"/>
      <c r="II3884" s="123"/>
      <c r="IJ3884" s="123"/>
      <c r="IK3884" s="123"/>
      <c r="IL3884" s="123"/>
      <c r="IM3884" s="123"/>
      <c r="IN3884" s="123"/>
      <c r="IO3884" s="123"/>
      <c r="IP3884" s="123"/>
    </row>
    <row r="3885" s="120" customFormat="1" ht="15.75" customHeight="1" spans="3:250">
      <c r="C3885" s="124"/>
      <c r="D3885" s="124"/>
      <c r="E3885" s="120"/>
      <c r="F3885" s="125"/>
      <c r="G3885" s="120"/>
      <c r="II3885" s="123"/>
      <c r="IJ3885" s="123"/>
      <c r="IK3885" s="123"/>
      <c r="IL3885" s="123"/>
      <c r="IM3885" s="123"/>
      <c r="IN3885" s="123"/>
      <c r="IO3885" s="123"/>
      <c r="IP3885" s="123"/>
    </row>
    <row r="3886" s="120" customFormat="1" ht="15.75" customHeight="1" spans="3:250">
      <c r="C3886" s="124"/>
      <c r="D3886" s="124"/>
      <c r="E3886" s="120"/>
      <c r="F3886" s="125"/>
      <c r="G3886" s="120"/>
      <c r="II3886" s="123"/>
      <c r="IJ3886" s="123"/>
      <c r="IK3886" s="123"/>
      <c r="IL3886" s="123"/>
      <c r="IM3886" s="123"/>
      <c r="IN3886" s="123"/>
      <c r="IO3886" s="123"/>
      <c r="IP3886" s="123"/>
    </row>
    <row r="3887" s="120" customFormat="1" ht="15.75" customHeight="1" spans="3:250">
      <c r="C3887" s="124"/>
      <c r="D3887" s="124"/>
      <c r="E3887" s="120"/>
      <c r="F3887" s="125"/>
      <c r="G3887" s="120"/>
      <c r="II3887" s="123"/>
      <c r="IJ3887" s="123"/>
      <c r="IK3887" s="123"/>
      <c r="IL3887" s="123"/>
      <c r="IM3887" s="123"/>
      <c r="IN3887" s="123"/>
      <c r="IO3887" s="123"/>
      <c r="IP3887" s="123"/>
    </row>
    <row r="3888" s="120" customFormat="1" ht="15.75" customHeight="1" spans="3:250">
      <c r="C3888" s="124"/>
      <c r="D3888" s="124"/>
      <c r="E3888" s="120"/>
      <c r="F3888" s="125"/>
      <c r="G3888" s="120"/>
      <c r="II3888" s="123"/>
      <c r="IJ3888" s="123"/>
      <c r="IK3888" s="123"/>
      <c r="IL3888" s="123"/>
      <c r="IM3888" s="123"/>
      <c r="IN3888" s="123"/>
      <c r="IO3888" s="123"/>
      <c r="IP3888" s="123"/>
    </row>
    <row r="3889" s="120" customFormat="1" ht="15.75" customHeight="1" spans="3:250">
      <c r="C3889" s="124"/>
      <c r="D3889" s="124"/>
      <c r="E3889" s="120"/>
      <c r="F3889" s="125"/>
      <c r="G3889" s="120"/>
      <c r="II3889" s="123"/>
      <c r="IJ3889" s="123"/>
      <c r="IK3889" s="123"/>
      <c r="IL3889" s="123"/>
      <c r="IM3889" s="123"/>
      <c r="IN3889" s="123"/>
      <c r="IO3889" s="123"/>
      <c r="IP3889" s="123"/>
    </row>
    <row r="3890" s="120" customFormat="1" ht="15.75" customHeight="1" spans="3:250">
      <c r="C3890" s="124"/>
      <c r="D3890" s="124"/>
      <c r="E3890" s="120"/>
      <c r="F3890" s="125"/>
      <c r="G3890" s="120"/>
      <c r="II3890" s="123"/>
      <c r="IJ3890" s="123"/>
      <c r="IK3890" s="123"/>
      <c r="IL3890" s="123"/>
      <c r="IM3890" s="123"/>
      <c r="IN3890" s="123"/>
      <c r="IO3890" s="123"/>
      <c r="IP3890" s="123"/>
    </row>
    <row r="3891" s="120" customFormat="1" ht="15.75" customHeight="1" spans="3:250">
      <c r="C3891" s="124"/>
      <c r="D3891" s="124"/>
      <c r="E3891" s="120"/>
      <c r="F3891" s="125"/>
      <c r="G3891" s="120"/>
      <c r="II3891" s="123"/>
      <c r="IJ3891" s="123"/>
      <c r="IK3891" s="123"/>
      <c r="IL3891" s="123"/>
      <c r="IM3891" s="123"/>
      <c r="IN3891" s="123"/>
      <c r="IO3891" s="123"/>
      <c r="IP3891" s="123"/>
    </row>
    <row r="3892" s="120" customFormat="1" ht="15.75" customHeight="1" spans="3:250">
      <c r="C3892" s="124"/>
      <c r="D3892" s="124"/>
      <c r="E3892" s="120"/>
      <c r="F3892" s="125"/>
      <c r="G3892" s="120"/>
      <c r="II3892" s="123"/>
      <c r="IJ3892" s="123"/>
      <c r="IK3892" s="123"/>
      <c r="IL3892" s="123"/>
      <c r="IM3892" s="123"/>
      <c r="IN3892" s="123"/>
      <c r="IO3892" s="123"/>
      <c r="IP3892" s="123"/>
    </row>
    <row r="3893" s="120" customFormat="1" ht="15.75" customHeight="1" spans="3:250">
      <c r="C3893" s="124"/>
      <c r="D3893" s="124"/>
      <c r="E3893" s="120"/>
      <c r="F3893" s="125"/>
      <c r="G3893" s="120"/>
      <c r="II3893" s="123"/>
      <c r="IJ3893" s="123"/>
      <c r="IK3893" s="123"/>
      <c r="IL3893" s="123"/>
      <c r="IM3893" s="123"/>
      <c r="IN3893" s="123"/>
      <c r="IO3893" s="123"/>
      <c r="IP3893" s="123"/>
    </row>
    <row r="3894" s="120" customFormat="1" ht="15.75" customHeight="1" spans="3:250">
      <c r="C3894" s="124"/>
      <c r="D3894" s="124"/>
      <c r="E3894" s="120"/>
      <c r="F3894" s="125"/>
      <c r="G3894" s="120"/>
      <c r="II3894" s="123"/>
      <c r="IJ3894" s="123"/>
      <c r="IK3894" s="123"/>
      <c r="IL3894" s="123"/>
      <c r="IM3894" s="123"/>
      <c r="IN3894" s="123"/>
      <c r="IO3894" s="123"/>
      <c r="IP3894" s="123"/>
    </row>
    <row r="3895" s="120" customFormat="1" ht="15.75" customHeight="1" spans="3:250">
      <c r="C3895" s="124"/>
      <c r="D3895" s="124"/>
      <c r="E3895" s="120"/>
      <c r="F3895" s="125"/>
      <c r="G3895" s="120"/>
      <c r="II3895" s="123"/>
      <c r="IJ3895" s="123"/>
      <c r="IK3895" s="123"/>
      <c r="IL3895" s="123"/>
      <c r="IM3895" s="123"/>
      <c r="IN3895" s="123"/>
      <c r="IO3895" s="123"/>
      <c r="IP3895" s="123"/>
    </row>
    <row r="3896" s="120" customFormat="1" ht="15.75" customHeight="1" spans="3:250">
      <c r="C3896" s="124"/>
      <c r="D3896" s="124"/>
      <c r="E3896" s="120"/>
      <c r="F3896" s="125"/>
      <c r="G3896" s="120"/>
      <c r="II3896" s="123"/>
      <c r="IJ3896" s="123"/>
      <c r="IK3896" s="123"/>
      <c r="IL3896" s="123"/>
      <c r="IM3896" s="123"/>
      <c r="IN3896" s="123"/>
      <c r="IO3896" s="123"/>
      <c r="IP3896" s="123"/>
    </row>
    <row r="3897" s="120" customFormat="1" ht="15.75" customHeight="1" spans="3:250">
      <c r="C3897" s="124"/>
      <c r="D3897" s="124"/>
      <c r="E3897" s="120"/>
      <c r="F3897" s="125"/>
      <c r="G3897" s="120"/>
      <c r="II3897" s="123"/>
      <c r="IJ3897" s="123"/>
      <c r="IK3897" s="123"/>
      <c r="IL3897" s="123"/>
      <c r="IM3897" s="123"/>
      <c r="IN3897" s="123"/>
      <c r="IO3897" s="123"/>
      <c r="IP3897" s="123"/>
    </row>
    <row r="3898" s="120" customFormat="1" ht="15.75" customHeight="1" spans="3:250">
      <c r="C3898" s="124"/>
      <c r="D3898" s="124"/>
      <c r="E3898" s="120"/>
      <c r="F3898" s="125"/>
      <c r="G3898" s="120"/>
      <c r="II3898" s="123"/>
      <c r="IJ3898" s="123"/>
      <c r="IK3898" s="123"/>
      <c r="IL3898" s="123"/>
      <c r="IM3898" s="123"/>
      <c r="IN3898" s="123"/>
      <c r="IO3898" s="123"/>
      <c r="IP3898" s="123"/>
    </row>
    <row r="3899" s="120" customFormat="1" ht="15.75" customHeight="1" spans="3:250">
      <c r="C3899" s="124"/>
      <c r="D3899" s="124"/>
      <c r="E3899" s="120"/>
      <c r="F3899" s="125"/>
      <c r="G3899" s="120"/>
      <c r="II3899" s="123"/>
      <c r="IJ3899" s="123"/>
      <c r="IK3899" s="123"/>
      <c r="IL3899" s="123"/>
      <c r="IM3899" s="123"/>
      <c r="IN3899" s="123"/>
      <c r="IO3899" s="123"/>
      <c r="IP3899" s="123"/>
    </row>
    <row r="3900" s="120" customFormat="1" ht="15.75" customHeight="1" spans="3:250">
      <c r="C3900" s="124"/>
      <c r="D3900" s="124"/>
      <c r="E3900" s="120"/>
      <c r="F3900" s="125"/>
      <c r="G3900" s="120"/>
      <c r="II3900" s="123"/>
      <c r="IJ3900" s="123"/>
      <c r="IK3900" s="123"/>
      <c r="IL3900" s="123"/>
      <c r="IM3900" s="123"/>
      <c r="IN3900" s="123"/>
      <c r="IO3900" s="123"/>
      <c r="IP3900" s="123"/>
    </row>
    <row r="3901" s="120" customFormat="1" ht="15.75" customHeight="1" spans="3:250">
      <c r="C3901" s="124"/>
      <c r="D3901" s="124"/>
      <c r="E3901" s="120"/>
      <c r="F3901" s="125"/>
      <c r="G3901" s="120"/>
      <c r="II3901" s="123"/>
      <c r="IJ3901" s="123"/>
      <c r="IK3901" s="123"/>
      <c r="IL3901" s="123"/>
      <c r="IM3901" s="123"/>
      <c r="IN3901" s="123"/>
      <c r="IO3901" s="123"/>
      <c r="IP3901" s="123"/>
    </row>
    <row r="3902" s="120" customFormat="1" ht="15.75" customHeight="1" spans="3:250">
      <c r="C3902" s="124"/>
      <c r="D3902" s="124"/>
      <c r="E3902" s="120"/>
      <c r="F3902" s="125"/>
      <c r="G3902" s="120"/>
      <c r="II3902" s="123"/>
      <c r="IJ3902" s="123"/>
      <c r="IK3902" s="123"/>
      <c r="IL3902" s="123"/>
      <c r="IM3902" s="123"/>
      <c r="IN3902" s="123"/>
      <c r="IO3902" s="123"/>
      <c r="IP3902" s="123"/>
    </row>
    <row r="3903" s="120" customFormat="1" ht="15.75" customHeight="1" spans="3:250">
      <c r="C3903" s="124"/>
      <c r="D3903" s="124"/>
      <c r="E3903" s="120"/>
      <c r="F3903" s="125"/>
      <c r="G3903" s="120"/>
      <c r="II3903" s="123"/>
      <c r="IJ3903" s="123"/>
      <c r="IK3903" s="123"/>
      <c r="IL3903" s="123"/>
      <c r="IM3903" s="123"/>
      <c r="IN3903" s="123"/>
      <c r="IO3903" s="123"/>
      <c r="IP3903" s="123"/>
    </row>
    <row r="3904" s="120" customFormat="1" ht="15.75" customHeight="1" spans="3:250">
      <c r="C3904" s="124"/>
      <c r="D3904" s="124"/>
      <c r="E3904" s="120"/>
      <c r="F3904" s="125"/>
      <c r="G3904" s="120"/>
      <c r="II3904" s="123"/>
      <c r="IJ3904" s="123"/>
      <c r="IK3904" s="123"/>
      <c r="IL3904" s="123"/>
      <c r="IM3904" s="123"/>
      <c r="IN3904" s="123"/>
      <c r="IO3904" s="123"/>
      <c r="IP3904" s="123"/>
    </row>
    <row r="3905" s="120" customFormat="1" ht="15.75" customHeight="1" spans="3:250">
      <c r="C3905" s="124"/>
      <c r="D3905" s="124"/>
      <c r="E3905" s="120"/>
      <c r="F3905" s="125"/>
      <c r="G3905" s="120"/>
      <c r="II3905" s="123"/>
      <c r="IJ3905" s="123"/>
      <c r="IK3905" s="123"/>
      <c r="IL3905" s="123"/>
      <c r="IM3905" s="123"/>
      <c r="IN3905" s="123"/>
      <c r="IO3905" s="123"/>
      <c r="IP3905" s="123"/>
    </row>
    <row r="3906" s="120" customFormat="1" ht="15.75" customHeight="1" spans="3:250">
      <c r="C3906" s="124"/>
      <c r="D3906" s="124"/>
      <c r="E3906" s="120"/>
      <c r="F3906" s="125"/>
      <c r="G3906" s="120"/>
      <c r="II3906" s="123"/>
      <c r="IJ3906" s="123"/>
      <c r="IK3906" s="123"/>
      <c r="IL3906" s="123"/>
      <c r="IM3906" s="123"/>
      <c r="IN3906" s="123"/>
      <c r="IO3906" s="123"/>
      <c r="IP3906" s="123"/>
    </row>
    <row r="3907" s="120" customFormat="1" ht="15.75" customHeight="1" spans="3:250">
      <c r="C3907" s="124"/>
      <c r="D3907" s="124"/>
      <c r="E3907" s="120"/>
      <c r="F3907" s="125"/>
      <c r="G3907" s="120"/>
      <c r="II3907" s="123"/>
      <c r="IJ3907" s="123"/>
      <c r="IK3907" s="123"/>
      <c r="IL3907" s="123"/>
      <c r="IM3907" s="123"/>
      <c r="IN3907" s="123"/>
      <c r="IO3907" s="123"/>
      <c r="IP3907" s="123"/>
    </row>
    <row r="3908" s="120" customFormat="1" ht="15.75" customHeight="1" spans="3:250">
      <c r="C3908" s="124"/>
      <c r="D3908" s="124"/>
      <c r="E3908" s="120"/>
      <c r="F3908" s="125"/>
      <c r="G3908" s="120"/>
      <c r="II3908" s="123"/>
      <c r="IJ3908" s="123"/>
      <c r="IK3908" s="123"/>
      <c r="IL3908" s="123"/>
      <c r="IM3908" s="123"/>
      <c r="IN3908" s="123"/>
      <c r="IO3908" s="123"/>
      <c r="IP3908" s="123"/>
    </row>
    <row r="3909" s="120" customFormat="1" ht="15.75" customHeight="1" spans="3:250">
      <c r="C3909" s="124"/>
      <c r="D3909" s="124"/>
      <c r="E3909" s="120"/>
      <c r="F3909" s="125"/>
      <c r="G3909" s="120"/>
      <c r="II3909" s="123"/>
      <c r="IJ3909" s="123"/>
      <c r="IK3909" s="123"/>
      <c r="IL3909" s="123"/>
      <c r="IM3909" s="123"/>
      <c r="IN3909" s="123"/>
      <c r="IO3909" s="123"/>
      <c r="IP3909" s="123"/>
    </row>
    <row r="3910" s="120" customFormat="1" ht="15.75" customHeight="1" spans="3:250">
      <c r="C3910" s="124"/>
      <c r="D3910" s="124"/>
      <c r="E3910" s="120"/>
      <c r="F3910" s="125"/>
      <c r="G3910" s="120"/>
      <c r="II3910" s="123"/>
      <c r="IJ3910" s="123"/>
      <c r="IK3910" s="123"/>
      <c r="IL3910" s="123"/>
      <c r="IM3910" s="123"/>
      <c r="IN3910" s="123"/>
      <c r="IO3910" s="123"/>
      <c r="IP3910" s="123"/>
    </row>
    <row r="3911" s="120" customFormat="1" ht="15.75" customHeight="1" spans="3:250">
      <c r="C3911" s="124"/>
      <c r="D3911" s="124"/>
      <c r="E3911" s="120"/>
      <c r="F3911" s="125"/>
      <c r="G3911" s="120"/>
      <c r="II3911" s="123"/>
      <c r="IJ3911" s="123"/>
      <c r="IK3911" s="123"/>
      <c r="IL3911" s="123"/>
      <c r="IM3911" s="123"/>
      <c r="IN3911" s="123"/>
      <c r="IO3911" s="123"/>
      <c r="IP3911" s="123"/>
    </row>
    <row r="3912" s="120" customFormat="1" ht="15.75" customHeight="1" spans="3:250">
      <c r="C3912" s="124"/>
      <c r="D3912" s="124"/>
      <c r="E3912" s="120"/>
      <c r="F3912" s="125"/>
      <c r="G3912" s="120"/>
      <c r="II3912" s="123"/>
      <c r="IJ3912" s="123"/>
      <c r="IK3912" s="123"/>
      <c r="IL3912" s="123"/>
      <c r="IM3912" s="123"/>
      <c r="IN3912" s="123"/>
      <c r="IO3912" s="123"/>
      <c r="IP3912" s="123"/>
    </row>
    <row r="3913" s="120" customFormat="1" ht="15.75" customHeight="1" spans="3:250">
      <c r="C3913" s="124"/>
      <c r="D3913" s="124"/>
      <c r="E3913" s="120"/>
      <c r="F3913" s="125"/>
      <c r="G3913" s="120"/>
      <c r="II3913" s="123"/>
      <c r="IJ3913" s="123"/>
      <c r="IK3913" s="123"/>
      <c r="IL3913" s="123"/>
      <c r="IM3913" s="123"/>
      <c r="IN3913" s="123"/>
      <c r="IO3913" s="123"/>
      <c r="IP3913" s="123"/>
    </row>
    <row r="3914" s="120" customFormat="1" ht="15.75" customHeight="1" spans="3:250">
      <c r="C3914" s="124"/>
      <c r="D3914" s="124"/>
      <c r="E3914" s="120"/>
      <c r="F3914" s="125"/>
      <c r="G3914" s="120"/>
      <c r="II3914" s="123"/>
      <c r="IJ3914" s="123"/>
      <c r="IK3914" s="123"/>
      <c r="IL3914" s="123"/>
      <c r="IM3914" s="123"/>
      <c r="IN3914" s="123"/>
      <c r="IO3914" s="123"/>
      <c r="IP3914" s="123"/>
    </row>
    <row r="3915" s="120" customFormat="1" ht="15.75" customHeight="1" spans="3:250">
      <c r="C3915" s="124"/>
      <c r="D3915" s="124"/>
      <c r="E3915" s="120"/>
      <c r="F3915" s="125"/>
      <c r="G3915" s="120"/>
      <c r="II3915" s="123"/>
      <c r="IJ3915" s="123"/>
      <c r="IK3915" s="123"/>
      <c r="IL3915" s="123"/>
      <c r="IM3915" s="123"/>
      <c r="IN3915" s="123"/>
      <c r="IO3915" s="123"/>
      <c r="IP3915" s="123"/>
    </row>
    <row r="3916" s="120" customFormat="1" ht="15.75" customHeight="1" spans="3:250">
      <c r="C3916" s="124"/>
      <c r="D3916" s="124"/>
      <c r="E3916" s="120"/>
      <c r="F3916" s="125"/>
      <c r="G3916" s="120"/>
      <c r="II3916" s="123"/>
      <c r="IJ3916" s="123"/>
      <c r="IK3916" s="123"/>
      <c r="IL3916" s="123"/>
      <c r="IM3916" s="123"/>
      <c r="IN3916" s="123"/>
      <c r="IO3916" s="123"/>
      <c r="IP3916" s="123"/>
    </row>
    <row r="3917" s="120" customFormat="1" ht="15.75" customHeight="1" spans="3:250">
      <c r="C3917" s="124"/>
      <c r="D3917" s="124"/>
      <c r="E3917" s="120"/>
      <c r="F3917" s="125"/>
      <c r="G3917" s="120"/>
      <c r="II3917" s="123"/>
      <c r="IJ3917" s="123"/>
      <c r="IK3917" s="123"/>
      <c r="IL3917" s="123"/>
      <c r="IM3917" s="123"/>
      <c r="IN3917" s="123"/>
      <c r="IO3917" s="123"/>
      <c r="IP3917" s="123"/>
    </row>
    <row r="3918" s="120" customFormat="1" ht="15.75" customHeight="1" spans="3:250">
      <c r="C3918" s="124"/>
      <c r="D3918" s="124"/>
      <c r="E3918" s="120"/>
      <c r="F3918" s="125"/>
      <c r="G3918" s="120"/>
      <c r="II3918" s="123"/>
      <c r="IJ3918" s="123"/>
      <c r="IK3918" s="123"/>
      <c r="IL3918" s="123"/>
      <c r="IM3918" s="123"/>
      <c r="IN3918" s="123"/>
      <c r="IO3918" s="123"/>
      <c r="IP3918" s="123"/>
    </row>
    <row r="3919" s="120" customFormat="1" ht="15.75" customHeight="1" spans="3:250">
      <c r="C3919" s="124"/>
      <c r="D3919" s="124"/>
      <c r="E3919" s="120"/>
      <c r="F3919" s="125"/>
      <c r="G3919" s="120"/>
      <c r="II3919" s="123"/>
      <c r="IJ3919" s="123"/>
      <c r="IK3919" s="123"/>
      <c r="IL3919" s="123"/>
      <c r="IM3919" s="123"/>
      <c r="IN3919" s="123"/>
      <c r="IO3919" s="123"/>
      <c r="IP3919" s="123"/>
    </row>
    <row r="3920" s="120" customFormat="1" ht="15.75" customHeight="1" spans="3:250">
      <c r="C3920" s="124"/>
      <c r="D3920" s="124"/>
      <c r="E3920" s="120"/>
      <c r="F3920" s="125"/>
      <c r="G3920" s="120"/>
      <c r="II3920" s="123"/>
      <c r="IJ3920" s="123"/>
      <c r="IK3920" s="123"/>
      <c r="IL3920" s="123"/>
      <c r="IM3920" s="123"/>
      <c r="IN3920" s="123"/>
      <c r="IO3920" s="123"/>
      <c r="IP3920" s="123"/>
    </row>
    <row r="3921" s="120" customFormat="1" ht="15.75" customHeight="1" spans="3:250">
      <c r="C3921" s="124"/>
      <c r="D3921" s="124"/>
      <c r="E3921" s="120"/>
      <c r="F3921" s="125"/>
      <c r="G3921" s="120"/>
      <c r="II3921" s="123"/>
      <c r="IJ3921" s="123"/>
      <c r="IK3921" s="123"/>
      <c r="IL3921" s="123"/>
      <c r="IM3921" s="123"/>
      <c r="IN3921" s="123"/>
      <c r="IO3921" s="123"/>
      <c r="IP3921" s="123"/>
    </row>
    <row r="3922" s="120" customFormat="1" ht="15.75" customHeight="1" spans="3:250">
      <c r="C3922" s="124"/>
      <c r="D3922" s="124"/>
      <c r="E3922" s="120"/>
      <c r="F3922" s="125"/>
      <c r="G3922" s="120"/>
      <c r="II3922" s="123"/>
      <c r="IJ3922" s="123"/>
      <c r="IK3922" s="123"/>
      <c r="IL3922" s="123"/>
      <c r="IM3922" s="123"/>
      <c r="IN3922" s="123"/>
      <c r="IO3922" s="123"/>
      <c r="IP3922" s="123"/>
    </row>
    <row r="3923" s="120" customFormat="1" ht="15.75" customHeight="1" spans="3:250">
      <c r="C3923" s="124"/>
      <c r="D3923" s="124"/>
      <c r="E3923" s="120"/>
      <c r="F3923" s="125"/>
      <c r="G3923" s="120"/>
      <c r="II3923" s="123"/>
      <c r="IJ3923" s="123"/>
      <c r="IK3923" s="123"/>
      <c r="IL3923" s="123"/>
      <c r="IM3923" s="123"/>
      <c r="IN3923" s="123"/>
      <c r="IO3923" s="123"/>
      <c r="IP3923" s="123"/>
    </row>
    <row r="3924" s="120" customFormat="1" ht="15.75" customHeight="1" spans="3:250">
      <c r="C3924" s="124"/>
      <c r="D3924" s="124"/>
      <c r="E3924" s="120"/>
      <c r="F3924" s="125"/>
      <c r="G3924" s="120"/>
      <c r="II3924" s="123"/>
      <c r="IJ3924" s="123"/>
      <c r="IK3924" s="123"/>
      <c r="IL3924" s="123"/>
      <c r="IM3924" s="123"/>
      <c r="IN3924" s="123"/>
      <c r="IO3924" s="123"/>
      <c r="IP3924" s="123"/>
    </row>
    <row r="3925" s="120" customFormat="1" ht="15.75" customHeight="1" spans="3:250">
      <c r="C3925" s="124"/>
      <c r="D3925" s="124"/>
      <c r="E3925" s="120"/>
      <c r="F3925" s="125"/>
      <c r="G3925" s="120"/>
      <c r="II3925" s="123"/>
      <c r="IJ3925" s="123"/>
      <c r="IK3925" s="123"/>
      <c r="IL3925" s="123"/>
      <c r="IM3925" s="123"/>
      <c r="IN3925" s="123"/>
      <c r="IO3925" s="123"/>
      <c r="IP3925" s="123"/>
    </row>
    <row r="3926" s="120" customFormat="1" ht="15.75" customHeight="1" spans="3:250">
      <c r="C3926" s="124"/>
      <c r="D3926" s="124"/>
      <c r="E3926" s="120"/>
      <c r="F3926" s="125"/>
      <c r="G3926" s="120"/>
      <c r="II3926" s="123"/>
      <c r="IJ3926" s="123"/>
      <c r="IK3926" s="123"/>
      <c r="IL3926" s="123"/>
      <c r="IM3926" s="123"/>
      <c r="IN3926" s="123"/>
      <c r="IO3926" s="123"/>
      <c r="IP3926" s="123"/>
    </row>
    <row r="3927" s="120" customFormat="1" ht="15.75" customHeight="1" spans="3:250">
      <c r="C3927" s="124"/>
      <c r="D3927" s="124"/>
      <c r="E3927" s="120"/>
      <c r="F3927" s="125"/>
      <c r="G3927" s="120"/>
      <c r="II3927" s="123"/>
      <c r="IJ3927" s="123"/>
      <c r="IK3927" s="123"/>
      <c r="IL3927" s="123"/>
      <c r="IM3927" s="123"/>
      <c r="IN3927" s="123"/>
      <c r="IO3927" s="123"/>
      <c r="IP3927" s="123"/>
    </row>
    <row r="3928" s="120" customFormat="1" ht="15.75" customHeight="1" spans="3:250">
      <c r="C3928" s="124"/>
      <c r="D3928" s="124"/>
      <c r="E3928" s="120"/>
      <c r="F3928" s="125"/>
      <c r="G3928" s="120"/>
      <c r="II3928" s="123"/>
      <c r="IJ3928" s="123"/>
      <c r="IK3928" s="123"/>
      <c r="IL3928" s="123"/>
      <c r="IM3928" s="123"/>
      <c r="IN3928" s="123"/>
      <c r="IO3928" s="123"/>
      <c r="IP3928" s="123"/>
    </row>
    <row r="3929" s="120" customFormat="1" ht="15.75" customHeight="1" spans="3:250">
      <c r="C3929" s="124"/>
      <c r="D3929" s="124"/>
      <c r="E3929" s="120"/>
      <c r="F3929" s="125"/>
      <c r="G3929" s="120"/>
      <c r="II3929" s="123"/>
      <c r="IJ3929" s="123"/>
      <c r="IK3929" s="123"/>
      <c r="IL3929" s="123"/>
      <c r="IM3929" s="123"/>
      <c r="IN3929" s="123"/>
      <c r="IO3929" s="123"/>
      <c r="IP3929" s="123"/>
    </row>
    <row r="3930" s="120" customFormat="1" ht="15.75" customHeight="1" spans="3:250">
      <c r="C3930" s="124"/>
      <c r="D3930" s="124"/>
      <c r="E3930" s="120"/>
      <c r="F3930" s="125"/>
      <c r="G3930" s="120"/>
      <c r="II3930" s="123"/>
      <c r="IJ3930" s="123"/>
      <c r="IK3930" s="123"/>
      <c r="IL3930" s="123"/>
      <c r="IM3930" s="123"/>
      <c r="IN3930" s="123"/>
      <c r="IO3930" s="123"/>
      <c r="IP3930" s="123"/>
    </row>
    <row r="3931" s="120" customFormat="1" ht="15.75" customHeight="1" spans="3:250">
      <c r="C3931" s="124"/>
      <c r="D3931" s="124"/>
      <c r="E3931" s="120"/>
      <c r="F3931" s="125"/>
      <c r="G3931" s="120"/>
      <c r="II3931" s="123"/>
      <c r="IJ3931" s="123"/>
      <c r="IK3931" s="123"/>
      <c r="IL3931" s="123"/>
      <c r="IM3931" s="123"/>
      <c r="IN3931" s="123"/>
      <c r="IO3931" s="123"/>
      <c r="IP3931" s="123"/>
    </row>
    <row r="3932" s="120" customFormat="1" ht="15.75" customHeight="1" spans="3:250">
      <c r="C3932" s="124"/>
      <c r="D3932" s="124"/>
      <c r="E3932" s="120"/>
      <c r="F3932" s="125"/>
      <c r="G3932" s="120"/>
      <c r="II3932" s="123"/>
      <c r="IJ3932" s="123"/>
      <c r="IK3932" s="123"/>
      <c r="IL3932" s="123"/>
      <c r="IM3932" s="123"/>
      <c r="IN3932" s="123"/>
      <c r="IO3932" s="123"/>
      <c r="IP3932" s="123"/>
    </row>
    <row r="3933" s="120" customFormat="1" ht="15.75" customHeight="1" spans="3:250">
      <c r="C3933" s="124"/>
      <c r="D3933" s="124"/>
      <c r="E3933" s="120"/>
      <c r="F3933" s="125"/>
      <c r="G3933" s="120"/>
      <c r="II3933" s="123"/>
      <c r="IJ3933" s="123"/>
      <c r="IK3933" s="123"/>
      <c r="IL3933" s="123"/>
      <c r="IM3933" s="123"/>
      <c r="IN3933" s="123"/>
      <c r="IO3933" s="123"/>
      <c r="IP3933" s="123"/>
    </row>
    <row r="3934" s="120" customFormat="1" ht="15.75" customHeight="1" spans="3:250">
      <c r="C3934" s="124"/>
      <c r="D3934" s="124"/>
      <c r="E3934" s="120"/>
      <c r="F3934" s="125"/>
      <c r="G3934" s="120"/>
      <c r="II3934" s="123"/>
      <c r="IJ3934" s="123"/>
      <c r="IK3934" s="123"/>
      <c r="IL3934" s="123"/>
      <c r="IM3934" s="123"/>
      <c r="IN3934" s="123"/>
      <c r="IO3934" s="123"/>
      <c r="IP3934" s="123"/>
    </row>
    <row r="3935" s="120" customFormat="1" ht="15.75" customHeight="1" spans="3:250">
      <c r="C3935" s="124"/>
      <c r="D3935" s="124"/>
      <c r="E3935" s="120"/>
      <c r="F3935" s="125"/>
      <c r="G3935" s="120"/>
      <c r="II3935" s="123"/>
      <c r="IJ3935" s="123"/>
      <c r="IK3935" s="123"/>
      <c r="IL3935" s="123"/>
      <c r="IM3935" s="123"/>
      <c r="IN3935" s="123"/>
      <c r="IO3935" s="123"/>
      <c r="IP3935" s="123"/>
    </row>
    <row r="3936" s="120" customFormat="1" ht="15.75" customHeight="1" spans="3:250">
      <c r="C3936" s="124"/>
      <c r="D3936" s="124"/>
      <c r="E3936" s="120"/>
      <c r="F3936" s="125"/>
      <c r="G3936" s="120"/>
      <c r="II3936" s="123"/>
      <c r="IJ3936" s="123"/>
      <c r="IK3936" s="123"/>
      <c r="IL3936" s="123"/>
      <c r="IM3936" s="123"/>
      <c r="IN3936" s="123"/>
      <c r="IO3936" s="123"/>
      <c r="IP3936" s="123"/>
    </row>
    <row r="3937" s="120" customFormat="1" ht="15.75" customHeight="1" spans="3:250">
      <c r="C3937" s="124"/>
      <c r="D3937" s="124"/>
      <c r="E3937" s="120"/>
      <c r="F3937" s="125"/>
      <c r="G3937" s="120"/>
      <c r="II3937" s="123"/>
      <c r="IJ3937" s="123"/>
      <c r="IK3937" s="123"/>
      <c r="IL3937" s="123"/>
      <c r="IM3937" s="123"/>
      <c r="IN3937" s="123"/>
      <c r="IO3937" s="123"/>
      <c r="IP3937" s="123"/>
    </row>
    <row r="3938" s="120" customFormat="1" ht="15.75" customHeight="1" spans="3:250">
      <c r="C3938" s="124"/>
      <c r="D3938" s="124"/>
      <c r="E3938" s="120"/>
      <c r="F3938" s="125"/>
      <c r="G3938" s="120"/>
      <c r="II3938" s="123"/>
      <c r="IJ3938" s="123"/>
      <c r="IK3938" s="123"/>
      <c r="IL3938" s="123"/>
      <c r="IM3938" s="123"/>
      <c r="IN3938" s="123"/>
      <c r="IO3938" s="123"/>
      <c r="IP3938" s="123"/>
    </row>
    <row r="3939" s="120" customFormat="1" ht="15.75" customHeight="1" spans="3:250">
      <c r="C3939" s="124"/>
      <c r="D3939" s="124"/>
      <c r="E3939" s="120"/>
      <c r="F3939" s="125"/>
      <c r="G3939" s="120"/>
      <c r="II3939" s="123"/>
      <c r="IJ3939" s="123"/>
      <c r="IK3939" s="123"/>
      <c r="IL3939" s="123"/>
      <c r="IM3939" s="123"/>
      <c r="IN3939" s="123"/>
      <c r="IO3939" s="123"/>
      <c r="IP3939" s="123"/>
    </row>
    <row r="3940" s="120" customFormat="1" ht="15.75" customHeight="1" spans="3:250">
      <c r="C3940" s="124"/>
      <c r="D3940" s="124"/>
      <c r="E3940" s="120"/>
      <c r="F3940" s="125"/>
      <c r="G3940" s="120"/>
      <c r="II3940" s="123"/>
      <c r="IJ3940" s="123"/>
      <c r="IK3940" s="123"/>
      <c r="IL3940" s="123"/>
      <c r="IM3940" s="123"/>
      <c r="IN3940" s="123"/>
      <c r="IO3940" s="123"/>
      <c r="IP3940" s="123"/>
    </row>
    <row r="3941" s="120" customFormat="1" ht="15.75" customHeight="1" spans="3:250">
      <c r="C3941" s="124"/>
      <c r="D3941" s="124"/>
      <c r="E3941" s="120"/>
      <c r="F3941" s="125"/>
      <c r="G3941" s="120"/>
      <c r="II3941" s="123"/>
      <c r="IJ3941" s="123"/>
      <c r="IK3941" s="123"/>
      <c r="IL3941" s="123"/>
      <c r="IM3941" s="123"/>
      <c r="IN3941" s="123"/>
      <c r="IO3941" s="123"/>
      <c r="IP3941" s="123"/>
    </row>
    <row r="3942" s="120" customFormat="1" ht="15.75" customHeight="1" spans="3:250">
      <c r="C3942" s="124"/>
      <c r="D3942" s="124"/>
      <c r="E3942" s="120"/>
      <c r="F3942" s="125"/>
      <c r="G3942" s="120"/>
      <c r="II3942" s="123"/>
      <c r="IJ3942" s="123"/>
      <c r="IK3942" s="123"/>
      <c r="IL3942" s="123"/>
      <c r="IM3942" s="123"/>
      <c r="IN3942" s="123"/>
      <c r="IO3942" s="123"/>
      <c r="IP3942" s="123"/>
    </row>
    <row r="3943" s="120" customFormat="1" ht="15.75" customHeight="1" spans="3:250">
      <c r="C3943" s="124"/>
      <c r="D3943" s="124"/>
      <c r="E3943" s="120"/>
      <c r="F3943" s="125"/>
      <c r="G3943" s="120"/>
      <c r="II3943" s="123"/>
      <c r="IJ3943" s="123"/>
      <c r="IK3943" s="123"/>
      <c r="IL3943" s="123"/>
      <c r="IM3943" s="123"/>
      <c r="IN3943" s="123"/>
      <c r="IO3943" s="123"/>
      <c r="IP3943" s="123"/>
    </row>
    <row r="3944" s="120" customFormat="1" ht="15.75" customHeight="1" spans="3:250">
      <c r="C3944" s="124"/>
      <c r="D3944" s="124"/>
      <c r="E3944" s="120"/>
      <c r="F3944" s="125"/>
      <c r="G3944" s="120"/>
      <c r="II3944" s="123"/>
      <c r="IJ3944" s="123"/>
      <c r="IK3944" s="123"/>
      <c r="IL3944" s="123"/>
      <c r="IM3944" s="123"/>
      <c r="IN3944" s="123"/>
      <c r="IO3944" s="123"/>
      <c r="IP3944" s="123"/>
    </row>
    <row r="3945" s="120" customFormat="1" ht="15.75" customHeight="1" spans="3:250">
      <c r="C3945" s="124"/>
      <c r="D3945" s="124"/>
      <c r="E3945" s="120"/>
      <c r="F3945" s="125"/>
      <c r="G3945" s="120"/>
      <c r="II3945" s="123"/>
      <c r="IJ3945" s="123"/>
      <c r="IK3945" s="123"/>
      <c r="IL3945" s="123"/>
      <c r="IM3945" s="123"/>
      <c r="IN3945" s="123"/>
      <c r="IO3945" s="123"/>
      <c r="IP3945" s="123"/>
    </row>
    <row r="3946" s="120" customFormat="1" ht="15.75" customHeight="1" spans="3:250">
      <c r="C3946" s="124"/>
      <c r="D3946" s="124"/>
      <c r="E3946" s="120"/>
      <c r="F3946" s="125"/>
      <c r="G3946" s="120"/>
      <c r="II3946" s="123"/>
      <c r="IJ3946" s="123"/>
      <c r="IK3946" s="123"/>
      <c r="IL3946" s="123"/>
      <c r="IM3946" s="123"/>
      <c r="IN3946" s="123"/>
      <c r="IO3946" s="123"/>
      <c r="IP3946" s="123"/>
    </row>
    <row r="3947" s="120" customFormat="1" ht="15.75" customHeight="1" spans="3:250">
      <c r="C3947" s="124"/>
      <c r="D3947" s="124"/>
      <c r="E3947" s="120"/>
      <c r="F3947" s="125"/>
      <c r="G3947" s="120"/>
      <c r="II3947" s="123"/>
      <c r="IJ3947" s="123"/>
      <c r="IK3947" s="123"/>
      <c r="IL3947" s="123"/>
      <c r="IM3947" s="123"/>
      <c r="IN3947" s="123"/>
      <c r="IO3947" s="123"/>
      <c r="IP3947" s="123"/>
    </row>
    <row r="3948" s="120" customFormat="1" ht="15.75" customHeight="1" spans="3:250">
      <c r="C3948" s="124"/>
      <c r="D3948" s="124"/>
      <c r="E3948" s="120"/>
      <c r="F3948" s="125"/>
      <c r="G3948" s="120"/>
      <c r="II3948" s="123"/>
      <c r="IJ3948" s="123"/>
      <c r="IK3948" s="123"/>
      <c r="IL3948" s="123"/>
      <c r="IM3948" s="123"/>
      <c r="IN3948" s="123"/>
      <c r="IO3948" s="123"/>
      <c r="IP3948" s="123"/>
    </row>
    <row r="3949" s="120" customFormat="1" ht="15.75" customHeight="1" spans="3:250">
      <c r="C3949" s="124"/>
      <c r="D3949" s="124"/>
      <c r="E3949" s="120"/>
      <c r="F3949" s="125"/>
      <c r="G3949" s="120"/>
      <c r="II3949" s="123"/>
      <c r="IJ3949" s="123"/>
      <c r="IK3949" s="123"/>
      <c r="IL3949" s="123"/>
      <c r="IM3949" s="123"/>
      <c r="IN3949" s="123"/>
      <c r="IO3949" s="123"/>
      <c r="IP3949" s="123"/>
    </row>
    <row r="3950" s="120" customFormat="1" ht="15.75" customHeight="1" spans="3:250">
      <c r="C3950" s="124"/>
      <c r="D3950" s="124"/>
      <c r="E3950" s="120"/>
      <c r="F3950" s="125"/>
      <c r="G3950" s="120"/>
      <c r="II3950" s="123"/>
      <c r="IJ3950" s="123"/>
      <c r="IK3950" s="123"/>
      <c r="IL3950" s="123"/>
      <c r="IM3950" s="123"/>
      <c r="IN3950" s="123"/>
      <c r="IO3950" s="123"/>
      <c r="IP3950" s="123"/>
    </row>
    <row r="3951" s="120" customFormat="1" ht="15.75" customHeight="1" spans="3:250">
      <c r="C3951" s="124"/>
      <c r="D3951" s="124"/>
      <c r="E3951" s="120"/>
      <c r="F3951" s="125"/>
      <c r="G3951" s="120"/>
      <c r="II3951" s="123"/>
      <c r="IJ3951" s="123"/>
      <c r="IK3951" s="123"/>
      <c r="IL3951" s="123"/>
      <c r="IM3951" s="123"/>
      <c r="IN3951" s="123"/>
      <c r="IO3951" s="123"/>
      <c r="IP3951" s="123"/>
    </row>
    <row r="3952" s="120" customFormat="1" ht="15.75" customHeight="1" spans="3:250">
      <c r="C3952" s="124"/>
      <c r="D3952" s="124"/>
      <c r="E3952" s="120"/>
      <c r="F3952" s="125"/>
      <c r="G3952" s="120"/>
      <c r="II3952" s="123"/>
      <c r="IJ3952" s="123"/>
      <c r="IK3952" s="123"/>
      <c r="IL3952" s="123"/>
      <c r="IM3952" s="123"/>
      <c r="IN3952" s="123"/>
      <c r="IO3952" s="123"/>
      <c r="IP3952" s="123"/>
    </row>
    <row r="3953" s="120" customFormat="1" ht="15.75" customHeight="1" spans="3:250">
      <c r="C3953" s="124"/>
      <c r="D3953" s="124"/>
      <c r="E3953" s="120"/>
      <c r="F3953" s="125"/>
      <c r="G3953" s="120"/>
      <c r="II3953" s="123"/>
      <c r="IJ3953" s="123"/>
      <c r="IK3953" s="123"/>
      <c r="IL3953" s="123"/>
      <c r="IM3953" s="123"/>
      <c r="IN3953" s="123"/>
      <c r="IO3953" s="123"/>
      <c r="IP3953" s="123"/>
    </row>
    <row r="3954" s="120" customFormat="1" ht="15.75" customHeight="1" spans="3:250">
      <c r="C3954" s="124"/>
      <c r="D3954" s="124"/>
      <c r="E3954" s="120"/>
      <c r="F3954" s="125"/>
      <c r="G3954" s="120"/>
      <c r="II3954" s="123"/>
      <c r="IJ3954" s="123"/>
      <c r="IK3954" s="123"/>
      <c r="IL3954" s="123"/>
      <c r="IM3954" s="123"/>
      <c r="IN3954" s="123"/>
      <c r="IO3954" s="123"/>
      <c r="IP3954" s="123"/>
    </row>
    <row r="3955" s="120" customFormat="1" ht="15.75" customHeight="1" spans="3:250">
      <c r="C3955" s="124"/>
      <c r="D3955" s="124"/>
      <c r="E3955" s="120"/>
      <c r="F3955" s="125"/>
      <c r="G3955" s="120"/>
      <c r="II3955" s="123"/>
      <c r="IJ3955" s="123"/>
      <c r="IK3955" s="123"/>
      <c r="IL3955" s="123"/>
      <c r="IM3955" s="123"/>
      <c r="IN3955" s="123"/>
      <c r="IO3955" s="123"/>
      <c r="IP3955" s="123"/>
    </row>
    <row r="3956" s="120" customFormat="1" ht="15.75" customHeight="1" spans="3:250">
      <c r="C3956" s="124"/>
      <c r="D3956" s="124"/>
      <c r="E3956" s="120"/>
      <c r="F3956" s="125"/>
      <c r="G3956" s="120"/>
      <c r="II3956" s="123"/>
      <c r="IJ3956" s="123"/>
      <c r="IK3956" s="123"/>
      <c r="IL3956" s="123"/>
      <c r="IM3956" s="123"/>
      <c r="IN3956" s="123"/>
      <c r="IO3956" s="123"/>
      <c r="IP3956" s="123"/>
    </row>
    <row r="3957" s="120" customFormat="1" ht="15.75" customHeight="1" spans="3:250">
      <c r="C3957" s="124"/>
      <c r="D3957" s="124"/>
      <c r="E3957" s="120"/>
      <c r="F3957" s="125"/>
      <c r="G3957" s="120"/>
      <c r="II3957" s="123"/>
      <c r="IJ3957" s="123"/>
      <c r="IK3957" s="123"/>
      <c r="IL3957" s="123"/>
      <c r="IM3957" s="123"/>
      <c r="IN3957" s="123"/>
      <c r="IO3957" s="123"/>
      <c r="IP3957" s="123"/>
    </row>
    <row r="3958" s="120" customFormat="1" ht="15.75" customHeight="1" spans="3:250">
      <c r="C3958" s="124"/>
      <c r="D3958" s="124"/>
      <c r="E3958" s="120"/>
      <c r="F3958" s="125"/>
      <c r="G3958" s="120"/>
      <c r="II3958" s="123"/>
      <c r="IJ3958" s="123"/>
      <c r="IK3958" s="123"/>
      <c r="IL3958" s="123"/>
      <c r="IM3958" s="123"/>
      <c r="IN3958" s="123"/>
      <c r="IO3958" s="123"/>
      <c r="IP3958" s="123"/>
    </row>
    <row r="3959" s="120" customFormat="1" ht="15.75" customHeight="1" spans="3:250">
      <c r="C3959" s="124"/>
      <c r="D3959" s="124"/>
      <c r="E3959" s="120"/>
      <c r="F3959" s="125"/>
      <c r="G3959" s="120"/>
      <c r="II3959" s="123"/>
      <c r="IJ3959" s="123"/>
      <c r="IK3959" s="123"/>
      <c r="IL3959" s="123"/>
      <c r="IM3959" s="123"/>
      <c r="IN3959" s="123"/>
      <c r="IO3959" s="123"/>
      <c r="IP3959" s="123"/>
    </row>
    <row r="3960" s="120" customFormat="1" ht="15.75" customHeight="1" spans="3:250">
      <c r="C3960" s="124"/>
      <c r="D3960" s="124"/>
      <c r="E3960" s="120"/>
      <c r="F3960" s="125"/>
      <c r="G3960" s="120"/>
      <c r="II3960" s="123"/>
      <c r="IJ3960" s="123"/>
      <c r="IK3960" s="123"/>
      <c r="IL3960" s="123"/>
      <c r="IM3960" s="123"/>
      <c r="IN3960" s="123"/>
      <c r="IO3960" s="123"/>
      <c r="IP3960" s="123"/>
    </row>
    <row r="3961" s="120" customFormat="1" ht="15.75" customHeight="1" spans="3:250">
      <c r="C3961" s="124"/>
      <c r="D3961" s="124"/>
      <c r="E3961" s="120"/>
      <c r="F3961" s="125"/>
      <c r="G3961" s="120"/>
      <c r="II3961" s="123"/>
      <c r="IJ3961" s="123"/>
      <c r="IK3961" s="123"/>
      <c r="IL3961" s="123"/>
      <c r="IM3961" s="123"/>
      <c r="IN3961" s="123"/>
      <c r="IO3961" s="123"/>
      <c r="IP3961" s="123"/>
    </row>
    <row r="3962" s="120" customFormat="1" ht="15.75" customHeight="1" spans="3:250">
      <c r="C3962" s="124"/>
      <c r="D3962" s="124"/>
      <c r="E3962" s="120"/>
      <c r="F3962" s="125"/>
      <c r="G3962" s="120"/>
      <c r="II3962" s="123"/>
      <c r="IJ3962" s="123"/>
      <c r="IK3962" s="123"/>
      <c r="IL3962" s="123"/>
      <c r="IM3962" s="123"/>
      <c r="IN3962" s="123"/>
      <c r="IO3962" s="123"/>
      <c r="IP3962" s="123"/>
    </row>
    <row r="3963" s="120" customFormat="1" ht="15.75" customHeight="1" spans="3:250">
      <c r="C3963" s="124"/>
      <c r="D3963" s="124"/>
      <c r="E3963" s="120"/>
      <c r="F3963" s="125"/>
      <c r="G3963" s="120"/>
      <c r="II3963" s="123"/>
      <c r="IJ3963" s="123"/>
      <c r="IK3963" s="123"/>
      <c r="IL3963" s="123"/>
      <c r="IM3963" s="123"/>
      <c r="IN3963" s="123"/>
      <c r="IO3963" s="123"/>
      <c r="IP3963" s="123"/>
    </row>
    <row r="3964" s="120" customFormat="1" ht="15.75" customHeight="1" spans="3:250">
      <c r="C3964" s="124"/>
      <c r="D3964" s="124"/>
      <c r="E3964" s="120"/>
      <c r="F3964" s="125"/>
      <c r="G3964" s="120"/>
      <c r="II3964" s="123"/>
      <c r="IJ3964" s="123"/>
      <c r="IK3964" s="123"/>
      <c r="IL3964" s="123"/>
      <c r="IM3964" s="123"/>
      <c r="IN3964" s="123"/>
      <c r="IO3964" s="123"/>
      <c r="IP3964" s="123"/>
    </row>
    <row r="3965" s="120" customFormat="1" ht="15.75" customHeight="1" spans="3:250">
      <c r="C3965" s="124"/>
      <c r="D3965" s="124"/>
      <c r="E3965" s="120"/>
      <c r="F3965" s="125"/>
      <c r="G3965" s="120"/>
      <c r="II3965" s="123"/>
      <c r="IJ3965" s="123"/>
      <c r="IK3965" s="123"/>
      <c r="IL3965" s="123"/>
      <c r="IM3965" s="123"/>
      <c r="IN3965" s="123"/>
      <c r="IO3965" s="123"/>
      <c r="IP3965" s="123"/>
    </row>
    <row r="3966" s="120" customFormat="1" ht="15.75" customHeight="1" spans="3:250">
      <c r="C3966" s="124"/>
      <c r="D3966" s="124"/>
      <c r="E3966" s="120"/>
      <c r="F3966" s="125"/>
      <c r="G3966" s="120"/>
      <c r="II3966" s="123"/>
      <c r="IJ3966" s="123"/>
      <c r="IK3966" s="123"/>
      <c r="IL3966" s="123"/>
      <c r="IM3966" s="123"/>
      <c r="IN3966" s="123"/>
      <c r="IO3966" s="123"/>
      <c r="IP3966" s="123"/>
    </row>
    <row r="3967" s="120" customFormat="1" ht="15.75" customHeight="1" spans="3:250">
      <c r="C3967" s="124"/>
      <c r="D3967" s="124"/>
      <c r="E3967" s="120"/>
      <c r="F3967" s="125"/>
      <c r="G3967" s="120"/>
      <c r="II3967" s="123"/>
      <c r="IJ3967" s="123"/>
      <c r="IK3967" s="123"/>
      <c r="IL3967" s="123"/>
      <c r="IM3967" s="123"/>
      <c r="IN3967" s="123"/>
      <c r="IO3967" s="123"/>
      <c r="IP3967" s="123"/>
    </row>
    <row r="3968" s="120" customFormat="1" ht="15.75" customHeight="1" spans="3:250">
      <c r="C3968" s="124"/>
      <c r="D3968" s="124"/>
      <c r="E3968" s="120"/>
      <c r="F3968" s="125"/>
      <c r="G3968" s="120"/>
      <c r="II3968" s="123"/>
      <c r="IJ3968" s="123"/>
      <c r="IK3968" s="123"/>
      <c r="IL3968" s="123"/>
      <c r="IM3968" s="123"/>
      <c r="IN3968" s="123"/>
      <c r="IO3968" s="123"/>
      <c r="IP3968" s="123"/>
    </row>
    <row r="3969" s="120" customFormat="1" ht="15.75" customHeight="1" spans="3:250">
      <c r="C3969" s="124"/>
      <c r="D3969" s="124"/>
      <c r="E3969" s="120"/>
      <c r="F3969" s="125"/>
      <c r="G3969" s="120"/>
      <c r="II3969" s="123"/>
      <c r="IJ3969" s="123"/>
      <c r="IK3969" s="123"/>
      <c r="IL3969" s="123"/>
      <c r="IM3969" s="123"/>
      <c r="IN3969" s="123"/>
      <c r="IO3969" s="123"/>
      <c r="IP3969" s="123"/>
    </row>
    <row r="3970" s="120" customFormat="1" ht="15.75" customHeight="1" spans="3:250">
      <c r="C3970" s="124"/>
      <c r="D3970" s="124"/>
      <c r="E3970" s="120"/>
      <c r="F3970" s="125"/>
      <c r="G3970" s="120"/>
      <c r="II3970" s="123"/>
      <c r="IJ3970" s="123"/>
      <c r="IK3970" s="123"/>
      <c r="IL3970" s="123"/>
      <c r="IM3970" s="123"/>
      <c r="IN3970" s="123"/>
      <c r="IO3970" s="123"/>
      <c r="IP3970" s="123"/>
    </row>
    <row r="3971" s="120" customFormat="1" ht="15.75" customHeight="1" spans="3:250">
      <c r="C3971" s="124"/>
      <c r="D3971" s="124"/>
      <c r="E3971" s="120"/>
      <c r="F3971" s="125"/>
      <c r="G3971" s="120"/>
      <c r="II3971" s="123"/>
      <c r="IJ3971" s="123"/>
      <c r="IK3971" s="123"/>
      <c r="IL3971" s="123"/>
      <c r="IM3971" s="123"/>
      <c r="IN3971" s="123"/>
      <c r="IO3971" s="123"/>
      <c r="IP3971" s="123"/>
    </row>
    <row r="3972" s="120" customFormat="1" ht="15.75" customHeight="1" spans="3:250">
      <c r="C3972" s="124"/>
      <c r="D3972" s="124"/>
      <c r="E3972" s="120"/>
      <c r="F3972" s="125"/>
      <c r="G3972" s="120"/>
      <c r="II3972" s="123"/>
      <c r="IJ3972" s="123"/>
      <c r="IK3972" s="123"/>
      <c r="IL3972" s="123"/>
      <c r="IM3972" s="123"/>
      <c r="IN3972" s="123"/>
      <c r="IO3972" s="123"/>
      <c r="IP3972" s="123"/>
    </row>
    <row r="3973" s="120" customFormat="1" ht="15.75" customHeight="1" spans="3:250">
      <c r="C3973" s="124"/>
      <c r="D3973" s="124"/>
      <c r="E3973" s="120"/>
      <c r="F3973" s="125"/>
      <c r="G3973" s="120"/>
      <c r="II3973" s="123"/>
      <c r="IJ3973" s="123"/>
      <c r="IK3973" s="123"/>
      <c r="IL3973" s="123"/>
      <c r="IM3973" s="123"/>
      <c r="IN3973" s="123"/>
      <c r="IO3973" s="123"/>
      <c r="IP3973" s="123"/>
    </row>
    <row r="3974" s="120" customFormat="1" ht="15.75" customHeight="1" spans="3:250">
      <c r="C3974" s="124"/>
      <c r="D3974" s="124"/>
      <c r="E3974" s="120"/>
      <c r="F3974" s="125"/>
      <c r="G3974" s="120"/>
      <c r="II3974" s="123"/>
      <c r="IJ3974" s="123"/>
      <c r="IK3974" s="123"/>
      <c r="IL3974" s="123"/>
      <c r="IM3974" s="123"/>
      <c r="IN3974" s="123"/>
      <c r="IO3974" s="123"/>
      <c r="IP3974" s="123"/>
    </row>
    <row r="3975" s="120" customFormat="1" ht="15.75" customHeight="1" spans="3:250">
      <c r="C3975" s="124"/>
      <c r="D3975" s="124"/>
      <c r="E3975" s="120"/>
      <c r="F3975" s="125"/>
      <c r="G3975" s="120"/>
      <c r="II3975" s="123"/>
      <c r="IJ3975" s="123"/>
      <c r="IK3975" s="123"/>
      <c r="IL3975" s="123"/>
      <c r="IM3975" s="123"/>
      <c r="IN3975" s="123"/>
      <c r="IO3975" s="123"/>
      <c r="IP3975" s="123"/>
    </row>
    <row r="3976" s="120" customFormat="1" ht="15.75" customHeight="1" spans="3:250">
      <c r="C3976" s="124"/>
      <c r="D3976" s="124"/>
      <c r="E3976" s="120"/>
      <c r="F3976" s="125"/>
      <c r="G3976" s="120"/>
      <c r="II3976" s="123"/>
      <c r="IJ3976" s="123"/>
      <c r="IK3976" s="123"/>
      <c r="IL3976" s="123"/>
      <c r="IM3976" s="123"/>
      <c r="IN3976" s="123"/>
      <c r="IO3976" s="123"/>
      <c r="IP3976" s="123"/>
    </row>
    <row r="3977" s="120" customFormat="1" ht="15.75" customHeight="1" spans="3:250">
      <c r="C3977" s="124"/>
      <c r="D3977" s="124"/>
      <c r="E3977" s="120"/>
      <c r="F3977" s="125"/>
      <c r="G3977" s="120"/>
      <c r="II3977" s="123"/>
      <c r="IJ3977" s="123"/>
      <c r="IK3977" s="123"/>
      <c r="IL3977" s="123"/>
      <c r="IM3977" s="123"/>
      <c r="IN3977" s="123"/>
      <c r="IO3977" s="123"/>
      <c r="IP3977" s="123"/>
    </row>
    <row r="3978" s="120" customFormat="1" ht="15.75" customHeight="1" spans="3:250">
      <c r="C3978" s="124"/>
      <c r="D3978" s="124"/>
      <c r="E3978" s="120"/>
      <c r="F3978" s="125"/>
      <c r="G3978" s="120"/>
      <c r="II3978" s="123"/>
      <c r="IJ3978" s="123"/>
      <c r="IK3978" s="123"/>
      <c r="IL3978" s="123"/>
      <c r="IM3978" s="123"/>
      <c r="IN3978" s="123"/>
      <c r="IO3978" s="123"/>
      <c r="IP3978" s="123"/>
    </row>
    <row r="3979" s="120" customFormat="1" ht="15.75" customHeight="1" spans="3:250">
      <c r="C3979" s="124"/>
      <c r="D3979" s="124"/>
      <c r="E3979" s="120"/>
      <c r="F3979" s="125"/>
      <c r="G3979" s="120"/>
      <c r="II3979" s="123"/>
      <c r="IJ3979" s="123"/>
      <c r="IK3979" s="123"/>
      <c r="IL3979" s="123"/>
      <c r="IM3979" s="123"/>
      <c r="IN3979" s="123"/>
      <c r="IO3979" s="123"/>
      <c r="IP3979" s="123"/>
    </row>
    <row r="3980" s="120" customFormat="1" ht="15.75" customHeight="1" spans="3:250">
      <c r="C3980" s="124"/>
      <c r="D3980" s="124"/>
      <c r="E3980" s="120"/>
      <c r="F3980" s="125"/>
      <c r="G3980" s="120"/>
      <c r="II3980" s="123"/>
      <c r="IJ3980" s="123"/>
      <c r="IK3980" s="123"/>
      <c r="IL3980" s="123"/>
      <c r="IM3980" s="123"/>
      <c r="IN3980" s="123"/>
      <c r="IO3980" s="123"/>
      <c r="IP3980" s="123"/>
    </row>
    <row r="3981" s="120" customFormat="1" ht="15.75" customHeight="1" spans="3:250">
      <c r="C3981" s="124"/>
      <c r="D3981" s="124"/>
      <c r="E3981" s="120"/>
      <c r="F3981" s="125"/>
      <c r="G3981" s="120"/>
      <c r="II3981" s="123"/>
      <c r="IJ3981" s="123"/>
      <c r="IK3981" s="123"/>
      <c r="IL3981" s="123"/>
      <c r="IM3981" s="123"/>
      <c r="IN3981" s="123"/>
      <c r="IO3981" s="123"/>
      <c r="IP3981" s="123"/>
    </row>
    <row r="3982" s="120" customFormat="1" ht="15.75" customHeight="1" spans="3:250">
      <c r="C3982" s="124"/>
      <c r="D3982" s="124"/>
      <c r="E3982" s="120"/>
      <c r="F3982" s="125"/>
      <c r="G3982" s="120"/>
      <c r="II3982" s="123"/>
      <c r="IJ3982" s="123"/>
      <c r="IK3982" s="123"/>
      <c r="IL3982" s="123"/>
      <c r="IM3982" s="123"/>
      <c r="IN3982" s="123"/>
      <c r="IO3982" s="123"/>
      <c r="IP3982" s="123"/>
    </row>
    <row r="3983" s="120" customFormat="1" ht="15.75" customHeight="1" spans="3:250">
      <c r="C3983" s="124"/>
      <c r="D3983" s="124"/>
      <c r="E3983" s="120"/>
      <c r="F3983" s="125"/>
      <c r="G3983" s="120"/>
      <c r="II3983" s="123"/>
      <c r="IJ3983" s="123"/>
      <c r="IK3983" s="123"/>
      <c r="IL3983" s="123"/>
      <c r="IM3983" s="123"/>
      <c r="IN3983" s="123"/>
      <c r="IO3983" s="123"/>
      <c r="IP3983" s="123"/>
    </row>
    <row r="3984" s="120" customFormat="1" ht="15.75" customHeight="1" spans="3:250">
      <c r="C3984" s="124"/>
      <c r="D3984" s="124"/>
      <c r="E3984" s="120"/>
      <c r="F3984" s="125"/>
      <c r="G3984" s="120"/>
      <c r="II3984" s="123"/>
      <c r="IJ3984" s="123"/>
      <c r="IK3984" s="123"/>
      <c r="IL3984" s="123"/>
      <c r="IM3984" s="123"/>
      <c r="IN3984" s="123"/>
      <c r="IO3984" s="123"/>
      <c r="IP3984" s="123"/>
    </row>
    <row r="3985" s="120" customFormat="1" ht="15.75" customHeight="1" spans="3:250">
      <c r="C3985" s="124"/>
      <c r="D3985" s="124"/>
      <c r="E3985" s="120"/>
      <c r="F3985" s="125"/>
      <c r="G3985" s="120"/>
      <c r="II3985" s="123"/>
      <c r="IJ3985" s="123"/>
      <c r="IK3985" s="123"/>
      <c r="IL3985" s="123"/>
      <c r="IM3985" s="123"/>
      <c r="IN3985" s="123"/>
      <c r="IO3985" s="123"/>
      <c r="IP3985" s="123"/>
    </row>
    <row r="3986" s="120" customFormat="1" ht="15.75" customHeight="1" spans="3:250">
      <c r="C3986" s="124"/>
      <c r="D3986" s="124"/>
      <c r="E3986" s="120"/>
      <c r="F3986" s="125"/>
      <c r="G3986" s="120"/>
      <c r="II3986" s="123"/>
      <c r="IJ3986" s="123"/>
      <c r="IK3986" s="123"/>
      <c r="IL3986" s="123"/>
      <c r="IM3986" s="123"/>
      <c r="IN3986" s="123"/>
      <c r="IO3986" s="123"/>
      <c r="IP3986" s="123"/>
    </row>
    <row r="3987" s="120" customFormat="1" ht="15.75" customHeight="1" spans="3:250">
      <c r="C3987" s="124"/>
      <c r="D3987" s="124"/>
      <c r="E3987" s="120"/>
      <c r="F3987" s="125"/>
      <c r="G3987" s="120"/>
      <c r="II3987" s="123"/>
      <c r="IJ3987" s="123"/>
      <c r="IK3987" s="123"/>
      <c r="IL3987" s="123"/>
      <c r="IM3987" s="123"/>
      <c r="IN3987" s="123"/>
      <c r="IO3987" s="123"/>
      <c r="IP3987" s="123"/>
    </row>
    <row r="3988" s="120" customFormat="1" ht="15.75" customHeight="1" spans="3:250">
      <c r="C3988" s="124"/>
      <c r="D3988" s="124"/>
      <c r="E3988" s="120"/>
      <c r="F3988" s="125"/>
      <c r="G3988" s="120"/>
      <c r="II3988" s="123"/>
      <c r="IJ3988" s="123"/>
      <c r="IK3988" s="123"/>
      <c r="IL3988" s="123"/>
      <c r="IM3988" s="123"/>
      <c r="IN3988" s="123"/>
      <c r="IO3988" s="123"/>
      <c r="IP3988" s="123"/>
    </row>
    <row r="3989" s="120" customFormat="1" ht="15.75" customHeight="1" spans="3:250">
      <c r="C3989" s="124"/>
      <c r="D3989" s="124"/>
      <c r="E3989" s="120"/>
      <c r="F3989" s="125"/>
      <c r="G3989" s="120"/>
      <c r="II3989" s="123"/>
      <c r="IJ3989" s="123"/>
      <c r="IK3989" s="123"/>
      <c r="IL3989" s="123"/>
      <c r="IM3989" s="123"/>
      <c r="IN3989" s="123"/>
      <c r="IO3989" s="123"/>
      <c r="IP3989" s="123"/>
    </row>
    <row r="3990" s="120" customFormat="1" ht="15.75" customHeight="1" spans="3:250">
      <c r="C3990" s="124"/>
      <c r="D3990" s="124"/>
      <c r="E3990" s="120"/>
      <c r="F3990" s="125"/>
      <c r="G3990" s="120"/>
      <c r="II3990" s="123"/>
      <c r="IJ3990" s="123"/>
      <c r="IK3990" s="123"/>
      <c r="IL3990" s="123"/>
      <c r="IM3990" s="123"/>
      <c r="IN3990" s="123"/>
      <c r="IO3990" s="123"/>
      <c r="IP3990" s="123"/>
    </row>
    <row r="3991" s="120" customFormat="1" ht="15.75" customHeight="1" spans="3:250">
      <c r="C3991" s="124"/>
      <c r="D3991" s="124"/>
      <c r="E3991" s="120"/>
      <c r="F3991" s="125"/>
      <c r="G3991" s="120"/>
      <c r="II3991" s="123"/>
      <c r="IJ3991" s="123"/>
      <c r="IK3991" s="123"/>
      <c r="IL3991" s="123"/>
      <c r="IM3991" s="123"/>
      <c r="IN3991" s="123"/>
      <c r="IO3991" s="123"/>
      <c r="IP3991" s="123"/>
    </row>
    <row r="3992" s="120" customFormat="1" ht="15.75" customHeight="1" spans="3:250">
      <c r="C3992" s="124"/>
      <c r="D3992" s="124"/>
      <c r="E3992" s="120"/>
      <c r="F3992" s="125"/>
      <c r="G3992" s="120"/>
      <c r="II3992" s="123"/>
      <c r="IJ3992" s="123"/>
      <c r="IK3992" s="123"/>
      <c r="IL3992" s="123"/>
      <c r="IM3992" s="123"/>
      <c r="IN3992" s="123"/>
      <c r="IO3992" s="123"/>
      <c r="IP3992" s="123"/>
    </row>
    <row r="3993" s="120" customFormat="1" ht="15.75" customHeight="1" spans="3:250">
      <c r="C3993" s="124"/>
      <c r="D3993" s="124"/>
      <c r="E3993" s="120"/>
      <c r="F3993" s="125"/>
      <c r="G3993" s="120"/>
      <c r="II3993" s="123"/>
      <c r="IJ3993" s="123"/>
      <c r="IK3993" s="123"/>
      <c r="IL3993" s="123"/>
      <c r="IM3993" s="123"/>
      <c r="IN3993" s="123"/>
      <c r="IO3993" s="123"/>
      <c r="IP3993" s="123"/>
    </row>
    <row r="3994" s="120" customFormat="1" ht="15.75" customHeight="1" spans="3:250">
      <c r="C3994" s="124"/>
      <c r="D3994" s="124"/>
      <c r="E3994" s="120"/>
      <c r="F3994" s="125"/>
      <c r="G3994" s="120"/>
      <c r="II3994" s="123"/>
      <c r="IJ3994" s="123"/>
      <c r="IK3994" s="123"/>
      <c r="IL3994" s="123"/>
      <c r="IM3994" s="123"/>
      <c r="IN3994" s="123"/>
      <c r="IO3994" s="123"/>
      <c r="IP3994" s="123"/>
    </row>
    <row r="3995" s="120" customFormat="1" ht="15.75" customHeight="1" spans="3:250">
      <c r="C3995" s="124"/>
      <c r="D3995" s="124"/>
      <c r="E3995" s="120"/>
      <c r="F3995" s="125"/>
      <c r="G3995" s="120"/>
      <c r="II3995" s="123"/>
      <c r="IJ3995" s="123"/>
      <c r="IK3995" s="123"/>
      <c r="IL3995" s="123"/>
      <c r="IM3995" s="123"/>
      <c r="IN3995" s="123"/>
      <c r="IO3995" s="123"/>
      <c r="IP3995" s="123"/>
    </row>
    <row r="3996" s="120" customFormat="1" ht="15.75" customHeight="1" spans="3:250">
      <c r="C3996" s="124"/>
      <c r="D3996" s="124"/>
      <c r="E3996" s="120"/>
      <c r="F3996" s="125"/>
      <c r="G3996" s="120"/>
      <c r="II3996" s="123"/>
      <c r="IJ3996" s="123"/>
      <c r="IK3996" s="123"/>
      <c r="IL3996" s="123"/>
      <c r="IM3996" s="123"/>
      <c r="IN3996" s="123"/>
      <c r="IO3996" s="123"/>
      <c r="IP3996" s="123"/>
    </row>
    <row r="3997" s="120" customFormat="1" ht="15.75" customHeight="1" spans="3:250">
      <c r="C3997" s="124"/>
      <c r="D3997" s="124"/>
      <c r="E3997" s="120"/>
      <c r="F3997" s="125"/>
      <c r="G3997" s="120"/>
      <c r="II3997" s="123"/>
      <c r="IJ3997" s="123"/>
      <c r="IK3997" s="123"/>
      <c r="IL3997" s="123"/>
      <c r="IM3997" s="123"/>
      <c r="IN3997" s="123"/>
      <c r="IO3997" s="123"/>
      <c r="IP3997" s="123"/>
    </row>
    <row r="3998" s="120" customFormat="1" ht="15.75" customHeight="1" spans="3:250">
      <c r="C3998" s="124"/>
      <c r="D3998" s="124"/>
      <c r="E3998" s="120"/>
      <c r="F3998" s="125"/>
      <c r="G3998" s="120"/>
      <c r="II3998" s="123"/>
      <c r="IJ3998" s="123"/>
      <c r="IK3998" s="123"/>
      <c r="IL3998" s="123"/>
      <c r="IM3998" s="123"/>
      <c r="IN3998" s="123"/>
      <c r="IO3998" s="123"/>
      <c r="IP3998" s="123"/>
    </row>
    <row r="3999" s="120" customFormat="1" ht="15.75" customHeight="1" spans="3:250">
      <c r="C3999" s="124"/>
      <c r="D3999" s="124"/>
      <c r="E3999" s="120"/>
      <c r="F3999" s="125"/>
      <c r="G3999" s="120"/>
      <c r="II3999" s="123"/>
      <c r="IJ3999" s="123"/>
      <c r="IK3999" s="123"/>
      <c r="IL3999" s="123"/>
      <c r="IM3999" s="123"/>
      <c r="IN3999" s="123"/>
      <c r="IO3999" s="123"/>
      <c r="IP3999" s="123"/>
    </row>
    <row r="4000" s="120" customFormat="1" ht="15.75" customHeight="1" spans="3:250">
      <c r="C4000" s="124"/>
      <c r="D4000" s="124"/>
      <c r="E4000" s="120"/>
      <c r="F4000" s="125"/>
      <c r="G4000" s="120"/>
      <c r="II4000" s="123"/>
      <c r="IJ4000" s="123"/>
      <c r="IK4000" s="123"/>
      <c r="IL4000" s="123"/>
      <c r="IM4000" s="123"/>
      <c r="IN4000" s="123"/>
      <c r="IO4000" s="123"/>
      <c r="IP4000" s="123"/>
    </row>
    <row r="4001" s="120" customFormat="1" ht="15.75" customHeight="1" spans="3:250">
      <c r="C4001" s="124"/>
      <c r="D4001" s="124"/>
      <c r="E4001" s="120"/>
      <c r="F4001" s="125"/>
      <c r="G4001" s="120"/>
      <c r="II4001" s="123"/>
      <c r="IJ4001" s="123"/>
      <c r="IK4001" s="123"/>
      <c r="IL4001" s="123"/>
      <c r="IM4001" s="123"/>
      <c r="IN4001" s="123"/>
      <c r="IO4001" s="123"/>
      <c r="IP4001" s="123"/>
    </row>
    <row r="4002" s="120" customFormat="1" ht="15.75" customHeight="1" spans="3:250">
      <c r="C4002" s="124"/>
      <c r="D4002" s="124"/>
      <c r="E4002" s="120"/>
      <c r="F4002" s="125"/>
      <c r="G4002" s="120"/>
      <c r="II4002" s="123"/>
      <c r="IJ4002" s="123"/>
      <c r="IK4002" s="123"/>
      <c r="IL4002" s="123"/>
      <c r="IM4002" s="123"/>
      <c r="IN4002" s="123"/>
      <c r="IO4002" s="123"/>
      <c r="IP4002" s="123"/>
    </row>
    <row r="4003" s="120" customFormat="1" ht="15.75" customHeight="1" spans="3:250">
      <c r="C4003" s="124"/>
      <c r="D4003" s="124"/>
      <c r="E4003" s="120"/>
      <c r="F4003" s="125"/>
      <c r="G4003" s="120"/>
      <c r="II4003" s="123"/>
      <c r="IJ4003" s="123"/>
      <c r="IK4003" s="123"/>
      <c r="IL4003" s="123"/>
      <c r="IM4003" s="123"/>
      <c r="IN4003" s="123"/>
      <c r="IO4003" s="123"/>
      <c r="IP4003" s="123"/>
    </row>
    <row r="4004" s="120" customFormat="1" ht="15.75" customHeight="1" spans="3:250">
      <c r="C4004" s="124"/>
      <c r="D4004" s="124"/>
      <c r="E4004" s="120"/>
      <c r="F4004" s="125"/>
      <c r="G4004" s="120"/>
      <c r="II4004" s="123"/>
      <c r="IJ4004" s="123"/>
      <c r="IK4004" s="123"/>
      <c r="IL4004" s="123"/>
      <c r="IM4004" s="123"/>
      <c r="IN4004" s="123"/>
      <c r="IO4004" s="123"/>
      <c r="IP4004" s="123"/>
    </row>
    <row r="4005" s="120" customFormat="1" ht="15.75" customHeight="1" spans="3:250">
      <c r="C4005" s="124"/>
      <c r="D4005" s="124"/>
      <c r="E4005" s="120"/>
      <c r="F4005" s="125"/>
      <c r="G4005" s="120"/>
      <c r="II4005" s="123"/>
      <c r="IJ4005" s="123"/>
      <c r="IK4005" s="123"/>
      <c r="IL4005" s="123"/>
      <c r="IM4005" s="123"/>
      <c r="IN4005" s="123"/>
      <c r="IO4005" s="123"/>
      <c r="IP4005" s="123"/>
    </row>
    <row r="4006" s="120" customFormat="1" ht="15.75" customHeight="1" spans="3:250">
      <c r="C4006" s="124"/>
      <c r="D4006" s="124"/>
      <c r="E4006" s="120"/>
      <c r="F4006" s="125"/>
      <c r="G4006" s="120"/>
      <c r="II4006" s="123"/>
      <c r="IJ4006" s="123"/>
      <c r="IK4006" s="123"/>
      <c r="IL4006" s="123"/>
      <c r="IM4006" s="123"/>
      <c r="IN4006" s="123"/>
      <c r="IO4006" s="123"/>
      <c r="IP4006" s="123"/>
    </row>
    <row r="4007" s="120" customFormat="1" ht="15.75" customHeight="1" spans="3:250">
      <c r="C4007" s="124"/>
      <c r="D4007" s="124"/>
      <c r="E4007" s="120"/>
      <c r="F4007" s="125"/>
      <c r="G4007" s="120"/>
      <c r="II4007" s="123"/>
      <c r="IJ4007" s="123"/>
      <c r="IK4007" s="123"/>
      <c r="IL4007" s="123"/>
      <c r="IM4007" s="123"/>
      <c r="IN4007" s="123"/>
      <c r="IO4007" s="123"/>
      <c r="IP4007" s="123"/>
    </row>
    <row r="4008" s="120" customFormat="1" ht="15.75" customHeight="1" spans="3:250">
      <c r="C4008" s="124"/>
      <c r="D4008" s="124"/>
      <c r="E4008" s="120"/>
      <c r="F4008" s="125"/>
      <c r="G4008" s="120"/>
      <c r="II4008" s="123"/>
      <c r="IJ4008" s="123"/>
      <c r="IK4008" s="123"/>
      <c r="IL4008" s="123"/>
      <c r="IM4008" s="123"/>
      <c r="IN4008" s="123"/>
      <c r="IO4008" s="123"/>
      <c r="IP4008" s="123"/>
    </row>
    <row r="4009" s="120" customFormat="1" ht="15.75" customHeight="1" spans="3:250">
      <c r="C4009" s="124"/>
      <c r="D4009" s="124"/>
      <c r="E4009" s="120"/>
      <c r="F4009" s="125"/>
      <c r="G4009" s="120"/>
      <c r="II4009" s="123"/>
      <c r="IJ4009" s="123"/>
      <c r="IK4009" s="123"/>
      <c r="IL4009" s="123"/>
      <c r="IM4009" s="123"/>
      <c r="IN4009" s="123"/>
      <c r="IO4009" s="123"/>
      <c r="IP4009" s="123"/>
    </row>
    <row r="4010" s="120" customFormat="1" ht="15.75" customHeight="1" spans="3:250">
      <c r="C4010" s="124"/>
      <c r="D4010" s="124"/>
      <c r="E4010" s="120"/>
      <c r="F4010" s="125"/>
      <c r="G4010" s="120"/>
      <c r="II4010" s="123"/>
      <c r="IJ4010" s="123"/>
      <c r="IK4010" s="123"/>
      <c r="IL4010" s="123"/>
      <c r="IM4010" s="123"/>
      <c r="IN4010" s="123"/>
      <c r="IO4010" s="123"/>
      <c r="IP4010" s="123"/>
    </row>
    <row r="4011" s="120" customFormat="1" ht="15.75" customHeight="1" spans="3:250">
      <c r="C4011" s="124"/>
      <c r="D4011" s="124"/>
      <c r="E4011" s="120"/>
      <c r="F4011" s="125"/>
      <c r="G4011" s="120"/>
      <c r="II4011" s="123"/>
      <c r="IJ4011" s="123"/>
      <c r="IK4011" s="123"/>
      <c r="IL4011" s="123"/>
      <c r="IM4011" s="123"/>
      <c r="IN4011" s="123"/>
      <c r="IO4011" s="123"/>
      <c r="IP4011" s="123"/>
    </row>
    <row r="4012" s="120" customFormat="1" ht="15.75" customHeight="1" spans="3:250">
      <c r="C4012" s="124"/>
      <c r="D4012" s="124"/>
      <c r="E4012" s="120"/>
      <c r="F4012" s="125"/>
      <c r="G4012" s="120"/>
      <c r="II4012" s="123"/>
      <c r="IJ4012" s="123"/>
      <c r="IK4012" s="123"/>
      <c r="IL4012" s="123"/>
      <c r="IM4012" s="123"/>
      <c r="IN4012" s="123"/>
      <c r="IO4012" s="123"/>
      <c r="IP4012" s="123"/>
    </row>
    <row r="4013" s="120" customFormat="1" ht="15.75" customHeight="1" spans="3:250">
      <c r="C4013" s="124"/>
      <c r="D4013" s="124"/>
      <c r="E4013" s="120"/>
      <c r="F4013" s="125"/>
      <c r="G4013" s="120"/>
      <c r="II4013" s="123"/>
      <c r="IJ4013" s="123"/>
      <c r="IK4013" s="123"/>
      <c r="IL4013" s="123"/>
      <c r="IM4013" s="123"/>
      <c r="IN4013" s="123"/>
      <c r="IO4013" s="123"/>
      <c r="IP4013" s="123"/>
    </row>
    <row r="4014" s="120" customFormat="1" ht="15.75" customHeight="1" spans="3:250">
      <c r="C4014" s="124"/>
      <c r="D4014" s="124"/>
      <c r="E4014" s="120"/>
      <c r="F4014" s="125"/>
      <c r="G4014" s="120"/>
      <c r="II4014" s="123"/>
      <c r="IJ4014" s="123"/>
      <c r="IK4014" s="123"/>
      <c r="IL4014" s="123"/>
      <c r="IM4014" s="123"/>
      <c r="IN4014" s="123"/>
      <c r="IO4014" s="123"/>
      <c r="IP4014" s="123"/>
    </row>
    <row r="4015" s="120" customFormat="1" ht="15.75" customHeight="1" spans="3:250">
      <c r="C4015" s="124"/>
      <c r="D4015" s="124"/>
      <c r="E4015" s="120"/>
      <c r="F4015" s="125"/>
      <c r="G4015" s="120"/>
      <c r="II4015" s="123"/>
      <c r="IJ4015" s="123"/>
      <c r="IK4015" s="123"/>
      <c r="IL4015" s="123"/>
      <c r="IM4015" s="123"/>
      <c r="IN4015" s="123"/>
      <c r="IO4015" s="123"/>
      <c r="IP4015" s="123"/>
    </row>
    <row r="4016" s="120" customFormat="1" ht="15.75" customHeight="1" spans="3:250">
      <c r="C4016" s="124"/>
      <c r="D4016" s="124"/>
      <c r="E4016" s="120"/>
      <c r="F4016" s="125"/>
      <c r="G4016" s="120"/>
      <c r="II4016" s="123"/>
      <c r="IJ4016" s="123"/>
      <c r="IK4016" s="123"/>
      <c r="IL4016" s="123"/>
      <c r="IM4016" s="123"/>
      <c r="IN4016" s="123"/>
      <c r="IO4016" s="123"/>
      <c r="IP4016" s="123"/>
    </row>
    <row r="4017" s="120" customFormat="1" ht="15.75" customHeight="1" spans="3:250">
      <c r="C4017" s="124"/>
      <c r="D4017" s="124"/>
      <c r="E4017" s="120"/>
      <c r="F4017" s="125"/>
      <c r="G4017" s="120"/>
      <c r="II4017" s="123"/>
      <c r="IJ4017" s="123"/>
      <c r="IK4017" s="123"/>
      <c r="IL4017" s="123"/>
      <c r="IM4017" s="123"/>
      <c r="IN4017" s="123"/>
      <c r="IO4017" s="123"/>
      <c r="IP4017" s="123"/>
    </row>
    <row r="4018" s="120" customFormat="1" ht="15.75" customHeight="1" spans="3:250">
      <c r="C4018" s="124"/>
      <c r="D4018" s="124"/>
      <c r="E4018" s="120"/>
      <c r="F4018" s="125"/>
      <c r="G4018" s="120"/>
      <c r="II4018" s="123"/>
      <c r="IJ4018" s="123"/>
      <c r="IK4018" s="123"/>
      <c r="IL4018" s="123"/>
      <c r="IM4018" s="123"/>
      <c r="IN4018" s="123"/>
      <c r="IO4018" s="123"/>
      <c r="IP4018" s="123"/>
    </row>
    <row r="4019" s="120" customFormat="1" ht="15.75" customHeight="1" spans="3:250">
      <c r="C4019" s="124"/>
      <c r="D4019" s="124"/>
      <c r="E4019" s="120"/>
      <c r="F4019" s="125"/>
      <c r="G4019" s="120"/>
      <c r="II4019" s="123"/>
      <c r="IJ4019" s="123"/>
      <c r="IK4019" s="123"/>
      <c r="IL4019" s="123"/>
      <c r="IM4019" s="123"/>
      <c r="IN4019" s="123"/>
      <c r="IO4019" s="123"/>
      <c r="IP4019" s="123"/>
    </row>
    <row r="4020" s="120" customFormat="1" ht="15.75" customHeight="1" spans="3:250">
      <c r="C4020" s="124"/>
      <c r="D4020" s="124"/>
      <c r="E4020" s="120"/>
      <c r="F4020" s="125"/>
      <c r="G4020" s="120"/>
      <c r="II4020" s="123"/>
      <c r="IJ4020" s="123"/>
      <c r="IK4020" s="123"/>
      <c r="IL4020" s="123"/>
      <c r="IM4020" s="123"/>
      <c r="IN4020" s="123"/>
      <c r="IO4020" s="123"/>
      <c r="IP4020" s="123"/>
    </row>
    <row r="4021" s="120" customFormat="1" ht="15.75" customHeight="1" spans="3:250">
      <c r="C4021" s="124"/>
      <c r="D4021" s="124"/>
      <c r="E4021" s="120"/>
      <c r="F4021" s="125"/>
      <c r="G4021" s="120"/>
      <c r="II4021" s="123"/>
      <c r="IJ4021" s="123"/>
      <c r="IK4021" s="123"/>
      <c r="IL4021" s="123"/>
      <c r="IM4021" s="123"/>
      <c r="IN4021" s="123"/>
      <c r="IO4021" s="123"/>
      <c r="IP4021" s="123"/>
    </row>
    <row r="4022" s="120" customFormat="1" ht="15.75" customHeight="1" spans="3:250">
      <c r="C4022" s="124"/>
      <c r="D4022" s="124"/>
      <c r="E4022" s="120"/>
      <c r="F4022" s="125"/>
      <c r="G4022" s="120"/>
      <c r="II4022" s="123"/>
      <c r="IJ4022" s="123"/>
      <c r="IK4022" s="123"/>
      <c r="IL4022" s="123"/>
      <c r="IM4022" s="123"/>
      <c r="IN4022" s="123"/>
      <c r="IO4022" s="123"/>
      <c r="IP4022" s="123"/>
    </row>
    <row r="4023" s="120" customFormat="1" ht="15.75" customHeight="1" spans="3:250">
      <c r="C4023" s="124"/>
      <c r="D4023" s="124"/>
      <c r="E4023" s="120"/>
      <c r="F4023" s="125"/>
      <c r="G4023" s="120"/>
      <c r="II4023" s="123"/>
      <c r="IJ4023" s="123"/>
      <c r="IK4023" s="123"/>
      <c r="IL4023" s="123"/>
      <c r="IM4023" s="123"/>
      <c r="IN4023" s="123"/>
      <c r="IO4023" s="123"/>
      <c r="IP4023" s="123"/>
    </row>
    <row r="4024" s="120" customFormat="1" ht="15.75" customHeight="1" spans="3:250">
      <c r="C4024" s="124"/>
      <c r="D4024" s="124"/>
      <c r="E4024" s="120"/>
      <c r="F4024" s="125"/>
      <c r="G4024" s="120"/>
      <c r="II4024" s="123"/>
      <c r="IJ4024" s="123"/>
      <c r="IK4024" s="123"/>
      <c r="IL4024" s="123"/>
      <c r="IM4024" s="123"/>
      <c r="IN4024" s="123"/>
      <c r="IO4024" s="123"/>
      <c r="IP4024" s="123"/>
    </row>
    <row r="4025" s="120" customFormat="1" ht="15.75" customHeight="1" spans="3:250">
      <c r="C4025" s="124"/>
      <c r="D4025" s="124"/>
      <c r="E4025" s="120"/>
      <c r="F4025" s="125"/>
      <c r="G4025" s="120"/>
      <c r="II4025" s="123"/>
      <c r="IJ4025" s="123"/>
      <c r="IK4025" s="123"/>
      <c r="IL4025" s="123"/>
      <c r="IM4025" s="123"/>
      <c r="IN4025" s="123"/>
      <c r="IO4025" s="123"/>
      <c r="IP4025" s="123"/>
    </row>
    <row r="4026" s="120" customFormat="1" ht="15.75" customHeight="1" spans="3:250">
      <c r="C4026" s="124"/>
      <c r="D4026" s="124"/>
      <c r="E4026" s="120"/>
      <c r="F4026" s="125"/>
      <c r="G4026" s="120"/>
      <c r="II4026" s="123"/>
      <c r="IJ4026" s="123"/>
      <c r="IK4026" s="123"/>
      <c r="IL4026" s="123"/>
      <c r="IM4026" s="123"/>
      <c r="IN4026" s="123"/>
      <c r="IO4026" s="123"/>
      <c r="IP4026" s="123"/>
    </row>
    <row r="4027" s="120" customFormat="1" ht="15.75" customHeight="1" spans="3:250">
      <c r="C4027" s="124"/>
      <c r="D4027" s="124"/>
      <c r="E4027" s="120"/>
      <c r="F4027" s="125"/>
      <c r="G4027" s="120"/>
      <c r="II4027" s="123"/>
      <c r="IJ4027" s="123"/>
      <c r="IK4027" s="123"/>
      <c r="IL4027" s="123"/>
      <c r="IM4027" s="123"/>
      <c r="IN4027" s="123"/>
      <c r="IO4027" s="123"/>
      <c r="IP4027" s="123"/>
    </row>
    <row r="4028" s="120" customFormat="1" ht="15.75" customHeight="1" spans="3:250">
      <c r="C4028" s="124"/>
      <c r="D4028" s="124"/>
      <c r="E4028" s="120"/>
      <c r="F4028" s="125"/>
      <c r="G4028" s="120"/>
      <c r="II4028" s="123"/>
      <c r="IJ4028" s="123"/>
      <c r="IK4028" s="123"/>
      <c r="IL4028" s="123"/>
      <c r="IM4028" s="123"/>
      <c r="IN4028" s="123"/>
      <c r="IO4028" s="123"/>
      <c r="IP4028" s="123"/>
    </row>
    <row r="4029" s="120" customFormat="1" ht="15.75" customHeight="1" spans="3:250">
      <c r="C4029" s="124"/>
      <c r="D4029" s="124"/>
      <c r="E4029" s="120"/>
      <c r="F4029" s="125"/>
      <c r="G4029" s="120"/>
      <c r="II4029" s="123"/>
      <c r="IJ4029" s="123"/>
      <c r="IK4029" s="123"/>
      <c r="IL4029" s="123"/>
      <c r="IM4029" s="123"/>
      <c r="IN4029" s="123"/>
      <c r="IO4029" s="123"/>
      <c r="IP4029" s="123"/>
    </row>
    <row r="4030" s="120" customFormat="1" ht="15.75" customHeight="1" spans="3:250">
      <c r="C4030" s="124"/>
      <c r="D4030" s="124"/>
      <c r="E4030" s="120"/>
      <c r="F4030" s="125"/>
      <c r="G4030" s="120"/>
      <c r="II4030" s="123"/>
      <c r="IJ4030" s="123"/>
      <c r="IK4030" s="123"/>
      <c r="IL4030" s="123"/>
      <c r="IM4030" s="123"/>
      <c r="IN4030" s="123"/>
      <c r="IO4030" s="123"/>
      <c r="IP4030" s="123"/>
    </row>
    <row r="4031" s="120" customFormat="1" ht="15.75" customHeight="1" spans="3:250">
      <c r="C4031" s="124"/>
      <c r="D4031" s="124"/>
      <c r="E4031" s="120"/>
      <c r="F4031" s="125"/>
      <c r="G4031" s="120"/>
      <c r="II4031" s="123"/>
      <c r="IJ4031" s="123"/>
      <c r="IK4031" s="123"/>
      <c r="IL4031" s="123"/>
      <c r="IM4031" s="123"/>
      <c r="IN4031" s="123"/>
      <c r="IO4031" s="123"/>
      <c r="IP4031" s="123"/>
    </row>
    <row r="4032" s="120" customFormat="1" ht="15.75" customHeight="1" spans="3:250">
      <c r="C4032" s="124"/>
      <c r="D4032" s="124"/>
      <c r="E4032" s="120"/>
      <c r="F4032" s="125"/>
      <c r="G4032" s="120"/>
      <c r="II4032" s="123"/>
      <c r="IJ4032" s="123"/>
      <c r="IK4032" s="123"/>
      <c r="IL4032" s="123"/>
      <c r="IM4032" s="123"/>
      <c r="IN4032" s="123"/>
      <c r="IO4032" s="123"/>
      <c r="IP4032" s="123"/>
    </row>
    <row r="4033" s="120" customFormat="1" ht="15.75" customHeight="1" spans="3:250">
      <c r="C4033" s="124"/>
      <c r="D4033" s="124"/>
      <c r="E4033" s="120"/>
      <c r="F4033" s="125"/>
      <c r="G4033" s="120"/>
      <c r="II4033" s="123"/>
      <c r="IJ4033" s="123"/>
      <c r="IK4033" s="123"/>
      <c r="IL4033" s="123"/>
      <c r="IM4033" s="123"/>
      <c r="IN4033" s="123"/>
      <c r="IO4033" s="123"/>
      <c r="IP4033" s="123"/>
    </row>
    <row r="4034" s="120" customFormat="1" ht="15.75" customHeight="1" spans="3:250">
      <c r="C4034" s="124"/>
      <c r="D4034" s="124"/>
      <c r="E4034" s="120"/>
      <c r="F4034" s="125"/>
      <c r="G4034" s="120"/>
      <c r="II4034" s="123"/>
      <c r="IJ4034" s="123"/>
      <c r="IK4034" s="123"/>
      <c r="IL4034" s="123"/>
      <c r="IM4034" s="123"/>
      <c r="IN4034" s="123"/>
      <c r="IO4034" s="123"/>
      <c r="IP4034" s="123"/>
    </row>
    <row r="4035" s="120" customFormat="1" ht="15.75" customHeight="1" spans="3:250">
      <c r="C4035" s="124"/>
      <c r="D4035" s="124"/>
      <c r="E4035" s="120"/>
      <c r="F4035" s="125"/>
      <c r="G4035" s="120"/>
      <c r="II4035" s="123"/>
      <c r="IJ4035" s="123"/>
      <c r="IK4035" s="123"/>
      <c r="IL4035" s="123"/>
      <c r="IM4035" s="123"/>
      <c r="IN4035" s="123"/>
      <c r="IO4035" s="123"/>
      <c r="IP4035" s="123"/>
    </row>
    <row r="4036" s="120" customFormat="1" ht="15.75" customHeight="1" spans="3:250">
      <c r="C4036" s="124"/>
      <c r="D4036" s="124"/>
      <c r="E4036" s="120"/>
      <c r="F4036" s="125"/>
      <c r="G4036" s="120"/>
      <c r="II4036" s="123"/>
      <c r="IJ4036" s="123"/>
      <c r="IK4036" s="123"/>
      <c r="IL4036" s="123"/>
      <c r="IM4036" s="123"/>
      <c r="IN4036" s="123"/>
      <c r="IO4036" s="123"/>
      <c r="IP4036" s="123"/>
    </row>
    <row r="4037" s="120" customFormat="1" ht="15.75" customHeight="1" spans="3:250">
      <c r="C4037" s="124"/>
      <c r="D4037" s="124"/>
      <c r="E4037" s="120"/>
      <c r="F4037" s="125"/>
      <c r="G4037" s="120"/>
      <c r="II4037" s="123"/>
      <c r="IJ4037" s="123"/>
      <c r="IK4037" s="123"/>
      <c r="IL4037" s="123"/>
      <c r="IM4037" s="123"/>
      <c r="IN4037" s="123"/>
      <c r="IO4037" s="123"/>
      <c r="IP4037" s="123"/>
    </row>
    <row r="4038" s="120" customFormat="1" ht="15.75" customHeight="1" spans="3:250">
      <c r="C4038" s="124"/>
      <c r="D4038" s="124"/>
      <c r="E4038" s="120"/>
      <c r="F4038" s="125"/>
      <c r="G4038" s="120"/>
      <c r="II4038" s="123"/>
      <c r="IJ4038" s="123"/>
      <c r="IK4038" s="123"/>
      <c r="IL4038" s="123"/>
      <c r="IM4038" s="123"/>
      <c r="IN4038" s="123"/>
      <c r="IO4038" s="123"/>
      <c r="IP4038" s="123"/>
    </row>
    <row r="4039" s="120" customFormat="1" ht="15.75" customHeight="1" spans="3:250">
      <c r="C4039" s="124"/>
      <c r="D4039" s="124"/>
      <c r="E4039" s="120"/>
      <c r="F4039" s="125"/>
      <c r="G4039" s="120"/>
      <c r="II4039" s="123"/>
      <c r="IJ4039" s="123"/>
      <c r="IK4039" s="123"/>
      <c r="IL4039" s="123"/>
      <c r="IM4039" s="123"/>
      <c r="IN4039" s="123"/>
      <c r="IO4039" s="123"/>
      <c r="IP4039" s="123"/>
    </row>
    <row r="4040" s="120" customFormat="1" ht="15.75" customHeight="1" spans="3:250">
      <c r="C4040" s="124"/>
      <c r="D4040" s="124"/>
      <c r="E4040" s="120"/>
      <c r="F4040" s="125"/>
      <c r="G4040" s="120"/>
      <c r="II4040" s="123"/>
      <c r="IJ4040" s="123"/>
      <c r="IK4040" s="123"/>
      <c r="IL4040" s="123"/>
      <c r="IM4040" s="123"/>
      <c r="IN4040" s="123"/>
      <c r="IO4040" s="123"/>
      <c r="IP4040" s="123"/>
    </row>
    <row r="4041" s="120" customFormat="1" ht="15.75" customHeight="1" spans="3:250">
      <c r="C4041" s="124"/>
      <c r="D4041" s="124"/>
      <c r="E4041" s="120"/>
      <c r="F4041" s="125"/>
      <c r="G4041" s="120"/>
      <c r="II4041" s="123"/>
      <c r="IJ4041" s="123"/>
      <c r="IK4041" s="123"/>
      <c r="IL4041" s="123"/>
      <c r="IM4041" s="123"/>
      <c r="IN4041" s="123"/>
      <c r="IO4041" s="123"/>
      <c r="IP4041" s="123"/>
    </row>
    <row r="4042" s="120" customFormat="1" ht="15.75" customHeight="1" spans="3:250">
      <c r="C4042" s="124"/>
      <c r="D4042" s="124"/>
      <c r="E4042" s="120"/>
      <c r="F4042" s="125"/>
      <c r="G4042" s="120"/>
      <c r="II4042" s="123"/>
      <c r="IJ4042" s="123"/>
      <c r="IK4042" s="123"/>
      <c r="IL4042" s="123"/>
      <c r="IM4042" s="123"/>
      <c r="IN4042" s="123"/>
      <c r="IO4042" s="123"/>
      <c r="IP4042" s="123"/>
    </row>
    <row r="4043" s="120" customFormat="1" ht="15.75" customHeight="1" spans="3:250">
      <c r="C4043" s="124"/>
      <c r="D4043" s="124"/>
      <c r="E4043" s="120"/>
      <c r="F4043" s="125"/>
      <c r="G4043" s="120"/>
      <c r="II4043" s="123"/>
      <c r="IJ4043" s="123"/>
      <c r="IK4043" s="123"/>
      <c r="IL4043" s="123"/>
      <c r="IM4043" s="123"/>
      <c r="IN4043" s="123"/>
      <c r="IO4043" s="123"/>
      <c r="IP4043" s="123"/>
    </row>
    <row r="4044" s="120" customFormat="1" ht="15.75" customHeight="1" spans="3:250">
      <c r="C4044" s="124"/>
      <c r="D4044" s="124"/>
      <c r="E4044" s="120"/>
      <c r="F4044" s="125"/>
      <c r="G4044" s="120"/>
      <c r="II4044" s="123"/>
      <c r="IJ4044" s="123"/>
      <c r="IK4044" s="123"/>
      <c r="IL4044" s="123"/>
      <c r="IM4044" s="123"/>
      <c r="IN4044" s="123"/>
      <c r="IO4044" s="123"/>
      <c r="IP4044" s="123"/>
    </row>
    <row r="4045" s="120" customFormat="1" ht="15.75" customHeight="1" spans="3:250">
      <c r="C4045" s="124"/>
      <c r="D4045" s="124"/>
      <c r="E4045" s="120"/>
      <c r="F4045" s="125"/>
      <c r="G4045" s="120"/>
      <c r="II4045" s="123"/>
      <c r="IJ4045" s="123"/>
      <c r="IK4045" s="123"/>
      <c r="IL4045" s="123"/>
      <c r="IM4045" s="123"/>
      <c r="IN4045" s="123"/>
      <c r="IO4045" s="123"/>
      <c r="IP4045" s="123"/>
    </row>
    <row r="4046" s="120" customFormat="1" ht="15.75" customHeight="1" spans="3:250">
      <c r="C4046" s="124"/>
      <c r="D4046" s="124"/>
      <c r="E4046" s="120"/>
      <c r="F4046" s="125"/>
      <c r="G4046" s="120"/>
      <c r="II4046" s="123"/>
      <c r="IJ4046" s="123"/>
      <c r="IK4046" s="123"/>
      <c r="IL4046" s="123"/>
      <c r="IM4046" s="123"/>
      <c r="IN4046" s="123"/>
      <c r="IO4046" s="123"/>
      <c r="IP4046" s="123"/>
    </row>
    <row r="4047" s="120" customFormat="1" ht="15.75" customHeight="1" spans="3:250">
      <c r="C4047" s="124"/>
      <c r="D4047" s="124"/>
      <c r="E4047" s="120"/>
      <c r="F4047" s="125"/>
      <c r="G4047" s="120"/>
      <c r="II4047" s="123"/>
      <c r="IJ4047" s="123"/>
      <c r="IK4047" s="123"/>
      <c r="IL4047" s="123"/>
      <c r="IM4047" s="123"/>
      <c r="IN4047" s="123"/>
      <c r="IO4047" s="123"/>
      <c r="IP4047" s="123"/>
    </row>
    <row r="4048" s="120" customFormat="1" ht="15.75" customHeight="1" spans="3:250">
      <c r="C4048" s="124"/>
      <c r="D4048" s="124"/>
      <c r="E4048" s="120"/>
      <c r="F4048" s="125"/>
      <c r="G4048" s="120"/>
      <c r="II4048" s="123"/>
      <c r="IJ4048" s="123"/>
      <c r="IK4048" s="123"/>
      <c r="IL4048" s="123"/>
      <c r="IM4048" s="123"/>
      <c r="IN4048" s="123"/>
      <c r="IO4048" s="123"/>
      <c r="IP4048" s="123"/>
    </row>
    <row r="4049" s="120" customFormat="1" ht="15.75" customHeight="1" spans="3:250">
      <c r="C4049" s="124"/>
      <c r="D4049" s="124"/>
      <c r="E4049" s="120"/>
      <c r="F4049" s="125"/>
      <c r="G4049" s="120"/>
      <c r="II4049" s="123"/>
      <c r="IJ4049" s="123"/>
      <c r="IK4049" s="123"/>
      <c r="IL4049" s="123"/>
      <c r="IM4049" s="123"/>
      <c r="IN4049" s="123"/>
      <c r="IO4049" s="123"/>
      <c r="IP4049" s="123"/>
    </row>
    <row r="4050" s="120" customFormat="1" ht="15.75" customHeight="1" spans="3:250">
      <c r="C4050" s="124"/>
      <c r="D4050" s="124"/>
      <c r="E4050" s="120"/>
      <c r="F4050" s="125"/>
      <c r="G4050" s="120"/>
      <c r="II4050" s="123"/>
      <c r="IJ4050" s="123"/>
      <c r="IK4050" s="123"/>
      <c r="IL4050" s="123"/>
      <c r="IM4050" s="123"/>
      <c r="IN4050" s="123"/>
      <c r="IO4050" s="123"/>
      <c r="IP4050" s="123"/>
    </row>
    <row r="4051" s="120" customFormat="1" ht="15.75" customHeight="1" spans="3:250">
      <c r="C4051" s="124"/>
      <c r="D4051" s="124"/>
      <c r="E4051" s="120"/>
      <c r="F4051" s="125"/>
      <c r="G4051" s="120"/>
      <c r="II4051" s="123"/>
      <c r="IJ4051" s="123"/>
      <c r="IK4051" s="123"/>
      <c r="IL4051" s="123"/>
      <c r="IM4051" s="123"/>
      <c r="IN4051" s="123"/>
      <c r="IO4051" s="123"/>
      <c r="IP4051" s="123"/>
    </row>
    <row r="4052" s="120" customFormat="1" ht="15.75" customHeight="1" spans="3:250">
      <c r="C4052" s="124"/>
      <c r="D4052" s="124"/>
      <c r="E4052" s="120"/>
      <c r="F4052" s="125"/>
      <c r="G4052" s="120"/>
      <c r="II4052" s="123"/>
      <c r="IJ4052" s="123"/>
      <c r="IK4052" s="123"/>
      <c r="IL4052" s="123"/>
      <c r="IM4052" s="123"/>
      <c r="IN4052" s="123"/>
      <c r="IO4052" s="123"/>
      <c r="IP4052" s="123"/>
    </row>
    <row r="4053" s="120" customFormat="1" ht="15.75" customHeight="1" spans="3:250">
      <c r="C4053" s="124"/>
      <c r="D4053" s="124"/>
      <c r="E4053" s="120"/>
      <c r="F4053" s="125"/>
      <c r="G4053" s="120"/>
      <c r="II4053" s="123"/>
      <c r="IJ4053" s="123"/>
      <c r="IK4053" s="123"/>
      <c r="IL4053" s="123"/>
      <c r="IM4053" s="123"/>
      <c r="IN4053" s="123"/>
      <c r="IO4053" s="123"/>
      <c r="IP4053" s="123"/>
    </row>
    <row r="4054" s="120" customFormat="1" ht="15.75" customHeight="1" spans="3:250">
      <c r="C4054" s="124"/>
      <c r="D4054" s="124"/>
      <c r="E4054" s="120"/>
      <c r="F4054" s="125"/>
      <c r="G4054" s="120"/>
      <c r="II4054" s="123"/>
      <c r="IJ4054" s="123"/>
      <c r="IK4054" s="123"/>
      <c r="IL4054" s="123"/>
      <c r="IM4054" s="123"/>
      <c r="IN4054" s="123"/>
      <c r="IO4054" s="123"/>
      <c r="IP4054" s="123"/>
    </row>
    <row r="4055" s="120" customFormat="1" ht="15.75" customHeight="1" spans="3:250">
      <c r="C4055" s="124"/>
      <c r="D4055" s="124"/>
      <c r="E4055" s="120"/>
      <c r="F4055" s="125"/>
      <c r="G4055" s="120"/>
      <c r="II4055" s="123"/>
      <c r="IJ4055" s="123"/>
      <c r="IK4055" s="123"/>
      <c r="IL4055" s="123"/>
      <c r="IM4055" s="123"/>
      <c r="IN4055" s="123"/>
      <c r="IO4055" s="123"/>
      <c r="IP4055" s="123"/>
    </row>
    <row r="4056" s="120" customFormat="1" ht="15.75" customHeight="1" spans="3:250">
      <c r="C4056" s="124"/>
      <c r="D4056" s="124"/>
      <c r="E4056" s="120"/>
      <c r="F4056" s="125"/>
      <c r="G4056" s="120"/>
      <c r="II4056" s="123"/>
      <c r="IJ4056" s="123"/>
      <c r="IK4056" s="123"/>
      <c r="IL4056" s="123"/>
      <c r="IM4056" s="123"/>
      <c r="IN4056" s="123"/>
      <c r="IO4056" s="123"/>
      <c r="IP4056" s="123"/>
    </row>
    <row r="4057" s="120" customFormat="1" ht="15.75" customHeight="1" spans="3:250">
      <c r="C4057" s="124"/>
      <c r="D4057" s="124"/>
      <c r="E4057" s="120"/>
      <c r="F4057" s="125"/>
      <c r="G4057" s="120"/>
      <c r="II4057" s="123"/>
      <c r="IJ4057" s="123"/>
      <c r="IK4057" s="123"/>
      <c r="IL4057" s="123"/>
      <c r="IM4057" s="123"/>
      <c r="IN4057" s="123"/>
      <c r="IO4057" s="123"/>
      <c r="IP4057" s="123"/>
    </row>
    <row r="4058" s="120" customFormat="1" ht="15.75" customHeight="1" spans="3:250">
      <c r="C4058" s="124"/>
      <c r="D4058" s="124"/>
      <c r="E4058" s="120"/>
      <c r="F4058" s="125"/>
      <c r="G4058" s="120"/>
      <c r="II4058" s="123"/>
      <c r="IJ4058" s="123"/>
      <c r="IK4058" s="123"/>
      <c r="IL4058" s="123"/>
      <c r="IM4058" s="123"/>
      <c r="IN4058" s="123"/>
      <c r="IO4058" s="123"/>
      <c r="IP4058" s="123"/>
    </row>
    <row r="4059" s="120" customFormat="1" ht="15.75" customHeight="1" spans="3:250">
      <c r="C4059" s="124"/>
      <c r="D4059" s="124"/>
      <c r="E4059" s="120"/>
      <c r="F4059" s="125"/>
      <c r="G4059" s="120"/>
      <c r="II4059" s="123"/>
      <c r="IJ4059" s="123"/>
      <c r="IK4059" s="123"/>
      <c r="IL4059" s="123"/>
      <c r="IM4059" s="123"/>
      <c r="IN4059" s="123"/>
      <c r="IO4059" s="123"/>
      <c r="IP4059" s="123"/>
    </row>
    <row r="4060" s="120" customFormat="1" ht="15.75" customHeight="1" spans="3:250">
      <c r="C4060" s="124"/>
      <c r="D4060" s="124"/>
      <c r="E4060" s="120"/>
      <c r="F4060" s="125"/>
      <c r="G4060" s="120"/>
      <c r="II4060" s="123"/>
      <c r="IJ4060" s="123"/>
      <c r="IK4060" s="123"/>
      <c r="IL4060" s="123"/>
      <c r="IM4060" s="123"/>
      <c r="IN4060" s="123"/>
      <c r="IO4060" s="123"/>
      <c r="IP4060" s="123"/>
    </row>
    <row r="4061" s="120" customFormat="1" ht="15.75" customHeight="1" spans="3:250">
      <c r="C4061" s="124"/>
      <c r="D4061" s="124"/>
      <c r="E4061" s="120"/>
      <c r="F4061" s="125"/>
      <c r="G4061" s="120"/>
      <c r="II4061" s="123"/>
      <c r="IJ4061" s="123"/>
      <c r="IK4061" s="123"/>
      <c r="IL4061" s="123"/>
      <c r="IM4061" s="123"/>
      <c r="IN4061" s="123"/>
      <c r="IO4061" s="123"/>
      <c r="IP4061" s="123"/>
    </row>
    <row r="4062" s="120" customFormat="1" ht="15.75" customHeight="1" spans="3:250">
      <c r="C4062" s="124"/>
      <c r="D4062" s="124"/>
      <c r="E4062" s="120"/>
      <c r="F4062" s="125"/>
      <c r="G4062" s="120"/>
      <c r="II4062" s="123"/>
      <c r="IJ4062" s="123"/>
      <c r="IK4062" s="123"/>
      <c r="IL4062" s="123"/>
      <c r="IM4062" s="123"/>
      <c r="IN4062" s="123"/>
      <c r="IO4062" s="123"/>
      <c r="IP4062" s="123"/>
    </row>
    <row r="4063" s="120" customFormat="1" ht="15.75" customHeight="1" spans="3:250">
      <c r="C4063" s="124"/>
      <c r="D4063" s="124"/>
      <c r="E4063" s="120"/>
      <c r="F4063" s="125"/>
      <c r="G4063" s="120"/>
      <c r="II4063" s="123"/>
      <c r="IJ4063" s="123"/>
      <c r="IK4063" s="123"/>
      <c r="IL4063" s="123"/>
      <c r="IM4063" s="123"/>
      <c r="IN4063" s="123"/>
      <c r="IO4063" s="123"/>
      <c r="IP4063" s="123"/>
    </row>
    <row r="4064" s="120" customFormat="1" ht="15.75" customHeight="1" spans="3:250">
      <c r="C4064" s="124"/>
      <c r="D4064" s="124"/>
      <c r="E4064" s="120"/>
      <c r="F4064" s="125"/>
      <c r="G4064" s="120"/>
      <c r="II4064" s="123"/>
      <c r="IJ4064" s="123"/>
      <c r="IK4064" s="123"/>
      <c r="IL4064" s="123"/>
      <c r="IM4064" s="123"/>
      <c r="IN4064" s="123"/>
      <c r="IO4064" s="123"/>
      <c r="IP4064" s="123"/>
    </row>
    <row r="4065" s="120" customFormat="1" ht="15.75" customHeight="1" spans="3:250">
      <c r="C4065" s="124"/>
      <c r="D4065" s="124"/>
      <c r="E4065" s="120"/>
      <c r="F4065" s="125"/>
      <c r="G4065" s="120"/>
      <c r="II4065" s="123"/>
      <c r="IJ4065" s="123"/>
      <c r="IK4065" s="123"/>
      <c r="IL4065" s="123"/>
      <c r="IM4065" s="123"/>
      <c r="IN4065" s="123"/>
      <c r="IO4065" s="123"/>
      <c r="IP4065" s="123"/>
    </row>
    <row r="4066" s="120" customFormat="1" ht="15.75" customHeight="1" spans="3:250">
      <c r="C4066" s="124"/>
      <c r="D4066" s="124"/>
      <c r="E4066" s="120"/>
      <c r="F4066" s="125"/>
      <c r="G4066" s="120"/>
      <c r="II4066" s="123"/>
      <c r="IJ4066" s="123"/>
      <c r="IK4066" s="123"/>
      <c r="IL4066" s="123"/>
      <c r="IM4066" s="123"/>
      <c r="IN4066" s="123"/>
      <c r="IO4066" s="123"/>
      <c r="IP4066" s="123"/>
    </row>
    <row r="4067" s="120" customFormat="1" ht="15.75" customHeight="1" spans="3:250">
      <c r="C4067" s="124"/>
      <c r="D4067" s="124"/>
      <c r="E4067" s="120"/>
      <c r="F4067" s="125"/>
      <c r="G4067" s="120"/>
      <c r="II4067" s="123"/>
      <c r="IJ4067" s="123"/>
      <c r="IK4067" s="123"/>
      <c r="IL4067" s="123"/>
      <c r="IM4067" s="123"/>
      <c r="IN4067" s="123"/>
      <c r="IO4067" s="123"/>
      <c r="IP4067" s="123"/>
    </row>
    <row r="4068" s="120" customFormat="1" ht="15.75" customHeight="1" spans="3:250">
      <c r="C4068" s="124"/>
      <c r="D4068" s="124"/>
      <c r="E4068" s="120"/>
      <c r="F4068" s="125"/>
      <c r="G4068" s="120"/>
      <c r="II4068" s="123"/>
      <c r="IJ4068" s="123"/>
      <c r="IK4068" s="123"/>
      <c r="IL4068" s="123"/>
      <c r="IM4068" s="123"/>
      <c r="IN4068" s="123"/>
      <c r="IO4068" s="123"/>
      <c r="IP4068" s="123"/>
    </row>
    <row r="4069" s="120" customFormat="1" ht="15.75" customHeight="1" spans="3:250">
      <c r="C4069" s="124"/>
      <c r="D4069" s="124"/>
      <c r="E4069" s="120"/>
      <c r="F4069" s="125"/>
      <c r="G4069" s="120"/>
      <c r="II4069" s="123"/>
      <c r="IJ4069" s="123"/>
      <c r="IK4069" s="123"/>
      <c r="IL4069" s="123"/>
      <c r="IM4069" s="123"/>
      <c r="IN4069" s="123"/>
      <c r="IO4069" s="123"/>
      <c r="IP4069" s="123"/>
    </row>
    <row r="4070" s="120" customFormat="1" ht="15.75" customHeight="1" spans="3:250">
      <c r="C4070" s="124"/>
      <c r="D4070" s="124"/>
      <c r="E4070" s="120"/>
      <c r="F4070" s="125"/>
      <c r="G4070" s="120"/>
      <c r="II4070" s="123"/>
      <c r="IJ4070" s="123"/>
      <c r="IK4070" s="123"/>
      <c r="IL4070" s="123"/>
      <c r="IM4070" s="123"/>
      <c r="IN4070" s="123"/>
      <c r="IO4070" s="123"/>
      <c r="IP4070" s="123"/>
    </row>
    <row r="4071" s="120" customFormat="1" ht="15.75" customHeight="1" spans="3:250">
      <c r="C4071" s="124"/>
      <c r="D4071" s="124"/>
      <c r="E4071" s="120"/>
      <c r="F4071" s="125"/>
      <c r="G4071" s="120"/>
      <c r="II4071" s="123"/>
      <c r="IJ4071" s="123"/>
      <c r="IK4071" s="123"/>
      <c r="IL4071" s="123"/>
      <c r="IM4071" s="123"/>
      <c r="IN4071" s="123"/>
      <c r="IO4071" s="123"/>
      <c r="IP4071" s="123"/>
    </row>
    <row r="4072" s="120" customFormat="1" ht="15.75" customHeight="1" spans="3:250">
      <c r="C4072" s="124"/>
      <c r="D4072" s="124"/>
      <c r="E4072" s="120"/>
      <c r="F4072" s="125"/>
      <c r="G4072" s="120"/>
      <c r="II4072" s="123"/>
      <c r="IJ4072" s="123"/>
      <c r="IK4072" s="123"/>
      <c r="IL4072" s="123"/>
      <c r="IM4072" s="123"/>
      <c r="IN4072" s="123"/>
      <c r="IO4072" s="123"/>
      <c r="IP4072" s="123"/>
    </row>
    <row r="4073" s="120" customFormat="1" ht="15.75" customHeight="1" spans="3:250">
      <c r="C4073" s="124"/>
      <c r="D4073" s="124"/>
      <c r="E4073" s="120"/>
      <c r="F4073" s="125"/>
      <c r="G4073" s="120"/>
      <c r="II4073" s="123"/>
      <c r="IJ4073" s="123"/>
      <c r="IK4073" s="123"/>
      <c r="IL4073" s="123"/>
      <c r="IM4073" s="123"/>
      <c r="IN4073" s="123"/>
      <c r="IO4073" s="123"/>
      <c r="IP4073" s="123"/>
    </row>
    <row r="4074" s="120" customFormat="1" ht="15.75" customHeight="1" spans="3:250">
      <c r="C4074" s="124"/>
      <c r="D4074" s="124"/>
      <c r="E4074" s="120"/>
      <c r="F4074" s="125"/>
      <c r="G4074" s="120"/>
      <c r="II4074" s="123"/>
      <c r="IJ4074" s="123"/>
      <c r="IK4074" s="123"/>
      <c r="IL4074" s="123"/>
      <c r="IM4074" s="123"/>
      <c r="IN4074" s="123"/>
      <c r="IO4074" s="123"/>
      <c r="IP4074" s="123"/>
    </row>
    <row r="4075" s="120" customFormat="1" ht="15.75" customHeight="1" spans="3:250">
      <c r="C4075" s="124"/>
      <c r="D4075" s="124"/>
      <c r="E4075" s="120"/>
      <c r="F4075" s="125"/>
      <c r="G4075" s="120"/>
      <c r="II4075" s="123"/>
      <c r="IJ4075" s="123"/>
      <c r="IK4075" s="123"/>
      <c r="IL4075" s="123"/>
      <c r="IM4075" s="123"/>
      <c r="IN4075" s="123"/>
      <c r="IO4075" s="123"/>
      <c r="IP4075" s="123"/>
    </row>
    <row r="4076" s="120" customFormat="1" ht="15.75" customHeight="1" spans="3:250">
      <c r="C4076" s="124"/>
      <c r="D4076" s="124"/>
      <c r="E4076" s="120"/>
      <c r="F4076" s="125"/>
      <c r="G4076" s="120"/>
      <c r="II4076" s="123"/>
      <c r="IJ4076" s="123"/>
      <c r="IK4076" s="123"/>
      <c r="IL4076" s="123"/>
      <c r="IM4076" s="123"/>
      <c r="IN4076" s="123"/>
      <c r="IO4076" s="123"/>
      <c r="IP4076" s="123"/>
    </row>
    <row r="4077" s="120" customFormat="1" ht="15.75" customHeight="1" spans="3:250">
      <c r="C4077" s="124"/>
      <c r="D4077" s="124"/>
      <c r="E4077" s="120"/>
      <c r="F4077" s="125"/>
      <c r="G4077" s="120"/>
      <c r="II4077" s="123"/>
      <c r="IJ4077" s="123"/>
      <c r="IK4077" s="123"/>
      <c r="IL4077" s="123"/>
      <c r="IM4077" s="123"/>
      <c r="IN4077" s="123"/>
      <c r="IO4077" s="123"/>
      <c r="IP4077" s="123"/>
    </row>
    <row r="4078" s="120" customFormat="1" ht="15.75" customHeight="1" spans="3:250">
      <c r="C4078" s="124"/>
      <c r="D4078" s="124"/>
      <c r="E4078" s="120"/>
      <c r="F4078" s="125"/>
      <c r="G4078" s="120"/>
      <c r="II4078" s="123"/>
      <c r="IJ4078" s="123"/>
      <c r="IK4078" s="123"/>
      <c r="IL4078" s="123"/>
      <c r="IM4078" s="123"/>
      <c r="IN4078" s="123"/>
      <c r="IO4078" s="123"/>
      <c r="IP4078" s="123"/>
    </row>
    <row r="4079" s="120" customFormat="1" ht="15.75" customHeight="1" spans="3:250">
      <c r="C4079" s="124"/>
      <c r="D4079" s="124"/>
      <c r="E4079" s="120"/>
      <c r="F4079" s="125"/>
      <c r="G4079" s="120"/>
      <c r="II4079" s="123"/>
      <c r="IJ4079" s="123"/>
      <c r="IK4079" s="123"/>
      <c r="IL4079" s="123"/>
      <c r="IM4079" s="123"/>
      <c r="IN4079" s="123"/>
      <c r="IO4079" s="123"/>
      <c r="IP4079" s="123"/>
    </row>
    <row r="4080" s="120" customFormat="1" ht="15.75" customHeight="1" spans="3:250">
      <c r="C4080" s="124"/>
      <c r="D4080" s="124"/>
      <c r="E4080" s="120"/>
      <c r="F4080" s="125"/>
      <c r="G4080" s="120"/>
      <c r="II4080" s="123"/>
      <c r="IJ4080" s="123"/>
      <c r="IK4080" s="123"/>
      <c r="IL4080" s="123"/>
      <c r="IM4080" s="123"/>
      <c r="IN4080" s="123"/>
      <c r="IO4080" s="123"/>
      <c r="IP4080" s="123"/>
    </row>
    <row r="4081" s="120" customFormat="1" ht="15.75" customHeight="1" spans="3:250">
      <c r="C4081" s="124"/>
      <c r="D4081" s="124"/>
      <c r="E4081" s="120"/>
      <c r="F4081" s="125"/>
      <c r="G4081" s="120"/>
      <c r="II4081" s="123"/>
      <c r="IJ4081" s="123"/>
      <c r="IK4081" s="123"/>
      <c r="IL4081" s="123"/>
      <c r="IM4081" s="123"/>
      <c r="IN4081" s="123"/>
      <c r="IO4081" s="123"/>
      <c r="IP4081" s="123"/>
    </row>
    <row r="4082" s="120" customFormat="1" ht="15.75" customHeight="1" spans="3:250">
      <c r="C4082" s="124"/>
      <c r="D4082" s="124"/>
      <c r="E4082" s="120"/>
      <c r="F4082" s="125"/>
      <c r="G4082" s="120"/>
      <c r="II4082" s="123"/>
      <c r="IJ4082" s="123"/>
      <c r="IK4082" s="123"/>
      <c r="IL4082" s="123"/>
      <c r="IM4082" s="123"/>
      <c r="IN4082" s="123"/>
      <c r="IO4082" s="123"/>
      <c r="IP4082" s="123"/>
    </row>
    <row r="4083" s="120" customFormat="1" ht="15.75" customHeight="1" spans="3:250">
      <c r="C4083" s="124"/>
      <c r="D4083" s="124"/>
      <c r="E4083" s="120"/>
      <c r="F4083" s="125"/>
      <c r="G4083" s="120"/>
      <c r="II4083" s="123"/>
      <c r="IJ4083" s="123"/>
      <c r="IK4083" s="123"/>
      <c r="IL4083" s="123"/>
      <c r="IM4083" s="123"/>
      <c r="IN4083" s="123"/>
      <c r="IO4083" s="123"/>
      <c r="IP4083" s="123"/>
    </row>
    <row r="4084" s="120" customFormat="1" ht="15.75" customHeight="1" spans="3:250">
      <c r="C4084" s="124"/>
      <c r="D4084" s="124"/>
      <c r="E4084" s="120"/>
      <c r="F4084" s="125"/>
      <c r="G4084" s="120"/>
      <c r="II4084" s="123"/>
      <c r="IJ4084" s="123"/>
      <c r="IK4084" s="123"/>
      <c r="IL4084" s="123"/>
      <c r="IM4084" s="123"/>
      <c r="IN4084" s="123"/>
      <c r="IO4084" s="123"/>
      <c r="IP4084" s="123"/>
    </row>
    <row r="4085" s="120" customFormat="1" ht="15.75" customHeight="1" spans="3:250">
      <c r="C4085" s="124"/>
      <c r="D4085" s="124"/>
      <c r="E4085" s="120"/>
      <c r="F4085" s="125"/>
      <c r="G4085" s="120"/>
      <c r="II4085" s="123"/>
      <c r="IJ4085" s="123"/>
      <c r="IK4085" s="123"/>
      <c r="IL4085" s="123"/>
      <c r="IM4085" s="123"/>
      <c r="IN4085" s="123"/>
      <c r="IO4085" s="123"/>
      <c r="IP4085" s="123"/>
    </row>
    <row r="4086" s="120" customFormat="1" ht="15.75" customHeight="1" spans="3:250">
      <c r="C4086" s="124"/>
      <c r="D4086" s="124"/>
      <c r="E4086" s="120"/>
      <c r="F4086" s="125"/>
      <c r="G4086" s="120"/>
      <c r="II4086" s="123"/>
      <c r="IJ4086" s="123"/>
      <c r="IK4086" s="123"/>
      <c r="IL4086" s="123"/>
      <c r="IM4086" s="123"/>
      <c r="IN4086" s="123"/>
      <c r="IO4086" s="123"/>
      <c r="IP4086" s="123"/>
    </row>
    <row r="4087" s="120" customFormat="1" ht="15.75" customHeight="1" spans="3:250">
      <c r="C4087" s="124"/>
      <c r="D4087" s="124"/>
      <c r="E4087" s="120"/>
      <c r="F4087" s="125"/>
      <c r="G4087" s="120"/>
      <c r="II4087" s="123"/>
      <c r="IJ4087" s="123"/>
      <c r="IK4087" s="123"/>
      <c r="IL4087" s="123"/>
      <c r="IM4087" s="123"/>
      <c r="IN4087" s="123"/>
      <c r="IO4087" s="123"/>
      <c r="IP4087" s="123"/>
    </row>
    <row r="4088" s="120" customFormat="1" ht="15.75" customHeight="1" spans="3:250">
      <c r="C4088" s="124"/>
      <c r="D4088" s="124"/>
      <c r="E4088" s="120"/>
      <c r="F4088" s="125"/>
      <c r="G4088" s="120"/>
      <c r="II4088" s="123"/>
      <c r="IJ4088" s="123"/>
      <c r="IK4088" s="123"/>
      <c r="IL4088" s="123"/>
      <c r="IM4088" s="123"/>
      <c r="IN4088" s="123"/>
      <c r="IO4088" s="123"/>
      <c r="IP4088" s="123"/>
    </row>
    <row r="4089" s="120" customFormat="1" ht="15.75" customHeight="1" spans="3:250">
      <c r="C4089" s="124"/>
      <c r="D4089" s="124"/>
      <c r="E4089" s="120"/>
      <c r="F4089" s="125"/>
      <c r="G4089" s="120"/>
      <c r="II4089" s="123"/>
      <c r="IJ4089" s="123"/>
      <c r="IK4089" s="123"/>
      <c r="IL4089" s="123"/>
      <c r="IM4089" s="123"/>
      <c r="IN4089" s="123"/>
      <c r="IO4089" s="123"/>
      <c r="IP4089" s="123"/>
    </row>
    <row r="4090" s="120" customFormat="1" ht="15.75" customHeight="1" spans="3:250">
      <c r="C4090" s="124"/>
      <c r="D4090" s="124"/>
      <c r="E4090" s="120"/>
      <c r="F4090" s="125"/>
      <c r="G4090" s="120"/>
      <c r="II4090" s="123"/>
      <c r="IJ4090" s="123"/>
      <c r="IK4090" s="123"/>
      <c r="IL4090" s="123"/>
      <c r="IM4090" s="123"/>
      <c r="IN4090" s="123"/>
      <c r="IO4090" s="123"/>
      <c r="IP4090" s="123"/>
    </row>
    <row r="4091" s="120" customFormat="1" ht="15.75" customHeight="1" spans="3:250">
      <c r="C4091" s="124"/>
      <c r="D4091" s="124"/>
      <c r="E4091" s="120"/>
      <c r="F4091" s="125"/>
      <c r="G4091" s="120"/>
      <c r="II4091" s="123"/>
      <c r="IJ4091" s="123"/>
      <c r="IK4091" s="123"/>
      <c r="IL4091" s="123"/>
      <c r="IM4091" s="123"/>
      <c r="IN4091" s="123"/>
      <c r="IO4091" s="123"/>
      <c r="IP4091" s="123"/>
    </row>
    <row r="4092" s="120" customFormat="1" ht="15.75" customHeight="1" spans="3:250">
      <c r="C4092" s="124"/>
      <c r="D4092" s="124"/>
      <c r="E4092" s="120"/>
      <c r="F4092" s="125"/>
      <c r="G4092" s="120"/>
      <c r="II4092" s="123"/>
      <c r="IJ4092" s="123"/>
      <c r="IK4092" s="123"/>
      <c r="IL4092" s="123"/>
      <c r="IM4092" s="123"/>
      <c r="IN4092" s="123"/>
      <c r="IO4092" s="123"/>
      <c r="IP4092" s="123"/>
    </row>
    <row r="4093" s="120" customFormat="1" ht="15.75" customHeight="1" spans="3:250">
      <c r="C4093" s="124"/>
      <c r="D4093" s="124"/>
      <c r="E4093" s="120"/>
      <c r="F4093" s="125"/>
      <c r="G4093" s="120"/>
      <c r="II4093" s="123"/>
      <c r="IJ4093" s="123"/>
      <c r="IK4093" s="123"/>
      <c r="IL4093" s="123"/>
      <c r="IM4093" s="123"/>
      <c r="IN4093" s="123"/>
      <c r="IO4093" s="123"/>
      <c r="IP4093" s="123"/>
    </row>
    <row r="4094" s="120" customFormat="1" ht="15.75" customHeight="1" spans="3:250">
      <c r="C4094" s="124"/>
      <c r="D4094" s="124"/>
      <c r="E4094" s="120"/>
      <c r="F4094" s="125"/>
      <c r="G4094" s="120"/>
      <c r="II4094" s="123"/>
      <c r="IJ4094" s="123"/>
      <c r="IK4094" s="123"/>
      <c r="IL4094" s="123"/>
      <c r="IM4094" s="123"/>
      <c r="IN4094" s="123"/>
      <c r="IO4094" s="123"/>
      <c r="IP4094" s="123"/>
    </row>
    <row r="4095" s="120" customFormat="1" ht="15.75" customHeight="1" spans="3:250">
      <c r="C4095" s="124"/>
      <c r="D4095" s="124"/>
      <c r="E4095" s="120"/>
      <c r="F4095" s="125"/>
      <c r="G4095" s="120"/>
      <c r="II4095" s="123"/>
      <c r="IJ4095" s="123"/>
      <c r="IK4095" s="123"/>
      <c r="IL4095" s="123"/>
      <c r="IM4095" s="123"/>
      <c r="IN4095" s="123"/>
      <c r="IO4095" s="123"/>
      <c r="IP4095" s="123"/>
    </row>
    <row r="4096" s="120" customFormat="1" ht="15.75" customHeight="1" spans="3:250">
      <c r="C4096" s="124"/>
      <c r="D4096" s="124"/>
      <c r="E4096" s="120"/>
      <c r="F4096" s="125"/>
      <c r="G4096" s="120"/>
      <c r="II4096" s="123"/>
      <c r="IJ4096" s="123"/>
      <c r="IK4096" s="123"/>
      <c r="IL4096" s="123"/>
      <c r="IM4096" s="123"/>
      <c r="IN4096" s="123"/>
      <c r="IO4096" s="123"/>
      <c r="IP4096" s="123"/>
    </row>
    <row r="4097" s="120" customFormat="1" ht="15.75" customHeight="1" spans="3:250">
      <c r="C4097" s="124"/>
      <c r="D4097" s="124"/>
      <c r="E4097" s="120"/>
      <c r="F4097" s="125"/>
      <c r="G4097" s="120"/>
      <c r="II4097" s="123"/>
      <c r="IJ4097" s="123"/>
      <c r="IK4097" s="123"/>
      <c r="IL4097" s="123"/>
      <c r="IM4097" s="123"/>
      <c r="IN4097" s="123"/>
      <c r="IO4097" s="123"/>
      <c r="IP4097" s="123"/>
    </row>
    <row r="4098" s="120" customFormat="1" ht="15.75" customHeight="1" spans="3:250">
      <c r="C4098" s="124"/>
      <c r="D4098" s="124"/>
      <c r="E4098" s="120"/>
      <c r="F4098" s="125"/>
      <c r="G4098" s="120"/>
      <c r="II4098" s="123"/>
      <c r="IJ4098" s="123"/>
      <c r="IK4098" s="123"/>
      <c r="IL4098" s="123"/>
      <c r="IM4098" s="123"/>
      <c r="IN4098" s="123"/>
      <c r="IO4098" s="123"/>
      <c r="IP4098" s="123"/>
    </row>
    <row r="4099" s="120" customFormat="1" ht="15.75" customHeight="1" spans="3:250">
      <c r="C4099" s="124"/>
      <c r="D4099" s="124"/>
      <c r="E4099" s="120"/>
      <c r="F4099" s="125"/>
      <c r="G4099" s="120"/>
      <c r="II4099" s="123"/>
      <c r="IJ4099" s="123"/>
      <c r="IK4099" s="123"/>
      <c r="IL4099" s="123"/>
      <c r="IM4099" s="123"/>
      <c r="IN4099" s="123"/>
      <c r="IO4099" s="123"/>
      <c r="IP4099" s="123"/>
    </row>
    <row r="4100" s="120" customFormat="1" ht="15.75" customHeight="1" spans="3:250">
      <c r="C4100" s="124"/>
      <c r="D4100" s="124"/>
      <c r="E4100" s="120"/>
      <c r="F4100" s="125"/>
      <c r="G4100" s="120"/>
      <c r="II4100" s="123"/>
      <c r="IJ4100" s="123"/>
      <c r="IK4100" s="123"/>
      <c r="IL4100" s="123"/>
      <c r="IM4100" s="123"/>
      <c r="IN4100" s="123"/>
      <c r="IO4100" s="123"/>
      <c r="IP4100" s="123"/>
    </row>
    <row r="4101" s="120" customFormat="1" ht="15.75" customHeight="1" spans="3:250">
      <c r="C4101" s="124"/>
      <c r="D4101" s="124"/>
      <c r="E4101" s="120"/>
      <c r="F4101" s="125"/>
      <c r="G4101" s="120"/>
      <c r="II4101" s="123"/>
      <c r="IJ4101" s="123"/>
      <c r="IK4101" s="123"/>
      <c r="IL4101" s="123"/>
      <c r="IM4101" s="123"/>
      <c r="IN4101" s="123"/>
      <c r="IO4101" s="123"/>
      <c r="IP4101" s="123"/>
    </row>
    <row r="4102" s="120" customFormat="1" ht="15.75" customHeight="1" spans="3:250">
      <c r="C4102" s="124"/>
      <c r="D4102" s="124"/>
      <c r="E4102" s="120"/>
      <c r="F4102" s="125"/>
      <c r="G4102" s="120"/>
      <c r="II4102" s="123"/>
      <c r="IJ4102" s="123"/>
      <c r="IK4102" s="123"/>
      <c r="IL4102" s="123"/>
      <c r="IM4102" s="123"/>
      <c r="IN4102" s="123"/>
      <c r="IO4102" s="123"/>
      <c r="IP4102" s="123"/>
    </row>
    <row r="4103" s="120" customFormat="1" ht="15.75" customHeight="1" spans="3:250">
      <c r="C4103" s="124"/>
      <c r="D4103" s="124"/>
      <c r="E4103" s="120"/>
      <c r="F4103" s="125"/>
      <c r="G4103" s="120"/>
      <c r="II4103" s="123"/>
      <c r="IJ4103" s="123"/>
      <c r="IK4103" s="123"/>
      <c r="IL4103" s="123"/>
      <c r="IM4103" s="123"/>
      <c r="IN4103" s="123"/>
      <c r="IO4103" s="123"/>
      <c r="IP4103" s="123"/>
    </row>
    <row r="4104" s="120" customFormat="1" ht="15.75" customHeight="1" spans="3:250">
      <c r="C4104" s="124"/>
      <c r="D4104" s="124"/>
      <c r="E4104" s="120"/>
      <c r="F4104" s="125"/>
      <c r="G4104" s="120"/>
      <c r="II4104" s="123"/>
      <c r="IJ4104" s="123"/>
      <c r="IK4104" s="123"/>
      <c r="IL4104" s="123"/>
      <c r="IM4104" s="123"/>
      <c r="IN4104" s="123"/>
      <c r="IO4104" s="123"/>
      <c r="IP4104" s="123"/>
    </row>
    <row r="4105" s="120" customFormat="1" ht="15.75" customHeight="1" spans="3:250">
      <c r="C4105" s="124"/>
      <c r="D4105" s="124"/>
      <c r="E4105" s="120"/>
      <c r="F4105" s="125"/>
      <c r="G4105" s="120"/>
      <c r="II4105" s="123"/>
      <c r="IJ4105" s="123"/>
      <c r="IK4105" s="123"/>
      <c r="IL4105" s="123"/>
      <c r="IM4105" s="123"/>
      <c r="IN4105" s="123"/>
      <c r="IO4105" s="123"/>
      <c r="IP4105" s="123"/>
    </row>
    <row r="4106" s="120" customFormat="1" ht="15.75" customHeight="1" spans="3:250">
      <c r="C4106" s="124"/>
      <c r="D4106" s="124"/>
      <c r="E4106" s="120"/>
      <c r="F4106" s="125"/>
      <c r="G4106" s="120"/>
      <c r="II4106" s="123"/>
      <c r="IJ4106" s="123"/>
      <c r="IK4106" s="123"/>
      <c r="IL4106" s="123"/>
      <c r="IM4106" s="123"/>
      <c r="IN4106" s="123"/>
      <c r="IO4106" s="123"/>
      <c r="IP4106" s="123"/>
    </row>
    <row r="4107" s="120" customFormat="1" ht="15.75" customHeight="1" spans="3:250">
      <c r="C4107" s="124"/>
      <c r="D4107" s="124"/>
      <c r="E4107" s="120"/>
      <c r="F4107" s="125"/>
      <c r="G4107" s="120"/>
      <c r="II4107" s="123"/>
      <c r="IJ4107" s="123"/>
      <c r="IK4107" s="123"/>
      <c r="IL4107" s="123"/>
      <c r="IM4107" s="123"/>
      <c r="IN4107" s="123"/>
      <c r="IO4107" s="123"/>
      <c r="IP4107" s="123"/>
    </row>
    <row r="4108" s="120" customFormat="1" ht="15.75" customHeight="1" spans="3:250">
      <c r="C4108" s="124"/>
      <c r="D4108" s="124"/>
      <c r="E4108" s="120"/>
      <c r="F4108" s="125"/>
      <c r="G4108" s="120"/>
      <c r="II4108" s="123"/>
      <c r="IJ4108" s="123"/>
      <c r="IK4108" s="123"/>
      <c r="IL4108" s="123"/>
      <c r="IM4108" s="123"/>
      <c r="IN4108" s="123"/>
      <c r="IO4108" s="123"/>
      <c r="IP4108" s="123"/>
    </row>
    <row r="4109" s="120" customFormat="1" ht="15.75" customHeight="1" spans="3:250">
      <c r="C4109" s="124"/>
      <c r="D4109" s="124"/>
      <c r="E4109" s="120"/>
      <c r="F4109" s="125"/>
      <c r="G4109" s="120"/>
      <c r="II4109" s="123"/>
      <c r="IJ4109" s="123"/>
      <c r="IK4109" s="123"/>
      <c r="IL4109" s="123"/>
      <c r="IM4109" s="123"/>
      <c r="IN4109" s="123"/>
      <c r="IO4109" s="123"/>
      <c r="IP4109" s="123"/>
    </row>
    <row r="4110" s="120" customFormat="1" ht="15.75" customHeight="1" spans="3:250">
      <c r="C4110" s="124"/>
      <c r="D4110" s="124"/>
      <c r="E4110" s="120"/>
      <c r="F4110" s="125"/>
      <c r="G4110" s="120"/>
      <c r="II4110" s="123"/>
      <c r="IJ4110" s="123"/>
      <c r="IK4110" s="123"/>
      <c r="IL4110" s="123"/>
      <c r="IM4110" s="123"/>
      <c r="IN4110" s="123"/>
      <c r="IO4110" s="123"/>
      <c r="IP4110" s="123"/>
    </row>
    <row r="4111" s="120" customFormat="1" ht="15.75" customHeight="1" spans="3:250">
      <c r="C4111" s="124"/>
      <c r="D4111" s="124"/>
      <c r="E4111" s="120"/>
      <c r="F4111" s="125"/>
      <c r="G4111" s="120"/>
      <c r="II4111" s="123"/>
      <c r="IJ4111" s="123"/>
      <c r="IK4111" s="123"/>
      <c r="IL4111" s="123"/>
      <c r="IM4111" s="123"/>
      <c r="IN4111" s="123"/>
      <c r="IO4111" s="123"/>
      <c r="IP4111" s="123"/>
    </row>
    <row r="4112" s="120" customFormat="1" ht="15.75" customHeight="1" spans="3:250">
      <c r="C4112" s="124"/>
      <c r="D4112" s="124"/>
      <c r="E4112" s="120"/>
      <c r="F4112" s="125"/>
      <c r="G4112" s="120"/>
      <c r="II4112" s="123"/>
      <c r="IJ4112" s="123"/>
      <c r="IK4112" s="123"/>
      <c r="IL4112" s="123"/>
      <c r="IM4112" s="123"/>
      <c r="IN4112" s="123"/>
      <c r="IO4112" s="123"/>
      <c r="IP4112" s="123"/>
    </row>
    <row r="4113" s="120" customFormat="1" ht="15.75" customHeight="1" spans="3:250">
      <c r="C4113" s="124"/>
      <c r="D4113" s="124"/>
      <c r="E4113" s="120"/>
      <c r="F4113" s="125"/>
      <c r="G4113" s="120"/>
      <c r="II4113" s="123"/>
      <c r="IJ4113" s="123"/>
      <c r="IK4113" s="123"/>
      <c r="IL4113" s="123"/>
      <c r="IM4113" s="123"/>
      <c r="IN4113" s="123"/>
      <c r="IO4113" s="123"/>
      <c r="IP4113" s="123"/>
    </row>
    <row r="4114" s="120" customFormat="1" ht="15.75" customHeight="1" spans="3:250">
      <c r="C4114" s="124"/>
      <c r="D4114" s="124"/>
      <c r="E4114" s="120"/>
      <c r="F4114" s="125"/>
      <c r="G4114" s="120"/>
      <c r="II4114" s="123"/>
      <c r="IJ4114" s="123"/>
      <c r="IK4114" s="123"/>
      <c r="IL4114" s="123"/>
      <c r="IM4114" s="123"/>
      <c r="IN4114" s="123"/>
      <c r="IO4114" s="123"/>
      <c r="IP4114" s="123"/>
    </row>
    <row r="4115" s="120" customFormat="1" ht="15.75" customHeight="1" spans="3:250">
      <c r="C4115" s="124"/>
      <c r="D4115" s="124"/>
      <c r="E4115" s="120"/>
      <c r="F4115" s="125"/>
      <c r="G4115" s="120"/>
      <c r="II4115" s="123"/>
      <c r="IJ4115" s="123"/>
      <c r="IK4115" s="123"/>
      <c r="IL4115" s="123"/>
      <c r="IM4115" s="123"/>
      <c r="IN4115" s="123"/>
      <c r="IO4115" s="123"/>
      <c r="IP4115" s="123"/>
    </row>
    <row r="4116" s="120" customFormat="1" ht="15.75" customHeight="1" spans="3:250">
      <c r="C4116" s="124"/>
      <c r="D4116" s="124"/>
      <c r="E4116" s="120"/>
      <c r="F4116" s="125"/>
      <c r="G4116" s="120"/>
      <c r="II4116" s="123"/>
      <c r="IJ4116" s="123"/>
      <c r="IK4116" s="123"/>
      <c r="IL4116" s="123"/>
      <c r="IM4116" s="123"/>
      <c r="IN4116" s="123"/>
      <c r="IO4116" s="123"/>
      <c r="IP4116" s="123"/>
    </row>
    <row r="4117" s="120" customFormat="1" ht="15.75" customHeight="1" spans="3:250">
      <c r="C4117" s="124"/>
      <c r="D4117" s="124"/>
      <c r="E4117" s="120"/>
      <c r="F4117" s="125"/>
      <c r="G4117" s="120"/>
      <c r="II4117" s="123"/>
      <c r="IJ4117" s="123"/>
      <c r="IK4117" s="123"/>
      <c r="IL4117" s="123"/>
      <c r="IM4117" s="123"/>
      <c r="IN4117" s="123"/>
      <c r="IO4117" s="123"/>
      <c r="IP4117" s="123"/>
    </row>
    <row r="4118" s="120" customFormat="1" ht="15.75" customHeight="1" spans="3:250">
      <c r="C4118" s="124"/>
      <c r="D4118" s="124"/>
      <c r="E4118" s="120"/>
      <c r="F4118" s="125"/>
      <c r="G4118" s="120"/>
      <c r="II4118" s="123"/>
      <c r="IJ4118" s="123"/>
      <c r="IK4118" s="123"/>
      <c r="IL4118" s="123"/>
      <c r="IM4118" s="123"/>
      <c r="IN4118" s="123"/>
      <c r="IO4118" s="123"/>
      <c r="IP4118" s="123"/>
    </row>
    <row r="4119" s="120" customFormat="1" ht="15.75" customHeight="1" spans="3:250">
      <c r="C4119" s="124"/>
      <c r="D4119" s="124"/>
      <c r="E4119" s="120"/>
      <c r="F4119" s="125"/>
      <c r="G4119" s="120"/>
      <c r="II4119" s="123"/>
      <c r="IJ4119" s="123"/>
      <c r="IK4119" s="123"/>
      <c r="IL4119" s="123"/>
      <c r="IM4119" s="123"/>
      <c r="IN4119" s="123"/>
      <c r="IO4119" s="123"/>
      <c r="IP4119" s="123"/>
    </row>
    <row r="4120" s="120" customFormat="1" ht="15.75" customHeight="1" spans="3:250">
      <c r="C4120" s="124"/>
      <c r="D4120" s="124"/>
      <c r="E4120" s="120"/>
      <c r="F4120" s="125"/>
      <c r="G4120" s="120"/>
      <c r="II4120" s="123"/>
      <c r="IJ4120" s="123"/>
      <c r="IK4120" s="123"/>
      <c r="IL4120" s="123"/>
      <c r="IM4120" s="123"/>
      <c r="IN4120" s="123"/>
      <c r="IO4120" s="123"/>
      <c r="IP4120" s="123"/>
    </row>
    <row r="4121" s="120" customFormat="1" ht="15.75" customHeight="1" spans="3:250">
      <c r="C4121" s="124"/>
      <c r="D4121" s="124"/>
      <c r="E4121" s="120"/>
      <c r="F4121" s="125"/>
      <c r="G4121" s="120"/>
      <c r="II4121" s="123"/>
      <c r="IJ4121" s="123"/>
      <c r="IK4121" s="123"/>
      <c r="IL4121" s="123"/>
      <c r="IM4121" s="123"/>
      <c r="IN4121" s="123"/>
      <c r="IO4121" s="123"/>
      <c r="IP4121" s="123"/>
    </row>
    <row r="4122" s="120" customFormat="1" ht="15.75" customHeight="1" spans="3:250">
      <c r="C4122" s="124"/>
      <c r="D4122" s="124"/>
      <c r="E4122" s="120"/>
      <c r="F4122" s="125"/>
      <c r="G4122" s="120"/>
      <c r="II4122" s="123"/>
      <c r="IJ4122" s="123"/>
      <c r="IK4122" s="123"/>
      <c r="IL4122" s="123"/>
      <c r="IM4122" s="123"/>
      <c r="IN4122" s="123"/>
      <c r="IO4122" s="123"/>
      <c r="IP4122" s="123"/>
    </row>
    <row r="4123" s="120" customFormat="1" ht="15.75" customHeight="1" spans="3:250">
      <c r="C4123" s="124"/>
      <c r="D4123" s="124"/>
      <c r="E4123" s="120"/>
      <c r="F4123" s="125"/>
      <c r="G4123" s="120"/>
      <c r="II4123" s="123"/>
      <c r="IJ4123" s="123"/>
      <c r="IK4123" s="123"/>
      <c r="IL4123" s="123"/>
      <c r="IM4123" s="123"/>
      <c r="IN4123" s="123"/>
      <c r="IO4123" s="123"/>
      <c r="IP4123" s="123"/>
    </row>
    <row r="4124" s="120" customFormat="1" ht="15.75" customHeight="1" spans="3:250">
      <c r="C4124" s="124"/>
      <c r="D4124" s="124"/>
      <c r="E4124" s="120"/>
      <c r="F4124" s="125"/>
      <c r="G4124" s="120"/>
      <c r="II4124" s="123"/>
      <c r="IJ4124" s="123"/>
      <c r="IK4124" s="123"/>
      <c r="IL4124" s="123"/>
      <c r="IM4124" s="123"/>
      <c r="IN4124" s="123"/>
      <c r="IO4124" s="123"/>
      <c r="IP4124" s="123"/>
    </row>
    <row r="4125" s="120" customFormat="1" ht="15.75" customHeight="1" spans="3:250">
      <c r="C4125" s="124"/>
      <c r="D4125" s="124"/>
      <c r="E4125" s="120"/>
      <c r="F4125" s="125"/>
      <c r="G4125" s="120"/>
      <c r="II4125" s="123"/>
      <c r="IJ4125" s="123"/>
      <c r="IK4125" s="123"/>
      <c r="IL4125" s="123"/>
      <c r="IM4125" s="123"/>
      <c r="IN4125" s="123"/>
      <c r="IO4125" s="123"/>
      <c r="IP4125" s="123"/>
    </row>
    <row r="4126" s="120" customFormat="1" ht="15.75" customHeight="1" spans="3:250">
      <c r="C4126" s="124"/>
      <c r="D4126" s="124"/>
      <c r="E4126" s="120"/>
      <c r="F4126" s="125"/>
      <c r="G4126" s="120"/>
      <c r="II4126" s="123"/>
      <c r="IJ4126" s="123"/>
      <c r="IK4126" s="123"/>
      <c r="IL4126" s="123"/>
      <c r="IM4126" s="123"/>
      <c r="IN4126" s="123"/>
      <c r="IO4126" s="123"/>
      <c r="IP4126" s="123"/>
    </row>
    <row r="4127" s="120" customFormat="1" ht="15.75" customHeight="1" spans="3:250">
      <c r="C4127" s="124"/>
      <c r="D4127" s="124"/>
      <c r="E4127" s="120"/>
      <c r="F4127" s="125"/>
      <c r="G4127" s="120"/>
      <c r="II4127" s="123"/>
      <c r="IJ4127" s="123"/>
      <c r="IK4127" s="123"/>
      <c r="IL4127" s="123"/>
      <c r="IM4127" s="123"/>
      <c r="IN4127" s="123"/>
      <c r="IO4127" s="123"/>
      <c r="IP4127" s="123"/>
    </row>
    <row r="4128" s="120" customFormat="1" ht="15.75" customHeight="1" spans="3:250">
      <c r="C4128" s="124"/>
      <c r="D4128" s="124"/>
      <c r="E4128" s="120"/>
      <c r="F4128" s="125"/>
      <c r="G4128" s="120"/>
      <c r="II4128" s="123"/>
      <c r="IJ4128" s="123"/>
      <c r="IK4128" s="123"/>
      <c r="IL4128" s="123"/>
      <c r="IM4128" s="123"/>
      <c r="IN4128" s="123"/>
      <c r="IO4128" s="123"/>
      <c r="IP4128" s="123"/>
    </row>
    <row r="4129" s="120" customFormat="1" ht="15.75" customHeight="1" spans="3:250">
      <c r="C4129" s="124"/>
      <c r="D4129" s="124"/>
      <c r="E4129" s="120"/>
      <c r="F4129" s="125"/>
      <c r="G4129" s="120"/>
      <c r="II4129" s="123"/>
      <c r="IJ4129" s="123"/>
      <c r="IK4129" s="123"/>
      <c r="IL4129" s="123"/>
      <c r="IM4129" s="123"/>
      <c r="IN4129" s="123"/>
      <c r="IO4129" s="123"/>
      <c r="IP4129" s="123"/>
    </row>
    <row r="4130" s="120" customFormat="1" ht="15.75" customHeight="1" spans="3:250">
      <c r="C4130" s="124"/>
      <c r="D4130" s="124"/>
      <c r="E4130" s="120"/>
      <c r="F4130" s="125"/>
      <c r="G4130" s="120"/>
      <c r="II4130" s="123"/>
      <c r="IJ4130" s="123"/>
      <c r="IK4130" s="123"/>
      <c r="IL4130" s="123"/>
      <c r="IM4130" s="123"/>
      <c r="IN4130" s="123"/>
      <c r="IO4130" s="123"/>
      <c r="IP4130" s="123"/>
    </row>
    <row r="4131" s="120" customFormat="1" ht="15.75" customHeight="1" spans="3:250">
      <c r="C4131" s="124"/>
      <c r="D4131" s="124"/>
      <c r="E4131" s="120"/>
      <c r="F4131" s="125"/>
      <c r="G4131" s="120"/>
      <c r="II4131" s="123"/>
      <c r="IJ4131" s="123"/>
      <c r="IK4131" s="123"/>
      <c r="IL4131" s="123"/>
      <c r="IM4131" s="123"/>
      <c r="IN4131" s="123"/>
      <c r="IO4131" s="123"/>
      <c r="IP4131" s="123"/>
    </row>
    <row r="4132" s="120" customFormat="1" ht="15.75" customHeight="1" spans="3:250">
      <c r="C4132" s="124"/>
      <c r="D4132" s="124"/>
      <c r="E4132" s="120"/>
      <c r="F4132" s="125"/>
      <c r="G4132" s="120"/>
      <c r="II4132" s="123"/>
      <c r="IJ4132" s="123"/>
      <c r="IK4132" s="123"/>
      <c r="IL4132" s="123"/>
      <c r="IM4132" s="123"/>
      <c r="IN4132" s="123"/>
      <c r="IO4132" s="123"/>
      <c r="IP4132" s="123"/>
    </row>
    <row r="4133" s="120" customFormat="1" ht="15.75" customHeight="1" spans="3:250">
      <c r="C4133" s="124"/>
      <c r="D4133" s="124"/>
      <c r="E4133" s="120"/>
      <c r="F4133" s="125"/>
      <c r="G4133" s="120"/>
      <c r="II4133" s="123"/>
      <c r="IJ4133" s="123"/>
      <c r="IK4133" s="123"/>
      <c r="IL4133" s="123"/>
      <c r="IM4133" s="123"/>
      <c r="IN4133" s="123"/>
      <c r="IO4133" s="123"/>
      <c r="IP4133" s="123"/>
    </row>
    <row r="4134" s="120" customFormat="1" ht="15.75" customHeight="1" spans="3:250">
      <c r="C4134" s="124"/>
      <c r="D4134" s="124"/>
      <c r="E4134" s="120"/>
      <c r="F4134" s="125"/>
      <c r="G4134" s="120"/>
      <c r="II4134" s="123"/>
      <c r="IJ4134" s="123"/>
      <c r="IK4134" s="123"/>
      <c r="IL4134" s="123"/>
      <c r="IM4134" s="123"/>
      <c r="IN4134" s="123"/>
      <c r="IO4134" s="123"/>
      <c r="IP4134" s="123"/>
    </row>
    <row r="4135" s="120" customFormat="1" ht="15.75" customHeight="1" spans="3:250">
      <c r="C4135" s="124"/>
      <c r="D4135" s="124"/>
      <c r="E4135" s="120"/>
      <c r="F4135" s="125"/>
      <c r="G4135" s="120"/>
      <c r="II4135" s="123"/>
      <c r="IJ4135" s="123"/>
      <c r="IK4135" s="123"/>
      <c r="IL4135" s="123"/>
      <c r="IM4135" s="123"/>
      <c r="IN4135" s="123"/>
      <c r="IO4135" s="123"/>
      <c r="IP4135" s="123"/>
    </row>
    <row r="4136" s="120" customFormat="1" ht="15.75" customHeight="1" spans="3:250">
      <c r="C4136" s="124"/>
      <c r="D4136" s="124"/>
      <c r="E4136" s="120"/>
      <c r="F4136" s="125"/>
      <c r="G4136" s="120"/>
      <c r="II4136" s="123"/>
      <c r="IJ4136" s="123"/>
      <c r="IK4136" s="123"/>
      <c r="IL4136" s="123"/>
      <c r="IM4136" s="123"/>
      <c r="IN4136" s="123"/>
      <c r="IO4136" s="123"/>
      <c r="IP4136" s="123"/>
    </row>
    <row r="4137" s="120" customFormat="1" ht="15.75" customHeight="1" spans="3:250">
      <c r="C4137" s="124"/>
      <c r="D4137" s="124"/>
      <c r="E4137" s="120"/>
      <c r="F4137" s="125"/>
      <c r="G4137" s="120"/>
      <c r="II4137" s="123"/>
      <c r="IJ4137" s="123"/>
      <c r="IK4137" s="123"/>
      <c r="IL4137" s="123"/>
      <c r="IM4137" s="123"/>
      <c r="IN4137" s="123"/>
      <c r="IO4137" s="123"/>
      <c r="IP4137" s="123"/>
    </row>
    <row r="4138" s="120" customFormat="1" ht="15.75" customHeight="1" spans="3:250">
      <c r="C4138" s="124"/>
      <c r="D4138" s="124"/>
      <c r="E4138" s="120"/>
      <c r="F4138" s="125"/>
      <c r="G4138" s="120"/>
      <c r="II4138" s="123"/>
      <c r="IJ4138" s="123"/>
      <c r="IK4138" s="123"/>
      <c r="IL4138" s="123"/>
      <c r="IM4138" s="123"/>
      <c r="IN4138" s="123"/>
      <c r="IO4138" s="123"/>
      <c r="IP4138" s="123"/>
    </row>
    <row r="4139" s="120" customFormat="1" ht="15.75" customHeight="1" spans="3:250">
      <c r="C4139" s="124"/>
      <c r="D4139" s="124"/>
      <c r="E4139" s="120"/>
      <c r="F4139" s="125"/>
      <c r="G4139" s="120"/>
      <c r="II4139" s="123"/>
      <c r="IJ4139" s="123"/>
      <c r="IK4139" s="123"/>
      <c r="IL4139" s="123"/>
      <c r="IM4139" s="123"/>
      <c r="IN4139" s="123"/>
      <c r="IO4139" s="123"/>
      <c r="IP4139" s="123"/>
    </row>
    <row r="4140" s="120" customFormat="1" ht="15.75" customHeight="1" spans="3:250">
      <c r="C4140" s="124"/>
      <c r="D4140" s="124"/>
      <c r="E4140" s="120"/>
      <c r="F4140" s="125"/>
      <c r="G4140" s="120"/>
      <c r="II4140" s="123"/>
      <c r="IJ4140" s="123"/>
      <c r="IK4140" s="123"/>
      <c r="IL4140" s="123"/>
      <c r="IM4140" s="123"/>
      <c r="IN4140" s="123"/>
      <c r="IO4140" s="123"/>
      <c r="IP4140" s="123"/>
    </row>
    <row r="4141" s="120" customFormat="1" ht="15.75" customHeight="1" spans="3:250">
      <c r="C4141" s="124"/>
      <c r="D4141" s="124"/>
      <c r="E4141" s="120"/>
      <c r="F4141" s="125"/>
      <c r="G4141" s="120"/>
      <c r="II4141" s="123"/>
      <c r="IJ4141" s="123"/>
      <c r="IK4141" s="123"/>
      <c r="IL4141" s="123"/>
      <c r="IM4141" s="123"/>
      <c r="IN4141" s="123"/>
      <c r="IO4141" s="123"/>
      <c r="IP4141" s="123"/>
    </row>
    <row r="4142" s="120" customFormat="1" ht="15.75" customHeight="1" spans="3:250">
      <c r="C4142" s="124"/>
      <c r="D4142" s="124"/>
      <c r="E4142" s="120"/>
      <c r="F4142" s="125"/>
      <c r="G4142" s="120"/>
      <c r="II4142" s="123"/>
      <c r="IJ4142" s="123"/>
      <c r="IK4142" s="123"/>
      <c r="IL4142" s="123"/>
      <c r="IM4142" s="123"/>
      <c r="IN4142" s="123"/>
      <c r="IO4142" s="123"/>
      <c r="IP4142" s="123"/>
    </row>
    <row r="4143" s="120" customFormat="1" ht="15.75" customHeight="1" spans="3:250">
      <c r="C4143" s="124"/>
      <c r="D4143" s="124"/>
      <c r="E4143" s="120"/>
      <c r="F4143" s="125"/>
      <c r="G4143" s="120"/>
      <c r="II4143" s="123"/>
      <c r="IJ4143" s="123"/>
      <c r="IK4143" s="123"/>
      <c r="IL4143" s="123"/>
      <c r="IM4143" s="123"/>
      <c r="IN4143" s="123"/>
      <c r="IO4143" s="123"/>
      <c r="IP4143" s="123"/>
    </row>
    <row r="4144" s="120" customFormat="1" ht="15.75" customHeight="1" spans="3:250">
      <c r="C4144" s="124"/>
      <c r="D4144" s="124"/>
      <c r="E4144" s="120"/>
      <c r="F4144" s="125"/>
      <c r="G4144" s="120"/>
      <c r="II4144" s="123"/>
      <c r="IJ4144" s="123"/>
      <c r="IK4144" s="123"/>
      <c r="IL4144" s="123"/>
      <c r="IM4144" s="123"/>
      <c r="IN4144" s="123"/>
      <c r="IO4144" s="123"/>
      <c r="IP4144" s="123"/>
    </row>
    <row r="4145" s="120" customFormat="1" ht="15.75" customHeight="1" spans="3:250">
      <c r="C4145" s="124"/>
      <c r="D4145" s="124"/>
      <c r="E4145" s="120"/>
      <c r="F4145" s="125"/>
      <c r="G4145" s="120"/>
      <c r="II4145" s="123"/>
      <c r="IJ4145" s="123"/>
      <c r="IK4145" s="123"/>
      <c r="IL4145" s="123"/>
      <c r="IM4145" s="123"/>
      <c r="IN4145" s="123"/>
      <c r="IO4145" s="123"/>
      <c r="IP4145" s="123"/>
    </row>
    <row r="4146" s="120" customFormat="1" ht="15.75" customHeight="1" spans="3:250">
      <c r="C4146" s="124"/>
      <c r="D4146" s="124"/>
      <c r="E4146" s="120"/>
      <c r="F4146" s="125"/>
      <c r="G4146" s="120"/>
      <c r="II4146" s="123"/>
      <c r="IJ4146" s="123"/>
      <c r="IK4146" s="123"/>
      <c r="IL4146" s="123"/>
      <c r="IM4146" s="123"/>
      <c r="IN4146" s="123"/>
      <c r="IO4146" s="123"/>
      <c r="IP4146" s="123"/>
    </row>
    <row r="4147" s="120" customFormat="1" ht="15.75" customHeight="1" spans="3:250">
      <c r="C4147" s="124"/>
      <c r="D4147" s="124"/>
      <c r="E4147" s="120"/>
      <c r="F4147" s="125"/>
      <c r="G4147" s="120"/>
      <c r="II4147" s="123"/>
      <c r="IJ4147" s="123"/>
      <c r="IK4147" s="123"/>
      <c r="IL4147" s="123"/>
      <c r="IM4147" s="123"/>
      <c r="IN4147" s="123"/>
      <c r="IO4147" s="123"/>
      <c r="IP4147" s="123"/>
    </row>
    <row r="4148" s="120" customFormat="1" ht="15.75" customHeight="1" spans="3:250">
      <c r="C4148" s="124"/>
      <c r="D4148" s="124"/>
      <c r="E4148" s="120"/>
      <c r="F4148" s="125"/>
      <c r="G4148" s="120"/>
      <c r="II4148" s="123"/>
      <c r="IJ4148" s="123"/>
      <c r="IK4148" s="123"/>
      <c r="IL4148" s="123"/>
      <c r="IM4148" s="123"/>
      <c r="IN4148" s="123"/>
      <c r="IO4148" s="123"/>
      <c r="IP4148" s="123"/>
    </row>
    <row r="4149" s="120" customFormat="1" ht="15.75" customHeight="1" spans="3:250">
      <c r="C4149" s="124"/>
      <c r="D4149" s="124"/>
      <c r="E4149" s="120"/>
      <c r="F4149" s="125"/>
      <c r="G4149" s="120"/>
      <c r="II4149" s="123"/>
      <c r="IJ4149" s="123"/>
      <c r="IK4149" s="123"/>
      <c r="IL4149" s="123"/>
      <c r="IM4149" s="123"/>
      <c r="IN4149" s="123"/>
      <c r="IO4149" s="123"/>
      <c r="IP4149" s="123"/>
    </row>
    <row r="4150" s="120" customFormat="1" ht="15.75" customHeight="1" spans="3:250">
      <c r="C4150" s="124"/>
      <c r="D4150" s="124"/>
      <c r="E4150" s="120"/>
      <c r="F4150" s="125"/>
      <c r="G4150" s="120"/>
      <c r="II4150" s="123"/>
      <c r="IJ4150" s="123"/>
      <c r="IK4150" s="123"/>
      <c r="IL4150" s="123"/>
      <c r="IM4150" s="123"/>
      <c r="IN4150" s="123"/>
      <c r="IO4150" s="123"/>
      <c r="IP4150" s="123"/>
    </row>
    <row r="4151" s="120" customFormat="1" ht="15.75" customHeight="1" spans="3:250">
      <c r="C4151" s="124"/>
      <c r="D4151" s="124"/>
      <c r="E4151" s="120"/>
      <c r="F4151" s="125"/>
      <c r="G4151" s="120"/>
      <c r="II4151" s="123"/>
      <c r="IJ4151" s="123"/>
      <c r="IK4151" s="123"/>
      <c r="IL4151" s="123"/>
      <c r="IM4151" s="123"/>
      <c r="IN4151" s="123"/>
      <c r="IO4151" s="123"/>
      <c r="IP4151" s="123"/>
    </row>
    <row r="4152" s="120" customFormat="1" ht="15.75" customHeight="1" spans="3:250">
      <c r="C4152" s="124"/>
      <c r="D4152" s="124"/>
      <c r="E4152" s="120"/>
      <c r="F4152" s="125"/>
      <c r="G4152" s="120"/>
      <c r="II4152" s="123"/>
      <c r="IJ4152" s="123"/>
      <c r="IK4152" s="123"/>
      <c r="IL4152" s="123"/>
      <c r="IM4152" s="123"/>
      <c r="IN4152" s="123"/>
      <c r="IO4152" s="123"/>
      <c r="IP4152" s="123"/>
    </row>
    <row r="4153" s="120" customFormat="1" ht="15.75" customHeight="1" spans="3:250">
      <c r="C4153" s="124"/>
      <c r="D4153" s="124"/>
      <c r="E4153" s="120"/>
      <c r="F4153" s="125"/>
      <c r="G4153" s="120"/>
      <c r="II4153" s="123"/>
      <c r="IJ4153" s="123"/>
      <c r="IK4153" s="123"/>
      <c r="IL4153" s="123"/>
      <c r="IM4153" s="123"/>
      <c r="IN4153" s="123"/>
      <c r="IO4153" s="123"/>
      <c r="IP4153" s="123"/>
    </row>
    <row r="4154" s="120" customFormat="1" ht="15.75" customHeight="1" spans="3:250">
      <c r="C4154" s="124"/>
      <c r="D4154" s="124"/>
      <c r="E4154" s="120"/>
      <c r="F4154" s="125"/>
      <c r="G4154" s="120"/>
      <c r="II4154" s="123"/>
      <c r="IJ4154" s="123"/>
      <c r="IK4154" s="123"/>
      <c r="IL4154" s="123"/>
      <c r="IM4154" s="123"/>
      <c r="IN4154" s="123"/>
      <c r="IO4154" s="123"/>
      <c r="IP4154" s="123"/>
    </row>
    <row r="4155" s="120" customFormat="1" ht="15.75" customHeight="1" spans="3:250">
      <c r="C4155" s="124"/>
      <c r="D4155" s="124"/>
      <c r="E4155" s="120"/>
      <c r="F4155" s="125"/>
      <c r="G4155" s="120"/>
      <c r="II4155" s="123"/>
      <c r="IJ4155" s="123"/>
      <c r="IK4155" s="123"/>
      <c r="IL4155" s="123"/>
      <c r="IM4155" s="123"/>
      <c r="IN4155" s="123"/>
      <c r="IO4155" s="123"/>
      <c r="IP4155" s="123"/>
    </row>
    <row r="4156" s="120" customFormat="1" ht="15.75" customHeight="1" spans="3:250">
      <c r="C4156" s="124"/>
      <c r="D4156" s="124"/>
      <c r="E4156" s="120"/>
      <c r="F4156" s="125"/>
      <c r="G4156" s="120"/>
      <c r="II4156" s="123"/>
      <c r="IJ4156" s="123"/>
      <c r="IK4156" s="123"/>
      <c r="IL4156" s="123"/>
      <c r="IM4156" s="123"/>
      <c r="IN4156" s="123"/>
      <c r="IO4156" s="123"/>
      <c r="IP4156" s="123"/>
    </row>
    <row r="4157" s="120" customFormat="1" ht="15.75" customHeight="1" spans="3:250">
      <c r="C4157" s="124"/>
      <c r="D4157" s="124"/>
      <c r="E4157" s="120"/>
      <c r="F4157" s="125"/>
      <c r="G4157" s="120"/>
      <c r="II4157" s="123"/>
      <c r="IJ4157" s="123"/>
      <c r="IK4157" s="123"/>
      <c r="IL4157" s="123"/>
      <c r="IM4157" s="123"/>
      <c r="IN4157" s="123"/>
      <c r="IO4157" s="123"/>
      <c r="IP4157" s="123"/>
    </row>
    <row r="4158" s="120" customFormat="1" ht="15.75" customHeight="1" spans="3:250">
      <c r="C4158" s="124"/>
      <c r="D4158" s="124"/>
      <c r="E4158" s="120"/>
      <c r="F4158" s="125"/>
      <c r="G4158" s="120"/>
      <c r="II4158" s="123"/>
      <c r="IJ4158" s="123"/>
      <c r="IK4158" s="123"/>
      <c r="IL4158" s="123"/>
      <c r="IM4158" s="123"/>
      <c r="IN4158" s="123"/>
      <c r="IO4158" s="123"/>
      <c r="IP4158" s="123"/>
    </row>
    <row r="4159" s="120" customFormat="1" ht="15.75" customHeight="1" spans="3:250">
      <c r="C4159" s="124"/>
      <c r="D4159" s="124"/>
      <c r="E4159" s="120"/>
      <c r="F4159" s="125"/>
      <c r="G4159" s="120"/>
      <c r="II4159" s="123"/>
      <c r="IJ4159" s="123"/>
      <c r="IK4159" s="123"/>
      <c r="IL4159" s="123"/>
      <c r="IM4159" s="123"/>
      <c r="IN4159" s="123"/>
      <c r="IO4159" s="123"/>
      <c r="IP4159" s="123"/>
    </row>
    <row r="4160" s="120" customFormat="1" ht="15.75" customHeight="1" spans="3:250">
      <c r="C4160" s="124"/>
      <c r="D4160" s="124"/>
      <c r="E4160" s="120"/>
      <c r="F4160" s="125"/>
      <c r="G4160" s="120"/>
      <c r="II4160" s="123"/>
      <c r="IJ4160" s="123"/>
      <c r="IK4160" s="123"/>
      <c r="IL4160" s="123"/>
      <c r="IM4160" s="123"/>
      <c r="IN4160" s="123"/>
      <c r="IO4160" s="123"/>
      <c r="IP4160" s="123"/>
    </row>
    <row r="4161" s="120" customFormat="1" ht="15.75" customHeight="1" spans="3:250">
      <c r="C4161" s="124"/>
      <c r="D4161" s="124"/>
      <c r="E4161" s="120"/>
      <c r="F4161" s="125"/>
      <c r="G4161" s="120"/>
      <c r="II4161" s="123"/>
      <c r="IJ4161" s="123"/>
      <c r="IK4161" s="123"/>
      <c r="IL4161" s="123"/>
      <c r="IM4161" s="123"/>
      <c r="IN4161" s="123"/>
      <c r="IO4161" s="123"/>
      <c r="IP4161" s="123"/>
    </row>
    <row r="4162" s="120" customFormat="1" ht="15.75" customHeight="1" spans="3:250">
      <c r="C4162" s="124"/>
      <c r="D4162" s="124"/>
      <c r="E4162" s="120"/>
      <c r="F4162" s="125"/>
      <c r="G4162" s="120"/>
      <c r="II4162" s="123"/>
      <c r="IJ4162" s="123"/>
      <c r="IK4162" s="123"/>
      <c r="IL4162" s="123"/>
      <c r="IM4162" s="123"/>
      <c r="IN4162" s="123"/>
      <c r="IO4162" s="123"/>
      <c r="IP4162" s="123"/>
    </row>
    <row r="4163" s="120" customFormat="1" ht="15.75" customHeight="1" spans="3:250">
      <c r="C4163" s="124"/>
      <c r="D4163" s="124"/>
      <c r="E4163" s="120"/>
      <c r="F4163" s="125"/>
      <c r="G4163" s="120"/>
      <c r="II4163" s="123"/>
      <c r="IJ4163" s="123"/>
      <c r="IK4163" s="123"/>
      <c r="IL4163" s="123"/>
      <c r="IM4163" s="123"/>
      <c r="IN4163" s="123"/>
      <c r="IO4163" s="123"/>
      <c r="IP4163" s="123"/>
    </row>
    <row r="4164" s="120" customFormat="1" ht="15.75" customHeight="1" spans="3:250">
      <c r="C4164" s="124"/>
      <c r="D4164" s="124"/>
      <c r="E4164" s="120"/>
      <c r="F4164" s="125"/>
      <c r="G4164" s="120"/>
      <c r="II4164" s="123"/>
      <c r="IJ4164" s="123"/>
      <c r="IK4164" s="123"/>
      <c r="IL4164" s="123"/>
      <c r="IM4164" s="123"/>
      <c r="IN4164" s="123"/>
      <c r="IO4164" s="123"/>
      <c r="IP4164" s="123"/>
    </row>
    <row r="4165" s="120" customFormat="1" ht="15.75" customHeight="1" spans="3:250">
      <c r="C4165" s="124"/>
      <c r="D4165" s="124"/>
      <c r="E4165" s="120"/>
      <c r="F4165" s="125"/>
      <c r="G4165" s="120"/>
      <c r="II4165" s="123"/>
      <c r="IJ4165" s="123"/>
      <c r="IK4165" s="123"/>
      <c r="IL4165" s="123"/>
      <c r="IM4165" s="123"/>
      <c r="IN4165" s="123"/>
      <c r="IO4165" s="123"/>
      <c r="IP4165" s="123"/>
    </row>
    <row r="4166" s="120" customFormat="1" ht="15.75" customHeight="1" spans="3:250">
      <c r="C4166" s="124"/>
      <c r="D4166" s="124"/>
      <c r="E4166" s="120"/>
      <c r="F4166" s="125"/>
      <c r="G4166" s="120"/>
      <c r="II4166" s="123"/>
      <c r="IJ4166" s="123"/>
      <c r="IK4166" s="123"/>
      <c r="IL4166" s="123"/>
      <c r="IM4166" s="123"/>
      <c r="IN4166" s="123"/>
      <c r="IO4166" s="123"/>
      <c r="IP4166" s="123"/>
    </row>
    <row r="4167" s="120" customFormat="1" ht="15.75" customHeight="1" spans="3:250">
      <c r="C4167" s="124"/>
      <c r="D4167" s="124"/>
      <c r="E4167" s="120"/>
      <c r="F4167" s="125"/>
      <c r="G4167" s="120"/>
      <c r="II4167" s="123"/>
      <c r="IJ4167" s="123"/>
      <c r="IK4167" s="123"/>
      <c r="IL4167" s="123"/>
      <c r="IM4167" s="123"/>
      <c r="IN4167" s="123"/>
      <c r="IO4167" s="123"/>
      <c r="IP4167" s="123"/>
    </row>
    <row r="4168" s="120" customFormat="1" ht="15.75" customHeight="1" spans="3:250">
      <c r="C4168" s="124"/>
      <c r="D4168" s="124"/>
      <c r="E4168" s="120"/>
      <c r="F4168" s="125"/>
      <c r="G4168" s="120"/>
      <c r="II4168" s="123"/>
      <c r="IJ4168" s="123"/>
      <c r="IK4168" s="123"/>
      <c r="IL4168" s="123"/>
      <c r="IM4168" s="123"/>
      <c r="IN4168" s="123"/>
      <c r="IO4168" s="123"/>
      <c r="IP4168" s="123"/>
    </row>
    <row r="4169" s="120" customFormat="1" ht="15.75" customHeight="1" spans="3:250">
      <c r="C4169" s="124"/>
      <c r="D4169" s="124"/>
      <c r="E4169" s="120"/>
      <c r="F4169" s="125"/>
      <c r="G4169" s="120"/>
      <c r="II4169" s="123"/>
      <c r="IJ4169" s="123"/>
      <c r="IK4169" s="123"/>
      <c r="IL4169" s="123"/>
      <c r="IM4169" s="123"/>
      <c r="IN4169" s="123"/>
      <c r="IO4169" s="123"/>
      <c r="IP4169" s="123"/>
    </row>
    <row r="4170" s="120" customFormat="1" ht="15.75" customHeight="1" spans="3:250">
      <c r="C4170" s="124"/>
      <c r="D4170" s="124"/>
      <c r="E4170" s="120"/>
      <c r="F4170" s="125"/>
      <c r="G4170" s="120"/>
      <c r="II4170" s="123"/>
      <c r="IJ4170" s="123"/>
      <c r="IK4170" s="123"/>
      <c r="IL4170" s="123"/>
      <c r="IM4170" s="123"/>
      <c r="IN4170" s="123"/>
      <c r="IO4170" s="123"/>
      <c r="IP4170" s="123"/>
    </row>
    <row r="4171" s="120" customFormat="1" ht="15.75" customHeight="1" spans="3:250">
      <c r="C4171" s="124"/>
      <c r="D4171" s="124"/>
      <c r="E4171" s="120"/>
      <c r="F4171" s="125"/>
      <c r="G4171" s="120"/>
      <c r="II4171" s="123"/>
      <c r="IJ4171" s="123"/>
      <c r="IK4171" s="123"/>
      <c r="IL4171" s="123"/>
      <c r="IM4171" s="123"/>
      <c r="IN4171" s="123"/>
      <c r="IO4171" s="123"/>
      <c r="IP4171" s="123"/>
    </row>
    <row r="4172" s="120" customFormat="1" ht="15.75" customHeight="1" spans="3:250">
      <c r="C4172" s="124"/>
      <c r="D4172" s="124"/>
      <c r="E4172" s="120"/>
      <c r="F4172" s="125"/>
      <c r="G4172" s="120"/>
      <c r="II4172" s="123"/>
      <c r="IJ4172" s="123"/>
      <c r="IK4172" s="123"/>
      <c r="IL4172" s="123"/>
      <c r="IM4172" s="123"/>
      <c r="IN4172" s="123"/>
      <c r="IO4172" s="123"/>
      <c r="IP4172" s="123"/>
    </row>
    <row r="4173" s="120" customFormat="1" ht="15.75" customHeight="1" spans="3:250">
      <c r="C4173" s="124"/>
      <c r="D4173" s="124"/>
      <c r="E4173" s="120"/>
      <c r="F4173" s="125"/>
      <c r="G4173" s="120"/>
      <c r="II4173" s="123"/>
      <c r="IJ4173" s="123"/>
      <c r="IK4173" s="123"/>
      <c r="IL4173" s="123"/>
      <c r="IM4173" s="123"/>
      <c r="IN4173" s="123"/>
      <c r="IO4173" s="123"/>
      <c r="IP4173" s="123"/>
    </row>
    <row r="4174" s="120" customFormat="1" ht="15.75" customHeight="1" spans="3:250">
      <c r="C4174" s="124"/>
      <c r="D4174" s="124"/>
      <c r="E4174" s="120"/>
      <c r="F4174" s="125"/>
      <c r="G4174" s="120"/>
      <c r="II4174" s="123"/>
      <c r="IJ4174" s="123"/>
      <c r="IK4174" s="123"/>
      <c r="IL4174" s="123"/>
      <c r="IM4174" s="123"/>
      <c r="IN4174" s="123"/>
      <c r="IO4174" s="123"/>
      <c r="IP4174" s="123"/>
    </row>
    <row r="4175" s="120" customFormat="1" ht="15.75" customHeight="1" spans="3:250">
      <c r="C4175" s="124"/>
      <c r="D4175" s="124"/>
      <c r="E4175" s="120"/>
      <c r="F4175" s="125"/>
      <c r="G4175" s="120"/>
      <c r="II4175" s="123"/>
      <c r="IJ4175" s="123"/>
      <c r="IK4175" s="123"/>
      <c r="IL4175" s="123"/>
      <c r="IM4175" s="123"/>
      <c r="IN4175" s="123"/>
      <c r="IO4175" s="123"/>
      <c r="IP4175" s="123"/>
    </row>
    <row r="4176" s="120" customFormat="1" ht="15.75" customHeight="1" spans="3:250">
      <c r="C4176" s="124"/>
      <c r="D4176" s="124"/>
      <c r="E4176" s="120"/>
      <c r="F4176" s="125"/>
      <c r="G4176" s="120"/>
      <c r="II4176" s="123"/>
      <c r="IJ4176" s="123"/>
      <c r="IK4176" s="123"/>
      <c r="IL4176" s="123"/>
      <c r="IM4176" s="123"/>
      <c r="IN4176" s="123"/>
      <c r="IO4176" s="123"/>
      <c r="IP4176" s="123"/>
    </row>
    <row r="4177" s="120" customFormat="1" ht="15.75" customHeight="1" spans="3:250">
      <c r="C4177" s="124"/>
      <c r="D4177" s="124"/>
      <c r="E4177" s="120"/>
      <c r="F4177" s="125"/>
      <c r="G4177" s="120"/>
      <c r="II4177" s="123"/>
      <c r="IJ4177" s="123"/>
      <c r="IK4177" s="123"/>
      <c r="IL4177" s="123"/>
      <c r="IM4177" s="123"/>
      <c r="IN4177" s="123"/>
      <c r="IO4177" s="123"/>
      <c r="IP4177" s="123"/>
    </row>
    <row r="4178" s="120" customFormat="1" ht="15.75" customHeight="1" spans="3:250">
      <c r="C4178" s="124"/>
      <c r="D4178" s="124"/>
      <c r="E4178" s="120"/>
      <c r="F4178" s="125"/>
      <c r="G4178" s="120"/>
      <c r="II4178" s="123"/>
      <c r="IJ4178" s="123"/>
      <c r="IK4178" s="123"/>
      <c r="IL4178" s="123"/>
      <c r="IM4178" s="123"/>
      <c r="IN4178" s="123"/>
      <c r="IO4178" s="123"/>
      <c r="IP4178" s="123"/>
    </row>
    <row r="4179" s="120" customFormat="1" ht="15.75" customHeight="1" spans="3:250">
      <c r="C4179" s="124"/>
      <c r="D4179" s="124"/>
      <c r="E4179" s="120"/>
      <c r="F4179" s="125"/>
      <c r="G4179" s="120"/>
      <c r="II4179" s="123"/>
      <c r="IJ4179" s="123"/>
      <c r="IK4179" s="123"/>
      <c r="IL4179" s="123"/>
      <c r="IM4179" s="123"/>
      <c r="IN4179" s="123"/>
      <c r="IO4179" s="123"/>
      <c r="IP4179" s="123"/>
    </row>
    <row r="4180" s="120" customFormat="1" ht="15.75" customHeight="1" spans="3:250">
      <c r="C4180" s="124"/>
      <c r="D4180" s="124"/>
      <c r="E4180" s="120"/>
      <c r="F4180" s="125"/>
      <c r="G4180" s="120"/>
      <c r="II4180" s="123"/>
      <c r="IJ4180" s="123"/>
      <c r="IK4180" s="123"/>
      <c r="IL4180" s="123"/>
      <c r="IM4180" s="123"/>
      <c r="IN4180" s="123"/>
      <c r="IO4180" s="123"/>
      <c r="IP4180" s="123"/>
    </row>
    <row r="4181" s="120" customFormat="1" ht="15.75" customHeight="1" spans="3:250">
      <c r="C4181" s="124"/>
      <c r="D4181" s="124"/>
      <c r="E4181" s="120"/>
      <c r="F4181" s="125"/>
      <c r="G4181" s="120"/>
      <c r="II4181" s="123"/>
      <c r="IJ4181" s="123"/>
      <c r="IK4181" s="123"/>
      <c r="IL4181" s="123"/>
      <c r="IM4181" s="123"/>
      <c r="IN4181" s="123"/>
      <c r="IO4181" s="123"/>
      <c r="IP4181" s="123"/>
    </row>
    <row r="4182" s="120" customFormat="1" ht="15.75" customHeight="1" spans="3:250">
      <c r="C4182" s="124"/>
      <c r="D4182" s="124"/>
      <c r="E4182" s="120"/>
      <c r="F4182" s="125"/>
      <c r="G4182" s="120"/>
      <c r="II4182" s="123"/>
      <c r="IJ4182" s="123"/>
      <c r="IK4182" s="123"/>
      <c r="IL4182" s="123"/>
      <c r="IM4182" s="123"/>
      <c r="IN4182" s="123"/>
      <c r="IO4182" s="123"/>
      <c r="IP4182" s="123"/>
    </row>
    <row r="4183" s="120" customFormat="1" ht="15.75" customHeight="1" spans="3:250">
      <c r="C4183" s="124"/>
      <c r="D4183" s="124"/>
      <c r="E4183" s="120"/>
      <c r="F4183" s="125"/>
      <c r="G4183" s="120"/>
      <c r="II4183" s="123"/>
      <c r="IJ4183" s="123"/>
      <c r="IK4183" s="123"/>
      <c r="IL4183" s="123"/>
      <c r="IM4183" s="123"/>
      <c r="IN4183" s="123"/>
      <c r="IO4183" s="123"/>
      <c r="IP4183" s="123"/>
    </row>
    <row r="4184" s="120" customFormat="1" ht="15.75" customHeight="1" spans="3:250">
      <c r="C4184" s="124"/>
      <c r="D4184" s="124"/>
      <c r="E4184" s="120"/>
      <c r="F4184" s="125"/>
      <c r="G4184" s="120"/>
      <c r="II4184" s="123"/>
      <c r="IJ4184" s="123"/>
      <c r="IK4184" s="123"/>
      <c r="IL4184" s="123"/>
      <c r="IM4184" s="123"/>
      <c r="IN4184" s="123"/>
      <c r="IO4184" s="123"/>
      <c r="IP4184" s="123"/>
    </row>
    <row r="4185" s="120" customFormat="1" ht="15.75" customHeight="1" spans="3:250">
      <c r="C4185" s="124"/>
      <c r="D4185" s="124"/>
      <c r="E4185" s="120"/>
      <c r="F4185" s="125"/>
      <c r="G4185" s="120"/>
      <c r="II4185" s="123"/>
      <c r="IJ4185" s="123"/>
      <c r="IK4185" s="123"/>
      <c r="IL4185" s="123"/>
      <c r="IM4185" s="123"/>
      <c r="IN4185" s="123"/>
      <c r="IO4185" s="123"/>
      <c r="IP4185" s="123"/>
    </row>
    <row r="4186" s="120" customFormat="1" ht="15.75" customHeight="1" spans="3:250">
      <c r="C4186" s="124"/>
      <c r="D4186" s="124"/>
      <c r="E4186" s="120"/>
      <c r="F4186" s="125"/>
      <c r="G4186" s="120"/>
      <c r="II4186" s="123"/>
      <c r="IJ4186" s="123"/>
      <c r="IK4186" s="123"/>
      <c r="IL4186" s="123"/>
      <c r="IM4186" s="123"/>
      <c r="IN4186" s="123"/>
      <c r="IO4186" s="123"/>
      <c r="IP4186" s="123"/>
    </row>
    <row r="4187" s="120" customFormat="1" ht="15.75" customHeight="1" spans="3:250">
      <c r="C4187" s="124"/>
      <c r="D4187" s="124"/>
      <c r="E4187" s="120"/>
      <c r="F4187" s="125"/>
      <c r="G4187" s="120"/>
      <c r="II4187" s="123"/>
      <c r="IJ4187" s="123"/>
      <c r="IK4187" s="123"/>
      <c r="IL4187" s="123"/>
      <c r="IM4187" s="123"/>
      <c r="IN4187" s="123"/>
      <c r="IO4187" s="123"/>
      <c r="IP4187" s="123"/>
    </row>
    <row r="4188" s="120" customFormat="1" ht="15.75" customHeight="1" spans="3:250">
      <c r="C4188" s="124"/>
      <c r="D4188" s="124"/>
      <c r="E4188" s="120"/>
      <c r="F4188" s="125"/>
      <c r="G4188" s="120"/>
      <c r="II4188" s="123"/>
      <c r="IJ4188" s="123"/>
      <c r="IK4188" s="123"/>
      <c r="IL4188" s="123"/>
      <c r="IM4188" s="123"/>
      <c r="IN4188" s="123"/>
      <c r="IO4188" s="123"/>
      <c r="IP4188" s="123"/>
    </row>
    <row r="4189" s="120" customFormat="1" ht="15.75" customHeight="1" spans="3:250">
      <c r="C4189" s="124"/>
      <c r="D4189" s="124"/>
      <c r="E4189" s="120"/>
      <c r="F4189" s="125"/>
      <c r="G4189" s="120"/>
      <c r="II4189" s="123"/>
      <c r="IJ4189" s="123"/>
      <c r="IK4189" s="123"/>
      <c r="IL4189" s="123"/>
      <c r="IM4189" s="123"/>
      <c r="IN4189" s="123"/>
      <c r="IO4189" s="123"/>
      <c r="IP4189" s="123"/>
    </row>
    <row r="4190" s="120" customFormat="1" ht="15.75" customHeight="1" spans="3:250">
      <c r="C4190" s="124"/>
      <c r="D4190" s="124"/>
      <c r="E4190" s="120"/>
      <c r="F4190" s="125"/>
      <c r="G4190" s="120"/>
      <c r="II4190" s="123"/>
      <c r="IJ4190" s="123"/>
      <c r="IK4190" s="123"/>
      <c r="IL4190" s="123"/>
      <c r="IM4190" s="123"/>
      <c r="IN4190" s="123"/>
      <c r="IO4190" s="123"/>
      <c r="IP4190" s="123"/>
    </row>
    <row r="4191" s="120" customFormat="1" ht="15.75" customHeight="1" spans="3:250">
      <c r="C4191" s="124"/>
      <c r="D4191" s="124"/>
      <c r="E4191" s="120"/>
      <c r="F4191" s="125"/>
      <c r="G4191" s="120"/>
      <c r="II4191" s="123"/>
      <c r="IJ4191" s="123"/>
      <c r="IK4191" s="123"/>
      <c r="IL4191" s="123"/>
      <c r="IM4191" s="123"/>
      <c r="IN4191" s="123"/>
      <c r="IO4191" s="123"/>
      <c r="IP4191" s="123"/>
    </row>
    <row r="4192" s="120" customFormat="1" ht="15.75" customHeight="1" spans="3:250">
      <c r="C4192" s="124"/>
      <c r="D4192" s="124"/>
      <c r="E4192" s="120"/>
      <c r="F4192" s="125"/>
      <c r="G4192" s="120"/>
      <c r="II4192" s="123"/>
      <c r="IJ4192" s="123"/>
      <c r="IK4192" s="123"/>
      <c r="IL4192" s="123"/>
      <c r="IM4192" s="123"/>
      <c r="IN4192" s="123"/>
      <c r="IO4192" s="123"/>
      <c r="IP4192" s="123"/>
    </row>
    <row r="4193" s="120" customFormat="1" ht="15.75" customHeight="1" spans="3:250">
      <c r="C4193" s="124"/>
      <c r="D4193" s="124"/>
      <c r="E4193" s="120"/>
      <c r="F4193" s="125"/>
      <c r="G4193" s="120"/>
      <c r="II4193" s="123"/>
      <c r="IJ4193" s="123"/>
      <c r="IK4193" s="123"/>
      <c r="IL4193" s="123"/>
      <c r="IM4193" s="123"/>
      <c r="IN4193" s="123"/>
      <c r="IO4193" s="123"/>
      <c r="IP4193" s="123"/>
    </row>
    <row r="4194" s="120" customFormat="1" ht="15.75" customHeight="1" spans="3:250">
      <c r="C4194" s="124"/>
      <c r="D4194" s="124"/>
      <c r="E4194" s="120"/>
      <c r="F4194" s="125"/>
      <c r="G4194" s="120"/>
      <c r="II4194" s="123"/>
      <c r="IJ4194" s="123"/>
      <c r="IK4194" s="123"/>
      <c r="IL4194" s="123"/>
      <c r="IM4194" s="123"/>
      <c r="IN4194" s="123"/>
      <c r="IO4194" s="123"/>
      <c r="IP4194" s="123"/>
    </row>
    <row r="4195" s="120" customFormat="1" ht="15.75" customHeight="1" spans="3:250">
      <c r="C4195" s="124"/>
      <c r="D4195" s="124"/>
      <c r="E4195" s="120"/>
      <c r="F4195" s="125"/>
      <c r="G4195" s="120"/>
      <c r="II4195" s="123"/>
      <c r="IJ4195" s="123"/>
      <c r="IK4195" s="123"/>
      <c r="IL4195" s="123"/>
      <c r="IM4195" s="123"/>
      <c r="IN4195" s="123"/>
      <c r="IO4195" s="123"/>
      <c r="IP4195" s="123"/>
    </row>
    <row r="4196" s="120" customFormat="1" ht="15.75" customHeight="1" spans="3:250">
      <c r="C4196" s="124"/>
      <c r="D4196" s="124"/>
      <c r="E4196" s="120"/>
      <c r="F4196" s="125"/>
      <c r="G4196" s="120"/>
      <c r="II4196" s="123"/>
      <c r="IJ4196" s="123"/>
      <c r="IK4196" s="123"/>
      <c r="IL4196" s="123"/>
      <c r="IM4196" s="123"/>
      <c r="IN4196" s="123"/>
      <c r="IO4196" s="123"/>
      <c r="IP4196" s="123"/>
    </row>
    <row r="4197" s="120" customFormat="1" ht="15.75" customHeight="1" spans="3:250">
      <c r="C4197" s="124"/>
      <c r="D4197" s="124"/>
      <c r="E4197" s="120"/>
      <c r="F4197" s="125"/>
      <c r="G4197" s="120"/>
      <c r="II4197" s="123"/>
      <c r="IJ4197" s="123"/>
      <c r="IK4197" s="123"/>
      <c r="IL4197" s="123"/>
      <c r="IM4197" s="123"/>
      <c r="IN4197" s="123"/>
      <c r="IO4197" s="123"/>
      <c r="IP4197" s="123"/>
    </row>
    <row r="4198" s="120" customFormat="1" ht="15.75" customHeight="1" spans="3:250">
      <c r="C4198" s="124"/>
      <c r="D4198" s="124"/>
      <c r="E4198" s="120"/>
      <c r="F4198" s="125"/>
      <c r="G4198" s="120"/>
      <c r="II4198" s="123"/>
      <c r="IJ4198" s="123"/>
      <c r="IK4198" s="123"/>
      <c r="IL4198" s="123"/>
      <c r="IM4198" s="123"/>
      <c r="IN4198" s="123"/>
      <c r="IO4198" s="123"/>
      <c r="IP4198" s="123"/>
    </row>
    <row r="4199" s="120" customFormat="1" ht="15.75" customHeight="1" spans="3:250">
      <c r="C4199" s="124"/>
      <c r="D4199" s="124"/>
      <c r="E4199" s="120"/>
      <c r="F4199" s="125"/>
      <c r="G4199" s="120"/>
      <c r="II4199" s="123"/>
      <c r="IJ4199" s="123"/>
      <c r="IK4199" s="123"/>
      <c r="IL4199" s="123"/>
      <c r="IM4199" s="123"/>
      <c r="IN4199" s="123"/>
      <c r="IO4199" s="123"/>
      <c r="IP4199" s="123"/>
    </row>
    <row r="4200" s="120" customFormat="1" ht="15.75" customHeight="1" spans="3:250">
      <c r="C4200" s="124"/>
      <c r="D4200" s="124"/>
      <c r="E4200" s="120"/>
      <c r="F4200" s="125"/>
      <c r="G4200" s="120"/>
      <c r="II4200" s="123"/>
      <c r="IJ4200" s="123"/>
      <c r="IK4200" s="123"/>
      <c r="IL4200" s="123"/>
      <c r="IM4200" s="123"/>
      <c r="IN4200" s="123"/>
      <c r="IO4200" s="123"/>
      <c r="IP4200" s="123"/>
    </row>
    <row r="4201" s="120" customFormat="1" ht="15.75" customHeight="1" spans="3:250">
      <c r="C4201" s="124"/>
      <c r="D4201" s="124"/>
      <c r="E4201" s="120"/>
      <c r="F4201" s="125"/>
      <c r="G4201" s="120"/>
      <c r="II4201" s="123"/>
      <c r="IJ4201" s="123"/>
      <c r="IK4201" s="123"/>
      <c r="IL4201" s="123"/>
      <c r="IM4201" s="123"/>
      <c r="IN4201" s="123"/>
      <c r="IO4201" s="123"/>
      <c r="IP4201" s="123"/>
    </row>
    <row r="4202" s="120" customFormat="1" ht="15.75" customHeight="1" spans="3:250">
      <c r="C4202" s="124"/>
      <c r="D4202" s="124"/>
      <c r="E4202" s="120"/>
      <c r="F4202" s="125"/>
      <c r="G4202" s="120"/>
      <c r="II4202" s="123"/>
      <c r="IJ4202" s="123"/>
      <c r="IK4202" s="123"/>
      <c r="IL4202" s="123"/>
      <c r="IM4202" s="123"/>
      <c r="IN4202" s="123"/>
      <c r="IO4202" s="123"/>
      <c r="IP4202" s="123"/>
    </row>
    <row r="4203" s="120" customFormat="1" ht="15.75" customHeight="1" spans="3:250">
      <c r="C4203" s="124"/>
      <c r="D4203" s="124"/>
      <c r="E4203" s="120"/>
      <c r="F4203" s="125"/>
      <c r="G4203" s="120"/>
      <c r="II4203" s="123"/>
      <c r="IJ4203" s="123"/>
      <c r="IK4203" s="123"/>
      <c r="IL4203" s="123"/>
      <c r="IM4203" s="123"/>
      <c r="IN4203" s="123"/>
      <c r="IO4203" s="123"/>
      <c r="IP4203" s="123"/>
    </row>
    <row r="4204" s="120" customFormat="1" ht="15.75" customHeight="1" spans="3:250">
      <c r="C4204" s="124"/>
      <c r="D4204" s="124"/>
      <c r="E4204" s="120"/>
      <c r="F4204" s="125"/>
      <c r="G4204" s="120"/>
      <c r="II4204" s="123"/>
      <c r="IJ4204" s="123"/>
      <c r="IK4204" s="123"/>
      <c r="IL4204" s="123"/>
      <c r="IM4204" s="123"/>
      <c r="IN4204" s="123"/>
      <c r="IO4204" s="123"/>
      <c r="IP4204" s="123"/>
    </row>
    <row r="4205" s="120" customFormat="1" ht="15.75" customHeight="1" spans="3:250">
      <c r="C4205" s="124"/>
      <c r="D4205" s="124"/>
      <c r="E4205" s="120"/>
      <c r="F4205" s="125"/>
      <c r="G4205" s="120"/>
      <c r="II4205" s="123"/>
      <c r="IJ4205" s="123"/>
      <c r="IK4205" s="123"/>
      <c r="IL4205" s="123"/>
      <c r="IM4205" s="123"/>
      <c r="IN4205" s="123"/>
      <c r="IO4205" s="123"/>
      <c r="IP4205" s="123"/>
    </row>
    <row r="4206" s="120" customFormat="1" ht="15.75" customHeight="1" spans="3:250">
      <c r="C4206" s="124"/>
      <c r="D4206" s="124"/>
      <c r="E4206" s="120"/>
      <c r="F4206" s="125"/>
      <c r="G4206" s="120"/>
      <c r="II4206" s="123"/>
      <c r="IJ4206" s="123"/>
      <c r="IK4206" s="123"/>
      <c r="IL4206" s="123"/>
      <c r="IM4206" s="123"/>
      <c r="IN4206" s="123"/>
      <c r="IO4206" s="123"/>
      <c r="IP4206" s="123"/>
    </row>
    <row r="4207" s="120" customFormat="1" ht="15.75" customHeight="1" spans="3:250">
      <c r="C4207" s="124"/>
      <c r="D4207" s="124"/>
      <c r="E4207" s="120"/>
      <c r="F4207" s="125"/>
      <c r="G4207" s="120"/>
      <c r="II4207" s="123"/>
      <c r="IJ4207" s="123"/>
      <c r="IK4207" s="123"/>
      <c r="IL4207" s="123"/>
      <c r="IM4207" s="123"/>
      <c r="IN4207" s="123"/>
      <c r="IO4207" s="123"/>
      <c r="IP4207" s="123"/>
    </row>
    <row r="4208" s="120" customFormat="1" ht="15.75" customHeight="1" spans="3:250">
      <c r="C4208" s="124"/>
      <c r="D4208" s="124"/>
      <c r="E4208" s="120"/>
      <c r="F4208" s="125"/>
      <c r="G4208" s="120"/>
      <c r="II4208" s="123"/>
      <c r="IJ4208" s="123"/>
      <c r="IK4208" s="123"/>
      <c r="IL4208" s="123"/>
      <c r="IM4208" s="123"/>
      <c r="IN4208" s="123"/>
      <c r="IO4208" s="123"/>
      <c r="IP4208" s="123"/>
    </row>
    <row r="4209" s="120" customFormat="1" ht="15.75" customHeight="1" spans="3:250">
      <c r="C4209" s="124"/>
      <c r="D4209" s="124"/>
      <c r="E4209" s="120"/>
      <c r="F4209" s="125"/>
      <c r="G4209" s="120"/>
      <c r="II4209" s="123"/>
      <c r="IJ4209" s="123"/>
      <c r="IK4209" s="123"/>
      <c r="IL4209" s="123"/>
      <c r="IM4209" s="123"/>
      <c r="IN4209" s="123"/>
      <c r="IO4209" s="123"/>
      <c r="IP4209" s="123"/>
    </row>
    <row r="4210" s="120" customFormat="1" ht="15.75" customHeight="1" spans="3:250">
      <c r="C4210" s="124"/>
      <c r="D4210" s="124"/>
      <c r="E4210" s="120"/>
      <c r="F4210" s="125"/>
      <c r="G4210" s="120"/>
      <c r="II4210" s="123"/>
      <c r="IJ4210" s="123"/>
      <c r="IK4210" s="123"/>
      <c r="IL4210" s="123"/>
      <c r="IM4210" s="123"/>
      <c r="IN4210" s="123"/>
      <c r="IO4210" s="123"/>
      <c r="IP4210" s="123"/>
    </row>
    <row r="4211" s="120" customFormat="1" ht="15.75" customHeight="1" spans="3:250">
      <c r="C4211" s="124"/>
      <c r="D4211" s="124"/>
      <c r="E4211" s="120"/>
      <c r="F4211" s="125"/>
      <c r="G4211" s="120"/>
      <c r="II4211" s="123"/>
      <c r="IJ4211" s="123"/>
      <c r="IK4211" s="123"/>
      <c r="IL4211" s="123"/>
      <c r="IM4211" s="123"/>
      <c r="IN4211" s="123"/>
      <c r="IO4211" s="123"/>
      <c r="IP4211" s="123"/>
    </row>
    <row r="4212" s="120" customFormat="1" ht="15.75" customHeight="1" spans="3:250">
      <c r="C4212" s="124"/>
      <c r="D4212" s="124"/>
      <c r="E4212" s="120"/>
      <c r="F4212" s="125"/>
      <c r="G4212" s="120"/>
      <c r="II4212" s="123"/>
      <c r="IJ4212" s="123"/>
      <c r="IK4212" s="123"/>
      <c r="IL4212" s="123"/>
      <c r="IM4212" s="123"/>
      <c r="IN4212" s="123"/>
      <c r="IO4212" s="123"/>
      <c r="IP4212" s="123"/>
    </row>
    <row r="4213" s="120" customFormat="1" ht="15.75" customHeight="1" spans="3:250">
      <c r="C4213" s="124"/>
      <c r="D4213" s="124"/>
      <c r="E4213" s="120"/>
      <c r="F4213" s="125"/>
      <c r="G4213" s="120"/>
      <c r="II4213" s="123"/>
      <c r="IJ4213" s="123"/>
      <c r="IK4213" s="123"/>
      <c r="IL4213" s="123"/>
      <c r="IM4213" s="123"/>
      <c r="IN4213" s="123"/>
      <c r="IO4213" s="123"/>
      <c r="IP4213" s="123"/>
    </row>
    <row r="4214" s="120" customFormat="1" ht="15.75" customHeight="1" spans="3:250">
      <c r="C4214" s="124"/>
      <c r="D4214" s="124"/>
      <c r="E4214" s="120"/>
      <c r="F4214" s="125"/>
      <c r="G4214" s="120"/>
      <c r="II4214" s="123"/>
      <c r="IJ4214" s="123"/>
      <c r="IK4214" s="123"/>
      <c r="IL4214" s="123"/>
      <c r="IM4214" s="123"/>
      <c r="IN4214" s="123"/>
      <c r="IO4214" s="123"/>
      <c r="IP4214" s="123"/>
    </row>
    <row r="4215" s="120" customFormat="1" ht="15.75" customHeight="1" spans="3:250">
      <c r="C4215" s="124"/>
      <c r="D4215" s="124"/>
      <c r="E4215" s="120"/>
      <c r="F4215" s="125"/>
      <c r="G4215" s="120"/>
      <c r="II4215" s="123"/>
      <c r="IJ4215" s="123"/>
      <c r="IK4215" s="123"/>
      <c r="IL4215" s="123"/>
      <c r="IM4215" s="123"/>
      <c r="IN4215" s="123"/>
      <c r="IO4215" s="123"/>
      <c r="IP4215" s="123"/>
    </row>
    <row r="4216" s="120" customFormat="1" ht="15.75" customHeight="1" spans="3:250">
      <c r="C4216" s="124"/>
      <c r="D4216" s="124"/>
      <c r="E4216" s="120"/>
      <c r="F4216" s="125"/>
      <c r="G4216" s="120"/>
      <c r="II4216" s="123"/>
      <c r="IJ4216" s="123"/>
      <c r="IK4216" s="123"/>
      <c r="IL4216" s="123"/>
      <c r="IM4216" s="123"/>
      <c r="IN4216" s="123"/>
      <c r="IO4216" s="123"/>
      <c r="IP4216" s="123"/>
    </row>
    <row r="4217" s="120" customFormat="1" ht="15.75" customHeight="1" spans="3:250">
      <c r="C4217" s="124"/>
      <c r="D4217" s="124"/>
      <c r="E4217" s="120"/>
      <c r="F4217" s="125"/>
      <c r="G4217" s="120"/>
      <c r="II4217" s="123"/>
      <c r="IJ4217" s="123"/>
      <c r="IK4217" s="123"/>
      <c r="IL4217" s="123"/>
      <c r="IM4217" s="123"/>
      <c r="IN4217" s="123"/>
      <c r="IO4217" s="123"/>
      <c r="IP4217" s="123"/>
    </row>
    <row r="4218" s="120" customFormat="1" ht="15.75" customHeight="1" spans="3:250">
      <c r="C4218" s="124"/>
      <c r="D4218" s="124"/>
      <c r="E4218" s="120"/>
      <c r="F4218" s="125"/>
      <c r="G4218" s="120"/>
      <c r="II4218" s="123"/>
      <c r="IJ4218" s="123"/>
      <c r="IK4218" s="123"/>
      <c r="IL4218" s="123"/>
      <c r="IM4218" s="123"/>
      <c r="IN4218" s="123"/>
      <c r="IO4218" s="123"/>
      <c r="IP4218" s="123"/>
    </row>
    <row r="4219" s="120" customFormat="1" ht="15.75" customHeight="1" spans="3:250">
      <c r="C4219" s="124"/>
      <c r="D4219" s="124"/>
      <c r="E4219" s="120"/>
      <c r="F4219" s="125"/>
      <c r="G4219" s="120"/>
      <c r="II4219" s="123"/>
      <c r="IJ4219" s="123"/>
      <c r="IK4219" s="123"/>
      <c r="IL4219" s="123"/>
      <c r="IM4219" s="123"/>
      <c r="IN4219" s="123"/>
      <c r="IO4219" s="123"/>
      <c r="IP4219" s="123"/>
    </row>
    <row r="4220" s="120" customFormat="1" ht="15.75" customHeight="1" spans="3:250">
      <c r="C4220" s="124"/>
      <c r="D4220" s="124"/>
      <c r="E4220" s="120"/>
      <c r="F4220" s="125"/>
      <c r="G4220" s="120"/>
      <c r="II4220" s="123"/>
      <c r="IJ4220" s="123"/>
      <c r="IK4220" s="123"/>
      <c r="IL4220" s="123"/>
      <c r="IM4220" s="123"/>
      <c r="IN4220" s="123"/>
      <c r="IO4220" s="123"/>
      <c r="IP4220" s="123"/>
    </row>
    <row r="4221" s="120" customFormat="1" ht="15.75" customHeight="1" spans="3:250">
      <c r="C4221" s="124"/>
      <c r="D4221" s="124"/>
      <c r="E4221" s="120"/>
      <c r="F4221" s="125"/>
      <c r="G4221" s="120"/>
      <c r="II4221" s="123"/>
      <c r="IJ4221" s="123"/>
      <c r="IK4221" s="123"/>
      <c r="IL4221" s="123"/>
      <c r="IM4221" s="123"/>
      <c r="IN4221" s="123"/>
      <c r="IO4221" s="123"/>
      <c r="IP4221" s="123"/>
    </row>
    <row r="4222" s="120" customFormat="1" ht="15.75" customHeight="1" spans="3:250">
      <c r="C4222" s="124"/>
      <c r="D4222" s="124"/>
      <c r="E4222" s="120"/>
      <c r="F4222" s="125"/>
      <c r="G4222" s="120"/>
      <c r="II4222" s="123"/>
      <c r="IJ4222" s="123"/>
      <c r="IK4222" s="123"/>
      <c r="IL4222" s="123"/>
      <c r="IM4222" s="123"/>
      <c r="IN4222" s="123"/>
      <c r="IO4222" s="123"/>
      <c r="IP4222" s="123"/>
    </row>
    <row r="4223" s="120" customFormat="1" ht="15.75" customHeight="1" spans="3:250">
      <c r="C4223" s="124"/>
      <c r="D4223" s="124"/>
      <c r="E4223" s="120"/>
      <c r="F4223" s="125"/>
      <c r="G4223" s="120"/>
      <c r="II4223" s="123"/>
      <c r="IJ4223" s="123"/>
      <c r="IK4223" s="123"/>
      <c r="IL4223" s="123"/>
      <c r="IM4223" s="123"/>
      <c r="IN4223" s="123"/>
      <c r="IO4223" s="123"/>
      <c r="IP4223" s="123"/>
    </row>
    <row r="4224" s="120" customFormat="1" ht="15.75" customHeight="1" spans="3:250">
      <c r="C4224" s="124"/>
      <c r="D4224" s="124"/>
      <c r="E4224" s="120"/>
      <c r="F4224" s="125"/>
      <c r="G4224" s="120"/>
      <c r="II4224" s="123"/>
      <c r="IJ4224" s="123"/>
      <c r="IK4224" s="123"/>
      <c r="IL4224" s="123"/>
      <c r="IM4224" s="123"/>
      <c r="IN4224" s="123"/>
      <c r="IO4224" s="123"/>
      <c r="IP4224" s="123"/>
    </row>
    <row r="4225" s="120" customFormat="1" ht="15.75" customHeight="1" spans="3:250">
      <c r="C4225" s="124"/>
      <c r="D4225" s="124"/>
      <c r="E4225" s="120"/>
      <c r="F4225" s="125"/>
      <c r="G4225" s="120"/>
      <c r="II4225" s="123"/>
      <c r="IJ4225" s="123"/>
      <c r="IK4225" s="123"/>
      <c r="IL4225" s="123"/>
      <c r="IM4225" s="123"/>
      <c r="IN4225" s="123"/>
      <c r="IO4225" s="123"/>
      <c r="IP4225" s="123"/>
    </row>
    <row r="4226" s="120" customFormat="1" ht="15.75" customHeight="1" spans="3:250">
      <c r="C4226" s="124"/>
      <c r="D4226" s="124"/>
      <c r="E4226" s="120"/>
      <c r="F4226" s="125"/>
      <c r="G4226" s="120"/>
      <c r="II4226" s="123"/>
      <c r="IJ4226" s="123"/>
      <c r="IK4226" s="123"/>
      <c r="IL4226" s="123"/>
      <c r="IM4226" s="123"/>
      <c r="IN4226" s="123"/>
      <c r="IO4226" s="123"/>
      <c r="IP4226" s="123"/>
    </row>
    <row r="4227" s="120" customFormat="1" ht="15.75" customHeight="1" spans="3:250">
      <c r="C4227" s="124"/>
      <c r="D4227" s="124"/>
      <c r="E4227" s="120"/>
      <c r="F4227" s="125"/>
      <c r="G4227" s="120"/>
      <c r="II4227" s="123"/>
      <c r="IJ4227" s="123"/>
      <c r="IK4227" s="123"/>
      <c r="IL4227" s="123"/>
      <c r="IM4227" s="123"/>
      <c r="IN4227" s="123"/>
      <c r="IO4227" s="123"/>
      <c r="IP4227" s="123"/>
    </row>
    <row r="4228" s="120" customFormat="1" ht="15.75" customHeight="1" spans="3:250">
      <c r="C4228" s="124"/>
      <c r="D4228" s="124"/>
      <c r="E4228" s="120"/>
      <c r="F4228" s="125"/>
      <c r="G4228" s="120"/>
      <c r="II4228" s="123"/>
      <c r="IJ4228" s="123"/>
      <c r="IK4228" s="123"/>
      <c r="IL4228" s="123"/>
      <c r="IM4228" s="123"/>
      <c r="IN4228" s="123"/>
      <c r="IO4228" s="123"/>
      <c r="IP4228" s="123"/>
    </row>
    <row r="4229" s="120" customFormat="1" ht="15.75" customHeight="1" spans="3:250">
      <c r="C4229" s="124"/>
      <c r="D4229" s="124"/>
      <c r="E4229" s="120"/>
      <c r="F4229" s="125"/>
      <c r="G4229" s="120"/>
      <c r="II4229" s="123"/>
      <c r="IJ4229" s="123"/>
      <c r="IK4229" s="123"/>
      <c r="IL4229" s="123"/>
      <c r="IM4229" s="123"/>
      <c r="IN4229" s="123"/>
      <c r="IO4229" s="123"/>
      <c r="IP4229" s="123"/>
    </row>
    <row r="4230" s="120" customFormat="1" ht="15.75" customHeight="1" spans="3:250">
      <c r="C4230" s="124"/>
      <c r="D4230" s="124"/>
      <c r="E4230" s="120"/>
      <c r="F4230" s="125"/>
      <c r="G4230" s="120"/>
      <c r="II4230" s="123"/>
      <c r="IJ4230" s="123"/>
      <c r="IK4230" s="123"/>
      <c r="IL4230" s="123"/>
      <c r="IM4230" s="123"/>
      <c r="IN4230" s="123"/>
      <c r="IO4230" s="123"/>
      <c r="IP4230" s="123"/>
    </row>
    <row r="4231" s="120" customFormat="1" ht="15.75" customHeight="1" spans="3:250">
      <c r="C4231" s="124"/>
      <c r="D4231" s="124"/>
      <c r="E4231" s="120"/>
      <c r="F4231" s="125"/>
      <c r="G4231" s="120"/>
      <c r="II4231" s="123"/>
      <c r="IJ4231" s="123"/>
      <c r="IK4231" s="123"/>
      <c r="IL4231" s="123"/>
      <c r="IM4231" s="123"/>
      <c r="IN4231" s="123"/>
      <c r="IO4231" s="123"/>
      <c r="IP4231" s="123"/>
    </row>
    <row r="4232" s="120" customFormat="1" ht="15.75" customHeight="1" spans="3:250">
      <c r="C4232" s="124"/>
      <c r="D4232" s="124"/>
      <c r="E4232" s="120"/>
      <c r="F4232" s="125"/>
      <c r="G4232" s="120"/>
      <c r="II4232" s="123"/>
      <c r="IJ4232" s="123"/>
      <c r="IK4232" s="123"/>
      <c r="IL4232" s="123"/>
      <c r="IM4232" s="123"/>
      <c r="IN4232" s="123"/>
      <c r="IO4232" s="123"/>
      <c r="IP4232" s="123"/>
    </row>
    <row r="4233" s="120" customFormat="1" ht="15.75" customHeight="1" spans="3:250">
      <c r="C4233" s="124"/>
      <c r="D4233" s="124"/>
      <c r="E4233" s="120"/>
      <c r="F4233" s="125"/>
      <c r="G4233" s="120"/>
      <c r="II4233" s="123"/>
      <c r="IJ4233" s="123"/>
      <c r="IK4233" s="123"/>
      <c r="IL4233" s="123"/>
      <c r="IM4233" s="123"/>
      <c r="IN4233" s="123"/>
      <c r="IO4233" s="123"/>
      <c r="IP4233" s="123"/>
    </row>
    <row r="4234" s="120" customFormat="1" ht="15.75" customHeight="1" spans="3:250">
      <c r="C4234" s="124"/>
      <c r="D4234" s="124"/>
      <c r="E4234" s="120"/>
      <c r="F4234" s="125"/>
      <c r="G4234" s="120"/>
      <c r="II4234" s="123"/>
      <c r="IJ4234" s="123"/>
      <c r="IK4234" s="123"/>
      <c r="IL4234" s="123"/>
      <c r="IM4234" s="123"/>
      <c r="IN4234" s="123"/>
      <c r="IO4234" s="123"/>
      <c r="IP4234" s="123"/>
    </row>
    <row r="4235" s="120" customFormat="1" ht="15.75" customHeight="1" spans="3:250">
      <c r="C4235" s="124"/>
      <c r="D4235" s="124"/>
      <c r="E4235" s="120"/>
      <c r="F4235" s="125"/>
      <c r="G4235" s="120"/>
      <c r="II4235" s="123"/>
      <c r="IJ4235" s="123"/>
      <c r="IK4235" s="123"/>
      <c r="IL4235" s="123"/>
      <c r="IM4235" s="123"/>
      <c r="IN4235" s="123"/>
      <c r="IO4235" s="123"/>
      <c r="IP4235" s="123"/>
    </row>
    <row r="4236" s="120" customFormat="1" ht="15.75" customHeight="1" spans="3:250">
      <c r="C4236" s="124"/>
      <c r="D4236" s="124"/>
      <c r="E4236" s="120"/>
      <c r="F4236" s="125"/>
      <c r="G4236" s="120"/>
      <c r="II4236" s="123"/>
      <c r="IJ4236" s="123"/>
      <c r="IK4236" s="123"/>
      <c r="IL4236" s="123"/>
      <c r="IM4236" s="123"/>
      <c r="IN4236" s="123"/>
      <c r="IO4236" s="123"/>
      <c r="IP4236" s="123"/>
    </row>
    <row r="4237" s="120" customFormat="1" ht="15.75" customHeight="1" spans="3:250">
      <c r="C4237" s="124"/>
      <c r="D4237" s="124"/>
      <c r="E4237" s="120"/>
      <c r="F4237" s="125"/>
      <c r="G4237" s="120"/>
      <c r="II4237" s="123"/>
      <c r="IJ4237" s="123"/>
      <c r="IK4237" s="123"/>
      <c r="IL4237" s="123"/>
      <c r="IM4237" s="123"/>
      <c r="IN4237" s="123"/>
      <c r="IO4237" s="123"/>
      <c r="IP4237" s="123"/>
    </row>
    <row r="4238" s="120" customFormat="1" ht="15.75" customHeight="1" spans="3:250">
      <c r="C4238" s="124"/>
      <c r="D4238" s="124"/>
      <c r="E4238" s="120"/>
      <c r="F4238" s="125"/>
      <c r="G4238" s="120"/>
      <c r="II4238" s="123"/>
      <c r="IJ4238" s="123"/>
      <c r="IK4238" s="123"/>
      <c r="IL4238" s="123"/>
      <c r="IM4238" s="123"/>
      <c r="IN4238" s="123"/>
      <c r="IO4238" s="123"/>
      <c r="IP4238" s="123"/>
    </row>
    <row r="4239" s="120" customFormat="1" ht="15.75" customHeight="1" spans="3:250">
      <c r="C4239" s="124"/>
      <c r="D4239" s="124"/>
      <c r="E4239" s="120"/>
      <c r="F4239" s="125"/>
      <c r="G4239" s="120"/>
      <c r="II4239" s="123"/>
      <c r="IJ4239" s="123"/>
      <c r="IK4239" s="123"/>
      <c r="IL4239" s="123"/>
      <c r="IM4239" s="123"/>
      <c r="IN4239" s="123"/>
      <c r="IO4239" s="123"/>
      <c r="IP4239" s="123"/>
    </row>
    <row r="4240" s="120" customFormat="1" ht="15.75" customHeight="1" spans="3:250">
      <c r="C4240" s="124"/>
      <c r="D4240" s="124"/>
      <c r="E4240" s="120"/>
      <c r="F4240" s="125"/>
      <c r="G4240" s="120"/>
      <c r="II4240" s="123"/>
      <c r="IJ4240" s="123"/>
      <c r="IK4240" s="123"/>
      <c r="IL4240" s="123"/>
      <c r="IM4240" s="123"/>
      <c r="IN4240" s="123"/>
      <c r="IO4240" s="123"/>
      <c r="IP4240" s="123"/>
    </row>
    <row r="4241" s="120" customFormat="1" ht="15.75" customHeight="1" spans="3:250">
      <c r="C4241" s="124"/>
      <c r="D4241" s="124"/>
      <c r="E4241" s="120"/>
      <c r="F4241" s="125"/>
      <c r="G4241" s="120"/>
      <c r="II4241" s="123"/>
      <c r="IJ4241" s="123"/>
      <c r="IK4241" s="123"/>
      <c r="IL4241" s="123"/>
      <c r="IM4241" s="123"/>
      <c r="IN4241" s="123"/>
      <c r="IO4241" s="123"/>
      <c r="IP4241" s="123"/>
    </row>
    <row r="4242" s="120" customFormat="1" ht="15.75" customHeight="1" spans="3:250">
      <c r="C4242" s="124"/>
      <c r="D4242" s="124"/>
      <c r="E4242" s="120"/>
      <c r="F4242" s="125"/>
      <c r="G4242" s="120"/>
      <c r="II4242" s="123"/>
      <c r="IJ4242" s="123"/>
      <c r="IK4242" s="123"/>
      <c r="IL4242" s="123"/>
      <c r="IM4242" s="123"/>
      <c r="IN4242" s="123"/>
      <c r="IO4242" s="123"/>
      <c r="IP4242" s="123"/>
    </row>
    <row r="4243" s="120" customFormat="1" ht="15.75" customHeight="1" spans="3:250">
      <c r="C4243" s="124"/>
      <c r="D4243" s="124"/>
      <c r="E4243" s="120"/>
      <c r="F4243" s="125"/>
      <c r="G4243" s="120"/>
      <c r="II4243" s="123"/>
      <c r="IJ4243" s="123"/>
      <c r="IK4243" s="123"/>
      <c r="IL4243" s="123"/>
      <c r="IM4243" s="123"/>
      <c r="IN4243" s="123"/>
      <c r="IO4243" s="123"/>
      <c r="IP4243" s="123"/>
    </row>
    <row r="4244" s="120" customFormat="1" ht="15.75" customHeight="1" spans="3:250">
      <c r="C4244" s="124"/>
      <c r="D4244" s="124"/>
      <c r="E4244" s="120"/>
      <c r="F4244" s="125"/>
      <c r="G4244" s="120"/>
      <c r="II4244" s="123"/>
      <c r="IJ4244" s="123"/>
      <c r="IK4244" s="123"/>
      <c r="IL4244" s="123"/>
      <c r="IM4244" s="123"/>
      <c r="IN4244" s="123"/>
      <c r="IO4244" s="123"/>
      <c r="IP4244" s="123"/>
    </row>
    <row r="4245" s="120" customFormat="1" ht="15.75" customHeight="1" spans="3:250">
      <c r="C4245" s="124"/>
      <c r="D4245" s="124"/>
      <c r="E4245" s="120"/>
      <c r="F4245" s="125"/>
      <c r="G4245" s="120"/>
      <c r="II4245" s="123"/>
      <c r="IJ4245" s="123"/>
      <c r="IK4245" s="123"/>
      <c r="IL4245" s="123"/>
      <c r="IM4245" s="123"/>
      <c r="IN4245" s="123"/>
      <c r="IO4245" s="123"/>
      <c r="IP4245" s="123"/>
    </row>
    <row r="4246" s="120" customFormat="1" ht="15.75" customHeight="1" spans="3:250">
      <c r="C4246" s="124"/>
      <c r="D4246" s="124"/>
      <c r="E4246" s="120"/>
      <c r="F4246" s="125"/>
      <c r="G4246" s="120"/>
      <c r="II4246" s="123"/>
      <c r="IJ4246" s="123"/>
      <c r="IK4246" s="123"/>
      <c r="IL4246" s="123"/>
      <c r="IM4246" s="123"/>
      <c r="IN4246" s="123"/>
      <c r="IO4246" s="123"/>
      <c r="IP4246" s="123"/>
    </row>
    <row r="4247" s="120" customFormat="1" ht="15.75" customHeight="1" spans="3:250">
      <c r="C4247" s="124"/>
      <c r="D4247" s="124"/>
      <c r="E4247" s="120"/>
      <c r="F4247" s="125"/>
      <c r="G4247" s="120"/>
      <c r="II4247" s="123"/>
      <c r="IJ4247" s="123"/>
      <c r="IK4247" s="123"/>
      <c r="IL4247" s="123"/>
      <c r="IM4247" s="123"/>
      <c r="IN4247" s="123"/>
      <c r="IO4247" s="123"/>
      <c r="IP4247" s="123"/>
    </row>
    <row r="4248" s="120" customFormat="1" ht="15.75" customHeight="1" spans="3:250">
      <c r="C4248" s="124"/>
      <c r="D4248" s="124"/>
      <c r="E4248" s="120"/>
      <c r="F4248" s="125"/>
      <c r="G4248" s="120"/>
      <c r="II4248" s="123"/>
      <c r="IJ4248" s="123"/>
      <c r="IK4248" s="123"/>
      <c r="IL4248" s="123"/>
      <c r="IM4248" s="123"/>
      <c r="IN4248" s="123"/>
      <c r="IO4248" s="123"/>
      <c r="IP4248" s="123"/>
    </row>
    <row r="4249" s="120" customFormat="1" ht="15.75" customHeight="1" spans="3:250">
      <c r="C4249" s="124"/>
      <c r="D4249" s="124"/>
      <c r="E4249" s="120"/>
      <c r="F4249" s="125"/>
      <c r="G4249" s="120"/>
      <c r="II4249" s="123"/>
      <c r="IJ4249" s="123"/>
      <c r="IK4249" s="123"/>
      <c r="IL4249" s="123"/>
      <c r="IM4249" s="123"/>
      <c r="IN4249" s="123"/>
      <c r="IO4249" s="123"/>
      <c r="IP4249" s="123"/>
    </row>
    <row r="4250" s="120" customFormat="1" ht="15.75" customHeight="1" spans="3:250">
      <c r="C4250" s="124"/>
      <c r="D4250" s="124"/>
      <c r="E4250" s="120"/>
      <c r="F4250" s="125"/>
      <c r="G4250" s="120"/>
      <c r="II4250" s="123"/>
      <c r="IJ4250" s="123"/>
      <c r="IK4250" s="123"/>
      <c r="IL4250" s="123"/>
      <c r="IM4250" s="123"/>
      <c r="IN4250" s="123"/>
      <c r="IO4250" s="123"/>
      <c r="IP4250" s="123"/>
    </row>
    <row r="4251" s="120" customFormat="1" ht="15.75" customHeight="1" spans="3:250">
      <c r="C4251" s="124"/>
      <c r="D4251" s="124"/>
      <c r="E4251" s="120"/>
      <c r="F4251" s="125"/>
      <c r="G4251" s="120"/>
      <c r="II4251" s="123"/>
      <c r="IJ4251" s="123"/>
      <c r="IK4251" s="123"/>
      <c r="IL4251" s="123"/>
      <c r="IM4251" s="123"/>
      <c r="IN4251" s="123"/>
      <c r="IO4251" s="123"/>
      <c r="IP4251" s="123"/>
    </row>
    <row r="4252" s="120" customFormat="1" ht="15.75" customHeight="1" spans="3:250">
      <c r="C4252" s="124"/>
      <c r="D4252" s="124"/>
      <c r="E4252" s="120"/>
      <c r="F4252" s="125"/>
      <c r="G4252" s="120"/>
      <c r="II4252" s="123"/>
      <c r="IJ4252" s="123"/>
      <c r="IK4252" s="123"/>
      <c r="IL4252" s="123"/>
      <c r="IM4252" s="123"/>
      <c r="IN4252" s="123"/>
      <c r="IO4252" s="123"/>
      <c r="IP4252" s="123"/>
    </row>
    <row r="4253" s="120" customFormat="1" ht="15.75" customHeight="1" spans="3:250">
      <c r="C4253" s="124"/>
      <c r="D4253" s="124"/>
      <c r="E4253" s="120"/>
      <c r="F4253" s="125"/>
      <c r="G4253" s="120"/>
      <c r="II4253" s="123"/>
      <c r="IJ4253" s="123"/>
      <c r="IK4253" s="123"/>
      <c r="IL4253" s="123"/>
      <c r="IM4253" s="123"/>
      <c r="IN4253" s="123"/>
      <c r="IO4253" s="123"/>
      <c r="IP4253" s="123"/>
    </row>
    <row r="4254" s="120" customFormat="1" ht="15.75" customHeight="1" spans="3:250">
      <c r="C4254" s="124"/>
      <c r="D4254" s="124"/>
      <c r="E4254" s="120"/>
      <c r="F4254" s="125"/>
      <c r="G4254" s="120"/>
      <c r="II4254" s="123"/>
      <c r="IJ4254" s="123"/>
      <c r="IK4254" s="123"/>
      <c r="IL4254" s="123"/>
      <c r="IM4254" s="123"/>
      <c r="IN4254" s="123"/>
      <c r="IO4254" s="123"/>
      <c r="IP4254" s="123"/>
    </row>
    <row r="4255" s="120" customFormat="1" ht="15.75" customHeight="1" spans="3:250">
      <c r="C4255" s="124"/>
      <c r="D4255" s="124"/>
      <c r="E4255" s="120"/>
      <c r="F4255" s="125"/>
      <c r="G4255" s="120"/>
      <c r="II4255" s="123"/>
      <c r="IJ4255" s="123"/>
      <c r="IK4255" s="123"/>
      <c r="IL4255" s="123"/>
      <c r="IM4255" s="123"/>
      <c r="IN4255" s="123"/>
      <c r="IO4255" s="123"/>
      <c r="IP4255" s="123"/>
    </row>
    <row r="4256" s="120" customFormat="1" ht="15.75" customHeight="1" spans="3:250">
      <c r="C4256" s="124"/>
      <c r="D4256" s="124"/>
      <c r="E4256" s="120"/>
      <c r="F4256" s="125"/>
      <c r="G4256" s="120"/>
      <c r="II4256" s="123"/>
      <c r="IJ4256" s="123"/>
      <c r="IK4256" s="123"/>
      <c r="IL4256" s="123"/>
      <c r="IM4256" s="123"/>
      <c r="IN4256" s="123"/>
      <c r="IO4256" s="123"/>
      <c r="IP4256" s="123"/>
    </row>
    <row r="4257" s="120" customFormat="1" ht="15.75" customHeight="1" spans="3:250">
      <c r="C4257" s="124"/>
      <c r="D4257" s="124"/>
      <c r="E4257" s="120"/>
      <c r="F4257" s="125"/>
      <c r="G4257" s="120"/>
      <c r="II4257" s="123"/>
      <c r="IJ4257" s="123"/>
      <c r="IK4257" s="123"/>
      <c r="IL4257" s="123"/>
      <c r="IM4257" s="123"/>
      <c r="IN4257" s="123"/>
      <c r="IO4257" s="123"/>
      <c r="IP4257" s="123"/>
    </row>
    <row r="4258" s="120" customFormat="1" ht="15.75" customHeight="1" spans="3:250">
      <c r="C4258" s="124"/>
      <c r="D4258" s="124"/>
      <c r="E4258" s="120"/>
      <c r="F4258" s="125"/>
      <c r="G4258" s="120"/>
      <c r="II4258" s="123"/>
      <c r="IJ4258" s="123"/>
      <c r="IK4258" s="123"/>
      <c r="IL4258" s="123"/>
      <c r="IM4258" s="123"/>
      <c r="IN4258" s="123"/>
      <c r="IO4258" s="123"/>
      <c r="IP4258" s="123"/>
    </row>
    <row r="4259" s="120" customFormat="1" ht="15.75" customHeight="1" spans="3:250">
      <c r="C4259" s="124"/>
      <c r="D4259" s="124"/>
      <c r="E4259" s="120"/>
      <c r="F4259" s="125"/>
      <c r="G4259" s="120"/>
      <c r="II4259" s="123"/>
      <c r="IJ4259" s="123"/>
      <c r="IK4259" s="123"/>
      <c r="IL4259" s="123"/>
      <c r="IM4259" s="123"/>
      <c r="IN4259" s="123"/>
      <c r="IO4259" s="123"/>
      <c r="IP4259" s="123"/>
    </row>
    <row r="4260" s="120" customFormat="1" ht="15.75" customHeight="1" spans="3:250">
      <c r="C4260" s="124"/>
      <c r="D4260" s="124"/>
      <c r="E4260" s="120"/>
      <c r="F4260" s="125"/>
      <c r="G4260" s="120"/>
      <c r="II4260" s="123"/>
      <c r="IJ4260" s="123"/>
      <c r="IK4260" s="123"/>
      <c r="IL4260" s="123"/>
      <c r="IM4260" s="123"/>
      <c r="IN4260" s="123"/>
      <c r="IO4260" s="123"/>
      <c r="IP4260" s="123"/>
    </row>
    <row r="4261" s="120" customFormat="1" ht="15.75" customHeight="1" spans="3:250">
      <c r="C4261" s="124"/>
      <c r="D4261" s="124"/>
      <c r="E4261" s="120"/>
      <c r="F4261" s="125"/>
      <c r="G4261" s="120"/>
      <c r="II4261" s="123"/>
      <c r="IJ4261" s="123"/>
      <c r="IK4261" s="123"/>
      <c r="IL4261" s="123"/>
      <c r="IM4261" s="123"/>
      <c r="IN4261" s="123"/>
      <c r="IO4261" s="123"/>
      <c r="IP4261" s="123"/>
    </row>
    <row r="4262" s="120" customFormat="1" ht="15.75" customHeight="1" spans="3:250">
      <c r="C4262" s="124"/>
      <c r="D4262" s="124"/>
      <c r="E4262" s="120"/>
      <c r="F4262" s="125"/>
      <c r="G4262" s="120"/>
      <c r="II4262" s="123"/>
      <c r="IJ4262" s="123"/>
      <c r="IK4262" s="123"/>
      <c r="IL4262" s="123"/>
      <c r="IM4262" s="123"/>
      <c r="IN4262" s="123"/>
      <c r="IO4262" s="123"/>
      <c r="IP4262" s="123"/>
    </row>
    <row r="4263" s="120" customFormat="1" ht="15.75" customHeight="1" spans="3:250">
      <c r="C4263" s="124"/>
      <c r="D4263" s="124"/>
      <c r="E4263" s="120"/>
      <c r="F4263" s="125"/>
      <c r="G4263" s="120"/>
      <c r="II4263" s="123"/>
      <c r="IJ4263" s="123"/>
      <c r="IK4263" s="123"/>
      <c r="IL4263" s="123"/>
      <c r="IM4263" s="123"/>
      <c r="IN4263" s="123"/>
      <c r="IO4263" s="123"/>
      <c r="IP4263" s="123"/>
    </row>
    <row r="4264" s="120" customFormat="1" ht="15.75" customHeight="1" spans="3:250">
      <c r="C4264" s="124"/>
      <c r="D4264" s="124"/>
      <c r="E4264" s="120"/>
      <c r="F4264" s="125"/>
      <c r="G4264" s="120"/>
      <c r="II4264" s="123"/>
      <c r="IJ4264" s="123"/>
      <c r="IK4264" s="123"/>
      <c r="IL4264" s="123"/>
      <c r="IM4264" s="123"/>
      <c r="IN4264" s="123"/>
      <c r="IO4264" s="123"/>
      <c r="IP4264" s="123"/>
    </row>
    <row r="4265" s="120" customFormat="1" ht="15.75" customHeight="1" spans="3:250">
      <c r="C4265" s="124"/>
      <c r="D4265" s="124"/>
      <c r="E4265" s="120"/>
      <c r="F4265" s="125"/>
      <c r="G4265" s="120"/>
      <c r="II4265" s="123"/>
      <c r="IJ4265" s="123"/>
      <c r="IK4265" s="123"/>
      <c r="IL4265" s="123"/>
      <c r="IM4265" s="123"/>
      <c r="IN4265" s="123"/>
      <c r="IO4265" s="123"/>
      <c r="IP4265" s="123"/>
    </row>
    <row r="4266" s="120" customFormat="1" ht="15.75" customHeight="1" spans="3:250">
      <c r="C4266" s="124"/>
      <c r="D4266" s="124"/>
      <c r="E4266" s="120"/>
      <c r="F4266" s="125"/>
      <c r="G4266" s="120"/>
      <c r="II4266" s="123"/>
      <c r="IJ4266" s="123"/>
      <c r="IK4266" s="123"/>
      <c r="IL4266" s="123"/>
      <c r="IM4266" s="123"/>
      <c r="IN4266" s="123"/>
      <c r="IO4266" s="123"/>
      <c r="IP4266" s="123"/>
    </row>
    <row r="4267" s="120" customFormat="1" ht="15.75" customHeight="1" spans="3:250">
      <c r="C4267" s="124"/>
      <c r="D4267" s="124"/>
      <c r="E4267" s="120"/>
      <c r="F4267" s="125"/>
      <c r="G4267" s="120"/>
      <c r="II4267" s="123"/>
      <c r="IJ4267" s="123"/>
      <c r="IK4267" s="123"/>
      <c r="IL4267" s="123"/>
      <c r="IM4267" s="123"/>
      <c r="IN4267" s="123"/>
      <c r="IO4267" s="123"/>
      <c r="IP4267" s="123"/>
    </row>
    <row r="4268" s="120" customFormat="1" ht="15.75" customHeight="1" spans="3:250">
      <c r="C4268" s="124"/>
      <c r="D4268" s="124"/>
      <c r="E4268" s="120"/>
      <c r="F4268" s="125"/>
      <c r="G4268" s="120"/>
      <c r="II4268" s="123"/>
      <c r="IJ4268" s="123"/>
      <c r="IK4268" s="123"/>
      <c r="IL4268" s="123"/>
      <c r="IM4268" s="123"/>
      <c r="IN4268" s="123"/>
      <c r="IO4268" s="123"/>
      <c r="IP4268" s="123"/>
    </row>
    <row r="4269" s="120" customFormat="1" ht="15.75" customHeight="1" spans="3:250">
      <c r="C4269" s="124"/>
      <c r="D4269" s="124"/>
      <c r="E4269" s="120"/>
      <c r="F4269" s="125"/>
      <c r="G4269" s="120"/>
      <c r="II4269" s="123"/>
      <c r="IJ4269" s="123"/>
      <c r="IK4269" s="123"/>
      <c r="IL4269" s="123"/>
      <c r="IM4269" s="123"/>
      <c r="IN4269" s="123"/>
      <c r="IO4269" s="123"/>
      <c r="IP4269" s="123"/>
    </row>
    <row r="4270" s="120" customFormat="1" ht="15.75" customHeight="1" spans="3:250">
      <c r="C4270" s="124"/>
      <c r="D4270" s="124"/>
      <c r="E4270" s="120"/>
      <c r="F4270" s="125"/>
      <c r="G4270" s="120"/>
      <c r="II4270" s="123"/>
      <c r="IJ4270" s="123"/>
      <c r="IK4270" s="123"/>
      <c r="IL4270" s="123"/>
      <c r="IM4270" s="123"/>
      <c r="IN4270" s="123"/>
      <c r="IO4270" s="123"/>
      <c r="IP4270" s="123"/>
    </row>
    <row r="4271" s="120" customFormat="1" ht="15.75" customHeight="1" spans="3:250">
      <c r="C4271" s="124"/>
      <c r="D4271" s="124"/>
      <c r="E4271" s="120"/>
      <c r="F4271" s="125"/>
      <c r="G4271" s="120"/>
      <c r="II4271" s="123"/>
      <c r="IJ4271" s="123"/>
      <c r="IK4271" s="123"/>
      <c r="IL4271" s="123"/>
      <c r="IM4271" s="123"/>
      <c r="IN4271" s="123"/>
      <c r="IO4271" s="123"/>
      <c r="IP4271" s="123"/>
    </row>
    <row r="4272" s="120" customFormat="1" ht="15.75" customHeight="1" spans="3:250">
      <c r="C4272" s="124"/>
      <c r="D4272" s="124"/>
      <c r="E4272" s="120"/>
      <c r="F4272" s="125"/>
      <c r="G4272" s="120"/>
      <c r="II4272" s="123"/>
      <c r="IJ4272" s="123"/>
      <c r="IK4272" s="123"/>
      <c r="IL4272" s="123"/>
      <c r="IM4272" s="123"/>
      <c r="IN4272" s="123"/>
      <c r="IO4272" s="123"/>
      <c r="IP4272" s="123"/>
    </row>
    <row r="4273" s="120" customFormat="1" ht="15.75" customHeight="1" spans="3:250">
      <c r="C4273" s="124"/>
      <c r="D4273" s="124"/>
      <c r="E4273" s="120"/>
      <c r="F4273" s="125"/>
      <c r="G4273" s="120"/>
      <c r="II4273" s="123"/>
      <c r="IJ4273" s="123"/>
      <c r="IK4273" s="123"/>
      <c r="IL4273" s="123"/>
      <c r="IM4273" s="123"/>
      <c r="IN4273" s="123"/>
      <c r="IO4273" s="123"/>
      <c r="IP4273" s="123"/>
    </row>
    <row r="4274" s="120" customFormat="1" ht="15.75" customHeight="1" spans="3:250">
      <c r="C4274" s="124"/>
      <c r="D4274" s="124"/>
      <c r="E4274" s="120"/>
      <c r="F4274" s="125"/>
      <c r="G4274" s="120"/>
      <c r="II4274" s="123"/>
      <c r="IJ4274" s="123"/>
      <c r="IK4274" s="123"/>
      <c r="IL4274" s="123"/>
      <c r="IM4274" s="123"/>
      <c r="IN4274" s="123"/>
      <c r="IO4274" s="123"/>
      <c r="IP4274" s="123"/>
    </row>
    <row r="4275" s="120" customFormat="1" ht="15.75" customHeight="1" spans="3:250">
      <c r="C4275" s="124"/>
      <c r="D4275" s="124"/>
      <c r="E4275" s="120"/>
      <c r="F4275" s="125"/>
      <c r="G4275" s="120"/>
      <c r="II4275" s="123"/>
      <c r="IJ4275" s="123"/>
      <c r="IK4275" s="123"/>
      <c r="IL4275" s="123"/>
      <c r="IM4275" s="123"/>
      <c r="IN4275" s="123"/>
      <c r="IO4275" s="123"/>
      <c r="IP4275" s="123"/>
    </row>
    <row r="4276" s="120" customFormat="1" ht="15.75" customHeight="1" spans="3:250">
      <c r="C4276" s="124"/>
      <c r="D4276" s="124"/>
      <c r="E4276" s="120"/>
      <c r="F4276" s="125"/>
      <c r="G4276" s="120"/>
      <c r="II4276" s="123"/>
      <c r="IJ4276" s="123"/>
      <c r="IK4276" s="123"/>
      <c r="IL4276" s="123"/>
      <c r="IM4276" s="123"/>
      <c r="IN4276" s="123"/>
      <c r="IO4276" s="123"/>
      <c r="IP4276" s="123"/>
    </row>
    <row r="4277" s="120" customFormat="1" ht="15.75" customHeight="1" spans="3:250">
      <c r="C4277" s="124"/>
      <c r="D4277" s="124"/>
      <c r="E4277" s="120"/>
      <c r="F4277" s="125"/>
      <c r="G4277" s="120"/>
      <c r="II4277" s="123"/>
      <c r="IJ4277" s="123"/>
      <c r="IK4277" s="123"/>
      <c r="IL4277" s="123"/>
      <c r="IM4277" s="123"/>
      <c r="IN4277" s="123"/>
      <c r="IO4277" s="123"/>
      <c r="IP4277" s="123"/>
    </row>
    <row r="4278" s="120" customFormat="1" ht="15.75" customHeight="1" spans="3:250">
      <c r="C4278" s="124"/>
      <c r="D4278" s="124"/>
      <c r="E4278" s="120"/>
      <c r="F4278" s="125"/>
      <c r="G4278" s="120"/>
      <c r="II4278" s="123"/>
      <c r="IJ4278" s="123"/>
      <c r="IK4278" s="123"/>
      <c r="IL4278" s="123"/>
      <c r="IM4278" s="123"/>
      <c r="IN4278" s="123"/>
      <c r="IO4278" s="123"/>
      <c r="IP4278" s="123"/>
    </row>
    <row r="4279" s="120" customFormat="1" ht="15.75" customHeight="1" spans="3:250">
      <c r="C4279" s="124"/>
      <c r="D4279" s="124"/>
      <c r="E4279" s="120"/>
      <c r="F4279" s="125"/>
      <c r="G4279" s="120"/>
      <c r="II4279" s="123"/>
      <c r="IJ4279" s="123"/>
      <c r="IK4279" s="123"/>
      <c r="IL4279" s="123"/>
      <c r="IM4279" s="123"/>
      <c r="IN4279" s="123"/>
      <c r="IO4279" s="123"/>
      <c r="IP4279" s="123"/>
    </row>
    <row r="4280" s="120" customFormat="1" ht="15.75" customHeight="1" spans="3:250">
      <c r="C4280" s="124"/>
      <c r="D4280" s="124"/>
      <c r="E4280" s="120"/>
      <c r="F4280" s="125"/>
      <c r="G4280" s="120"/>
      <c r="II4280" s="123"/>
      <c r="IJ4280" s="123"/>
      <c r="IK4280" s="123"/>
      <c r="IL4280" s="123"/>
      <c r="IM4280" s="123"/>
      <c r="IN4280" s="123"/>
      <c r="IO4280" s="123"/>
      <c r="IP4280" s="123"/>
    </row>
    <row r="4281" s="120" customFormat="1" ht="15.75" customHeight="1" spans="3:250">
      <c r="C4281" s="124"/>
      <c r="D4281" s="124"/>
      <c r="E4281" s="120"/>
      <c r="F4281" s="125"/>
      <c r="G4281" s="120"/>
      <c r="II4281" s="123"/>
      <c r="IJ4281" s="123"/>
      <c r="IK4281" s="123"/>
      <c r="IL4281" s="123"/>
      <c r="IM4281" s="123"/>
      <c r="IN4281" s="123"/>
      <c r="IO4281" s="123"/>
      <c r="IP4281" s="123"/>
    </row>
    <row r="4282" s="120" customFormat="1" ht="15.75" customHeight="1" spans="3:250">
      <c r="C4282" s="124"/>
      <c r="D4282" s="124"/>
      <c r="E4282" s="120"/>
      <c r="F4282" s="125"/>
      <c r="G4282" s="120"/>
      <c r="II4282" s="123"/>
      <c r="IJ4282" s="123"/>
      <c r="IK4282" s="123"/>
      <c r="IL4282" s="123"/>
      <c r="IM4282" s="123"/>
      <c r="IN4282" s="123"/>
      <c r="IO4282" s="123"/>
      <c r="IP4282" s="123"/>
    </row>
    <row r="4283" s="120" customFormat="1" ht="15.75" customHeight="1" spans="3:250">
      <c r="C4283" s="124"/>
      <c r="D4283" s="124"/>
      <c r="E4283" s="120"/>
      <c r="F4283" s="125"/>
      <c r="G4283" s="120"/>
      <c r="II4283" s="123"/>
      <c r="IJ4283" s="123"/>
      <c r="IK4283" s="123"/>
      <c r="IL4283" s="123"/>
      <c r="IM4283" s="123"/>
      <c r="IN4283" s="123"/>
      <c r="IO4283" s="123"/>
      <c r="IP4283" s="123"/>
    </row>
    <row r="4284" s="120" customFormat="1" ht="15.75" customHeight="1" spans="3:250">
      <c r="C4284" s="124"/>
      <c r="D4284" s="124"/>
      <c r="E4284" s="120"/>
      <c r="F4284" s="125"/>
      <c r="G4284" s="120"/>
      <c r="II4284" s="123"/>
      <c r="IJ4284" s="123"/>
      <c r="IK4284" s="123"/>
      <c r="IL4284" s="123"/>
      <c r="IM4284" s="123"/>
      <c r="IN4284" s="123"/>
      <c r="IO4284" s="123"/>
      <c r="IP4284" s="123"/>
    </row>
    <row r="4285" s="120" customFormat="1" ht="15.75" customHeight="1" spans="3:250">
      <c r="C4285" s="124"/>
      <c r="D4285" s="124"/>
      <c r="E4285" s="120"/>
      <c r="F4285" s="125"/>
      <c r="G4285" s="120"/>
      <c r="II4285" s="123"/>
      <c r="IJ4285" s="123"/>
      <c r="IK4285" s="123"/>
      <c r="IL4285" s="123"/>
      <c r="IM4285" s="123"/>
      <c r="IN4285" s="123"/>
      <c r="IO4285" s="123"/>
      <c r="IP4285" s="123"/>
    </row>
    <row r="4286" s="120" customFormat="1" ht="15.75" customHeight="1" spans="3:250">
      <c r="C4286" s="124"/>
      <c r="D4286" s="124"/>
      <c r="E4286" s="120"/>
      <c r="F4286" s="125"/>
      <c r="G4286" s="120"/>
      <c r="II4286" s="123"/>
      <c r="IJ4286" s="123"/>
      <c r="IK4286" s="123"/>
      <c r="IL4286" s="123"/>
      <c r="IM4286" s="123"/>
      <c r="IN4286" s="123"/>
      <c r="IO4286" s="123"/>
      <c r="IP4286" s="123"/>
    </row>
    <row r="4287" s="120" customFormat="1" ht="15.75" customHeight="1" spans="3:250">
      <c r="C4287" s="124"/>
      <c r="D4287" s="124"/>
      <c r="E4287" s="120"/>
      <c r="F4287" s="125"/>
      <c r="G4287" s="120"/>
      <c r="II4287" s="123"/>
      <c r="IJ4287" s="123"/>
      <c r="IK4287" s="123"/>
      <c r="IL4287" s="123"/>
      <c r="IM4287" s="123"/>
      <c r="IN4287" s="123"/>
      <c r="IO4287" s="123"/>
      <c r="IP4287" s="123"/>
    </row>
    <row r="4288" s="120" customFormat="1" ht="15.75" customHeight="1" spans="3:250">
      <c r="C4288" s="124"/>
      <c r="D4288" s="124"/>
      <c r="E4288" s="120"/>
      <c r="F4288" s="125"/>
      <c r="G4288" s="120"/>
      <c r="II4288" s="123"/>
      <c r="IJ4288" s="123"/>
      <c r="IK4288" s="123"/>
      <c r="IL4288" s="123"/>
      <c r="IM4288" s="123"/>
      <c r="IN4288" s="123"/>
      <c r="IO4288" s="123"/>
      <c r="IP4288" s="123"/>
    </row>
    <row r="4289" s="120" customFormat="1" ht="15.75" customHeight="1" spans="3:250">
      <c r="C4289" s="124"/>
      <c r="D4289" s="124"/>
      <c r="E4289" s="120"/>
      <c r="F4289" s="125"/>
      <c r="G4289" s="120"/>
      <c r="II4289" s="123"/>
      <c r="IJ4289" s="123"/>
      <c r="IK4289" s="123"/>
      <c r="IL4289" s="123"/>
      <c r="IM4289" s="123"/>
      <c r="IN4289" s="123"/>
      <c r="IO4289" s="123"/>
      <c r="IP4289" s="123"/>
    </row>
    <row r="4290" s="120" customFormat="1" ht="15.75" customHeight="1" spans="3:250">
      <c r="C4290" s="124"/>
      <c r="D4290" s="124"/>
      <c r="E4290" s="120"/>
      <c r="F4290" s="125"/>
      <c r="G4290" s="120"/>
      <c r="II4290" s="123"/>
      <c r="IJ4290" s="123"/>
      <c r="IK4290" s="123"/>
      <c r="IL4290" s="123"/>
      <c r="IM4290" s="123"/>
      <c r="IN4290" s="123"/>
      <c r="IO4290" s="123"/>
      <c r="IP4290" s="123"/>
    </row>
    <row r="4291" s="120" customFormat="1" ht="15.75" customHeight="1" spans="3:250">
      <c r="C4291" s="124"/>
      <c r="D4291" s="124"/>
      <c r="E4291" s="120"/>
      <c r="F4291" s="125"/>
      <c r="G4291" s="120"/>
      <c r="II4291" s="123"/>
      <c r="IJ4291" s="123"/>
      <c r="IK4291" s="123"/>
      <c r="IL4291" s="123"/>
      <c r="IM4291" s="123"/>
      <c r="IN4291" s="123"/>
      <c r="IO4291" s="123"/>
      <c r="IP4291" s="123"/>
    </row>
    <row r="4292" s="120" customFormat="1" ht="15.75" customHeight="1" spans="3:250">
      <c r="C4292" s="124"/>
      <c r="D4292" s="124"/>
      <c r="E4292" s="120"/>
      <c r="F4292" s="125"/>
      <c r="G4292" s="120"/>
      <c r="II4292" s="123"/>
      <c r="IJ4292" s="123"/>
      <c r="IK4292" s="123"/>
      <c r="IL4292" s="123"/>
      <c r="IM4292" s="123"/>
      <c r="IN4292" s="123"/>
      <c r="IO4292" s="123"/>
      <c r="IP4292" s="123"/>
    </row>
    <row r="4293" s="120" customFormat="1" ht="15.75" customHeight="1" spans="3:250">
      <c r="C4293" s="124"/>
      <c r="D4293" s="124"/>
      <c r="E4293" s="120"/>
      <c r="F4293" s="125"/>
      <c r="G4293" s="120"/>
      <c r="II4293" s="123"/>
      <c r="IJ4293" s="123"/>
      <c r="IK4293" s="123"/>
      <c r="IL4293" s="123"/>
      <c r="IM4293" s="123"/>
      <c r="IN4293" s="123"/>
      <c r="IO4293" s="123"/>
      <c r="IP4293" s="123"/>
    </row>
    <row r="4294" s="120" customFormat="1" ht="15.75" customHeight="1" spans="3:250">
      <c r="C4294" s="124"/>
      <c r="D4294" s="124"/>
      <c r="E4294" s="120"/>
      <c r="F4294" s="125"/>
      <c r="G4294" s="120"/>
      <c r="II4294" s="123"/>
      <c r="IJ4294" s="123"/>
      <c r="IK4294" s="123"/>
      <c r="IL4294" s="123"/>
      <c r="IM4294" s="123"/>
      <c r="IN4294" s="123"/>
      <c r="IO4294" s="123"/>
      <c r="IP4294" s="123"/>
    </row>
    <row r="4295" s="120" customFormat="1" ht="15.75" customHeight="1" spans="3:250">
      <c r="C4295" s="124"/>
      <c r="D4295" s="124"/>
      <c r="E4295" s="120"/>
      <c r="F4295" s="125"/>
      <c r="G4295" s="120"/>
      <c r="II4295" s="123"/>
      <c r="IJ4295" s="123"/>
      <c r="IK4295" s="123"/>
      <c r="IL4295" s="123"/>
      <c r="IM4295" s="123"/>
      <c r="IN4295" s="123"/>
      <c r="IO4295" s="123"/>
      <c r="IP4295" s="123"/>
    </row>
    <row r="4296" s="120" customFormat="1" ht="15.75" customHeight="1" spans="3:250">
      <c r="C4296" s="124"/>
      <c r="D4296" s="124"/>
      <c r="E4296" s="120"/>
      <c r="F4296" s="125"/>
      <c r="G4296" s="120"/>
      <c r="II4296" s="123"/>
      <c r="IJ4296" s="123"/>
      <c r="IK4296" s="123"/>
      <c r="IL4296" s="123"/>
      <c r="IM4296" s="123"/>
      <c r="IN4296" s="123"/>
      <c r="IO4296" s="123"/>
      <c r="IP4296" s="123"/>
    </row>
    <row r="4297" s="120" customFormat="1" ht="15.75" customHeight="1" spans="3:250">
      <c r="C4297" s="124"/>
      <c r="D4297" s="124"/>
      <c r="E4297" s="120"/>
      <c r="F4297" s="125"/>
      <c r="G4297" s="120"/>
      <c r="II4297" s="123"/>
      <c r="IJ4297" s="123"/>
      <c r="IK4297" s="123"/>
      <c r="IL4297" s="123"/>
      <c r="IM4297" s="123"/>
      <c r="IN4297" s="123"/>
      <c r="IO4297" s="123"/>
      <c r="IP4297" s="123"/>
    </row>
    <row r="4298" s="120" customFormat="1" ht="15.75" customHeight="1" spans="3:250">
      <c r="C4298" s="124"/>
      <c r="D4298" s="124"/>
      <c r="E4298" s="120"/>
      <c r="F4298" s="125"/>
      <c r="G4298" s="120"/>
      <c r="II4298" s="123"/>
      <c r="IJ4298" s="123"/>
      <c r="IK4298" s="123"/>
      <c r="IL4298" s="123"/>
      <c r="IM4298" s="123"/>
      <c r="IN4298" s="123"/>
      <c r="IO4298" s="123"/>
      <c r="IP4298" s="123"/>
    </row>
    <row r="4299" s="120" customFormat="1" ht="15.75" customHeight="1" spans="3:250">
      <c r="C4299" s="124"/>
      <c r="D4299" s="124"/>
      <c r="E4299" s="120"/>
      <c r="F4299" s="125"/>
      <c r="G4299" s="120"/>
      <c r="II4299" s="123"/>
      <c r="IJ4299" s="123"/>
      <c r="IK4299" s="123"/>
      <c r="IL4299" s="123"/>
      <c r="IM4299" s="123"/>
      <c r="IN4299" s="123"/>
      <c r="IO4299" s="123"/>
      <c r="IP4299" s="123"/>
    </row>
    <row r="4300" s="120" customFormat="1" ht="15.75" customHeight="1" spans="3:250">
      <c r="C4300" s="124"/>
      <c r="D4300" s="124"/>
      <c r="E4300" s="120"/>
      <c r="F4300" s="125"/>
      <c r="G4300" s="120"/>
      <c r="II4300" s="123"/>
      <c r="IJ4300" s="123"/>
      <c r="IK4300" s="123"/>
      <c r="IL4300" s="123"/>
      <c r="IM4300" s="123"/>
      <c r="IN4300" s="123"/>
      <c r="IO4300" s="123"/>
      <c r="IP4300" s="123"/>
    </row>
    <row r="4301" s="120" customFormat="1" ht="15.75" customHeight="1" spans="3:250">
      <c r="C4301" s="124"/>
      <c r="D4301" s="124"/>
      <c r="E4301" s="120"/>
      <c r="F4301" s="125"/>
      <c r="G4301" s="120"/>
      <c r="II4301" s="123"/>
      <c r="IJ4301" s="123"/>
      <c r="IK4301" s="123"/>
      <c r="IL4301" s="123"/>
      <c r="IM4301" s="123"/>
      <c r="IN4301" s="123"/>
      <c r="IO4301" s="123"/>
      <c r="IP4301" s="123"/>
    </row>
    <row r="4302" s="120" customFormat="1" ht="15.75" customHeight="1" spans="3:250">
      <c r="C4302" s="124"/>
      <c r="D4302" s="124"/>
      <c r="E4302" s="120"/>
      <c r="F4302" s="125"/>
      <c r="G4302" s="120"/>
      <c r="II4302" s="123"/>
      <c r="IJ4302" s="123"/>
      <c r="IK4302" s="123"/>
      <c r="IL4302" s="123"/>
      <c r="IM4302" s="123"/>
      <c r="IN4302" s="123"/>
      <c r="IO4302" s="123"/>
      <c r="IP4302" s="123"/>
    </row>
    <row r="4303" s="120" customFormat="1" ht="15.75" customHeight="1" spans="3:250">
      <c r="C4303" s="124"/>
      <c r="D4303" s="124"/>
      <c r="E4303" s="120"/>
      <c r="F4303" s="125"/>
      <c r="G4303" s="120"/>
      <c r="II4303" s="123"/>
      <c r="IJ4303" s="123"/>
      <c r="IK4303" s="123"/>
      <c r="IL4303" s="123"/>
      <c r="IM4303" s="123"/>
      <c r="IN4303" s="123"/>
      <c r="IO4303" s="123"/>
      <c r="IP4303" s="123"/>
    </row>
    <row r="4304" s="120" customFormat="1" ht="15.75" customHeight="1" spans="3:250">
      <c r="C4304" s="124"/>
      <c r="D4304" s="124"/>
      <c r="E4304" s="120"/>
      <c r="F4304" s="125"/>
      <c r="G4304" s="120"/>
      <c r="II4304" s="123"/>
      <c r="IJ4304" s="123"/>
      <c r="IK4304" s="123"/>
      <c r="IL4304" s="123"/>
      <c r="IM4304" s="123"/>
      <c r="IN4304" s="123"/>
      <c r="IO4304" s="123"/>
      <c r="IP4304" s="123"/>
    </row>
    <row r="4305" s="120" customFormat="1" ht="15.75" customHeight="1" spans="3:250">
      <c r="C4305" s="124"/>
      <c r="D4305" s="124"/>
      <c r="E4305" s="120"/>
      <c r="F4305" s="125"/>
      <c r="G4305" s="120"/>
      <c r="II4305" s="123"/>
      <c r="IJ4305" s="123"/>
      <c r="IK4305" s="123"/>
      <c r="IL4305" s="123"/>
      <c r="IM4305" s="123"/>
      <c r="IN4305" s="123"/>
      <c r="IO4305" s="123"/>
      <c r="IP4305" s="123"/>
    </row>
    <row r="4306" s="120" customFormat="1" ht="15.75" customHeight="1" spans="3:250">
      <c r="C4306" s="124"/>
      <c r="D4306" s="124"/>
      <c r="E4306" s="120"/>
      <c r="F4306" s="125"/>
      <c r="G4306" s="120"/>
      <c r="II4306" s="123"/>
      <c r="IJ4306" s="123"/>
      <c r="IK4306" s="123"/>
      <c r="IL4306" s="123"/>
      <c r="IM4306" s="123"/>
      <c r="IN4306" s="123"/>
      <c r="IO4306" s="123"/>
      <c r="IP4306" s="123"/>
    </row>
    <row r="4307" s="120" customFormat="1" ht="15.75" customHeight="1" spans="3:250">
      <c r="C4307" s="124"/>
      <c r="D4307" s="124"/>
      <c r="E4307" s="120"/>
      <c r="F4307" s="125"/>
      <c r="G4307" s="120"/>
      <c r="II4307" s="123"/>
      <c r="IJ4307" s="123"/>
      <c r="IK4307" s="123"/>
      <c r="IL4307" s="123"/>
      <c r="IM4307" s="123"/>
      <c r="IN4307" s="123"/>
      <c r="IO4307" s="123"/>
      <c r="IP4307" s="123"/>
    </row>
    <row r="4308" s="120" customFormat="1" ht="15.75" customHeight="1" spans="3:250">
      <c r="C4308" s="124"/>
      <c r="D4308" s="124"/>
      <c r="E4308" s="120"/>
      <c r="F4308" s="125"/>
      <c r="G4308" s="120"/>
      <c r="II4308" s="123"/>
      <c r="IJ4308" s="123"/>
      <c r="IK4308" s="123"/>
      <c r="IL4308" s="123"/>
      <c r="IM4308" s="123"/>
      <c r="IN4308" s="123"/>
      <c r="IO4308" s="123"/>
      <c r="IP4308" s="123"/>
    </row>
    <row r="4309" s="120" customFormat="1" ht="15.75" customHeight="1" spans="3:250">
      <c r="C4309" s="124"/>
      <c r="D4309" s="124"/>
      <c r="E4309" s="120"/>
      <c r="F4309" s="125"/>
      <c r="G4309" s="120"/>
      <c r="II4309" s="123"/>
      <c r="IJ4309" s="123"/>
      <c r="IK4309" s="123"/>
      <c r="IL4309" s="123"/>
      <c r="IM4309" s="123"/>
      <c r="IN4309" s="123"/>
      <c r="IO4309" s="123"/>
      <c r="IP4309" s="123"/>
    </row>
    <row r="4310" s="120" customFormat="1" ht="15.75" customHeight="1" spans="3:250">
      <c r="C4310" s="124"/>
      <c r="D4310" s="124"/>
      <c r="E4310" s="120"/>
      <c r="F4310" s="125"/>
      <c r="G4310" s="120"/>
      <c r="II4310" s="123"/>
      <c r="IJ4310" s="123"/>
      <c r="IK4310" s="123"/>
      <c r="IL4310" s="123"/>
      <c r="IM4310" s="123"/>
      <c r="IN4310" s="123"/>
      <c r="IO4310" s="123"/>
      <c r="IP4310" s="123"/>
    </row>
    <row r="4311" s="120" customFormat="1" ht="15.75" customHeight="1" spans="3:250">
      <c r="C4311" s="124"/>
      <c r="D4311" s="124"/>
      <c r="E4311" s="120"/>
      <c r="F4311" s="125"/>
      <c r="G4311" s="120"/>
      <c r="II4311" s="123"/>
      <c r="IJ4311" s="123"/>
      <c r="IK4311" s="123"/>
      <c r="IL4311" s="123"/>
      <c r="IM4311" s="123"/>
      <c r="IN4311" s="123"/>
      <c r="IO4311" s="123"/>
      <c r="IP4311" s="123"/>
    </row>
    <row r="4312" s="120" customFormat="1" ht="15.75" customHeight="1" spans="3:250">
      <c r="C4312" s="124"/>
      <c r="D4312" s="124"/>
      <c r="E4312" s="120"/>
      <c r="F4312" s="125"/>
      <c r="G4312" s="120"/>
      <c r="II4312" s="123"/>
      <c r="IJ4312" s="123"/>
      <c r="IK4312" s="123"/>
      <c r="IL4312" s="123"/>
      <c r="IM4312" s="123"/>
      <c r="IN4312" s="123"/>
      <c r="IO4312" s="123"/>
      <c r="IP4312" s="123"/>
    </row>
    <row r="4313" s="120" customFormat="1" ht="15.75" customHeight="1" spans="3:250">
      <c r="C4313" s="124"/>
      <c r="D4313" s="124"/>
      <c r="E4313" s="120"/>
      <c r="F4313" s="125"/>
      <c r="G4313" s="120"/>
      <c r="II4313" s="123"/>
      <c r="IJ4313" s="123"/>
      <c r="IK4313" s="123"/>
      <c r="IL4313" s="123"/>
      <c r="IM4313" s="123"/>
      <c r="IN4313" s="123"/>
      <c r="IO4313" s="123"/>
      <c r="IP4313" s="123"/>
    </row>
    <row r="4314" s="120" customFormat="1" ht="15.75" customHeight="1" spans="3:250">
      <c r="C4314" s="124"/>
      <c r="D4314" s="124"/>
      <c r="E4314" s="120"/>
      <c r="F4314" s="125"/>
      <c r="G4314" s="120"/>
      <c r="II4314" s="123"/>
      <c r="IJ4314" s="123"/>
      <c r="IK4314" s="123"/>
      <c r="IL4314" s="123"/>
      <c r="IM4314" s="123"/>
      <c r="IN4314" s="123"/>
      <c r="IO4314" s="123"/>
      <c r="IP4314" s="123"/>
    </row>
    <row r="4315" s="120" customFormat="1" ht="15.75" customHeight="1" spans="3:250">
      <c r="C4315" s="124"/>
      <c r="D4315" s="124"/>
      <c r="E4315" s="120"/>
      <c r="F4315" s="125"/>
      <c r="G4315" s="120"/>
      <c r="II4315" s="123"/>
      <c r="IJ4315" s="123"/>
      <c r="IK4315" s="123"/>
      <c r="IL4315" s="123"/>
      <c r="IM4315" s="123"/>
      <c r="IN4315" s="123"/>
      <c r="IO4315" s="123"/>
      <c r="IP4315" s="123"/>
    </row>
    <row r="4316" s="120" customFormat="1" ht="15.75" customHeight="1" spans="3:250">
      <c r="C4316" s="124"/>
      <c r="D4316" s="124"/>
      <c r="E4316" s="120"/>
      <c r="F4316" s="125"/>
      <c r="G4316" s="120"/>
      <c r="II4316" s="123"/>
      <c r="IJ4316" s="123"/>
      <c r="IK4316" s="123"/>
      <c r="IL4316" s="123"/>
      <c r="IM4316" s="123"/>
      <c r="IN4316" s="123"/>
      <c r="IO4316" s="123"/>
      <c r="IP4316" s="123"/>
    </row>
    <row r="4317" s="120" customFormat="1" ht="15.75" customHeight="1" spans="3:250">
      <c r="C4317" s="124"/>
      <c r="D4317" s="124"/>
      <c r="E4317" s="120"/>
      <c r="F4317" s="125"/>
      <c r="G4317" s="120"/>
      <c r="II4317" s="123"/>
      <c r="IJ4317" s="123"/>
      <c r="IK4317" s="123"/>
      <c r="IL4317" s="123"/>
      <c r="IM4317" s="123"/>
      <c r="IN4317" s="123"/>
      <c r="IO4317" s="123"/>
      <c r="IP4317" s="123"/>
    </row>
    <row r="4318" s="120" customFormat="1" ht="15.75" customHeight="1" spans="3:250">
      <c r="C4318" s="124"/>
      <c r="D4318" s="124"/>
      <c r="E4318" s="120"/>
      <c r="F4318" s="125"/>
      <c r="G4318" s="120"/>
      <c r="II4318" s="123"/>
      <c r="IJ4318" s="123"/>
      <c r="IK4318" s="123"/>
      <c r="IL4318" s="123"/>
      <c r="IM4318" s="123"/>
      <c r="IN4318" s="123"/>
      <c r="IO4318" s="123"/>
      <c r="IP4318" s="123"/>
    </row>
    <row r="4319" s="120" customFormat="1" ht="15.75" customHeight="1" spans="3:250">
      <c r="C4319" s="124"/>
      <c r="D4319" s="124"/>
      <c r="E4319" s="120"/>
      <c r="F4319" s="125"/>
      <c r="G4319" s="120"/>
      <c r="II4319" s="123"/>
      <c r="IJ4319" s="123"/>
      <c r="IK4319" s="123"/>
      <c r="IL4319" s="123"/>
      <c r="IM4319" s="123"/>
      <c r="IN4319" s="123"/>
      <c r="IO4319" s="123"/>
      <c r="IP4319" s="123"/>
    </row>
    <row r="4320" s="120" customFormat="1" ht="15.75" customHeight="1" spans="3:250">
      <c r="C4320" s="124"/>
      <c r="D4320" s="124"/>
      <c r="E4320" s="120"/>
      <c r="F4320" s="125"/>
      <c r="G4320" s="120"/>
      <c r="II4320" s="123"/>
      <c r="IJ4320" s="123"/>
      <c r="IK4320" s="123"/>
      <c r="IL4320" s="123"/>
      <c r="IM4320" s="123"/>
      <c r="IN4320" s="123"/>
      <c r="IO4320" s="123"/>
      <c r="IP4320" s="123"/>
    </row>
    <row r="4321" s="120" customFormat="1" ht="15.75" customHeight="1" spans="3:250">
      <c r="C4321" s="124"/>
      <c r="D4321" s="124"/>
      <c r="E4321" s="120"/>
      <c r="F4321" s="125"/>
      <c r="G4321" s="120"/>
      <c r="II4321" s="123"/>
      <c r="IJ4321" s="123"/>
      <c r="IK4321" s="123"/>
      <c r="IL4321" s="123"/>
      <c r="IM4321" s="123"/>
      <c r="IN4321" s="123"/>
      <c r="IO4321" s="123"/>
      <c r="IP4321" s="123"/>
    </row>
    <row r="4322" s="120" customFormat="1" ht="15.75" customHeight="1" spans="3:250">
      <c r="C4322" s="124"/>
      <c r="D4322" s="124"/>
      <c r="E4322" s="120"/>
      <c r="F4322" s="125"/>
      <c r="G4322" s="120"/>
      <c r="II4322" s="123"/>
      <c r="IJ4322" s="123"/>
      <c r="IK4322" s="123"/>
      <c r="IL4322" s="123"/>
      <c r="IM4322" s="123"/>
      <c r="IN4322" s="123"/>
      <c r="IO4322" s="123"/>
      <c r="IP4322" s="123"/>
    </row>
    <row r="4323" s="120" customFormat="1" ht="15.75" customHeight="1" spans="3:250">
      <c r="C4323" s="124"/>
      <c r="D4323" s="124"/>
      <c r="E4323" s="120"/>
      <c r="F4323" s="125"/>
      <c r="G4323" s="120"/>
      <c r="II4323" s="123"/>
      <c r="IJ4323" s="123"/>
      <c r="IK4323" s="123"/>
      <c r="IL4323" s="123"/>
      <c r="IM4323" s="123"/>
      <c r="IN4323" s="123"/>
      <c r="IO4323" s="123"/>
      <c r="IP4323" s="123"/>
    </row>
    <row r="4324" s="120" customFormat="1" ht="15.75" customHeight="1" spans="3:250">
      <c r="C4324" s="124"/>
      <c r="D4324" s="124"/>
      <c r="E4324" s="120"/>
      <c r="F4324" s="125"/>
      <c r="G4324" s="120"/>
      <c r="II4324" s="123"/>
      <c r="IJ4324" s="123"/>
      <c r="IK4324" s="123"/>
      <c r="IL4324" s="123"/>
      <c r="IM4324" s="123"/>
      <c r="IN4324" s="123"/>
      <c r="IO4324" s="123"/>
      <c r="IP4324" s="123"/>
    </row>
    <row r="4325" s="120" customFormat="1" ht="15.75" customHeight="1" spans="3:250">
      <c r="C4325" s="124"/>
      <c r="D4325" s="124"/>
      <c r="E4325" s="120"/>
      <c r="F4325" s="125"/>
      <c r="G4325" s="120"/>
      <c r="II4325" s="123"/>
      <c r="IJ4325" s="123"/>
      <c r="IK4325" s="123"/>
      <c r="IL4325" s="123"/>
      <c r="IM4325" s="123"/>
      <c r="IN4325" s="123"/>
      <c r="IO4325" s="123"/>
      <c r="IP4325" s="123"/>
    </row>
    <row r="4326" s="120" customFormat="1" ht="15.75" customHeight="1" spans="3:250">
      <c r="C4326" s="124"/>
      <c r="D4326" s="124"/>
      <c r="E4326" s="120"/>
      <c r="F4326" s="125"/>
      <c r="G4326" s="120"/>
      <c r="II4326" s="123"/>
      <c r="IJ4326" s="123"/>
      <c r="IK4326" s="123"/>
      <c r="IL4326" s="123"/>
      <c r="IM4326" s="123"/>
      <c r="IN4326" s="123"/>
      <c r="IO4326" s="123"/>
      <c r="IP4326" s="123"/>
    </row>
    <row r="4327" s="120" customFormat="1" ht="15.75" customHeight="1" spans="3:250">
      <c r="C4327" s="124"/>
      <c r="D4327" s="124"/>
      <c r="E4327" s="120"/>
      <c r="F4327" s="125"/>
      <c r="G4327" s="120"/>
      <c r="II4327" s="123"/>
      <c r="IJ4327" s="123"/>
      <c r="IK4327" s="123"/>
      <c r="IL4327" s="123"/>
      <c r="IM4327" s="123"/>
      <c r="IN4327" s="123"/>
      <c r="IO4327" s="123"/>
      <c r="IP4327" s="123"/>
    </row>
    <row r="4328" s="120" customFormat="1" ht="15.75" customHeight="1" spans="3:250">
      <c r="C4328" s="124"/>
      <c r="D4328" s="124"/>
      <c r="E4328" s="120"/>
      <c r="F4328" s="125"/>
      <c r="G4328" s="120"/>
      <c r="II4328" s="123"/>
      <c r="IJ4328" s="123"/>
      <c r="IK4328" s="123"/>
      <c r="IL4328" s="123"/>
      <c r="IM4328" s="123"/>
      <c r="IN4328" s="123"/>
      <c r="IO4328" s="123"/>
      <c r="IP4328" s="123"/>
    </row>
    <row r="4329" s="120" customFormat="1" ht="15.75" customHeight="1" spans="3:250">
      <c r="C4329" s="124"/>
      <c r="D4329" s="124"/>
      <c r="E4329" s="120"/>
      <c r="F4329" s="125"/>
      <c r="G4329" s="120"/>
      <c r="II4329" s="123"/>
      <c r="IJ4329" s="123"/>
      <c r="IK4329" s="123"/>
      <c r="IL4329" s="123"/>
      <c r="IM4329" s="123"/>
      <c r="IN4329" s="123"/>
      <c r="IO4329" s="123"/>
      <c r="IP4329" s="123"/>
    </row>
    <row r="4330" s="120" customFormat="1" ht="15.75" customHeight="1" spans="3:250">
      <c r="C4330" s="124"/>
      <c r="D4330" s="124"/>
      <c r="E4330" s="120"/>
      <c r="F4330" s="125"/>
      <c r="G4330" s="120"/>
      <c r="II4330" s="123"/>
      <c r="IJ4330" s="123"/>
      <c r="IK4330" s="123"/>
      <c r="IL4330" s="123"/>
      <c r="IM4330" s="123"/>
      <c r="IN4330" s="123"/>
      <c r="IO4330" s="123"/>
      <c r="IP4330" s="123"/>
    </row>
    <row r="4331" s="120" customFormat="1" ht="15.75" customHeight="1" spans="3:250">
      <c r="C4331" s="124"/>
      <c r="D4331" s="124"/>
      <c r="E4331" s="120"/>
      <c r="F4331" s="125"/>
      <c r="G4331" s="120"/>
      <c r="II4331" s="123"/>
      <c r="IJ4331" s="123"/>
      <c r="IK4331" s="123"/>
      <c r="IL4331" s="123"/>
      <c r="IM4331" s="123"/>
      <c r="IN4331" s="123"/>
      <c r="IO4331" s="123"/>
      <c r="IP4331" s="123"/>
    </row>
    <row r="4332" s="120" customFormat="1" ht="15.75" customHeight="1" spans="3:250">
      <c r="C4332" s="124"/>
      <c r="D4332" s="124"/>
      <c r="E4332" s="120"/>
      <c r="F4332" s="125"/>
      <c r="G4332" s="120"/>
      <c r="II4332" s="123"/>
      <c r="IJ4332" s="123"/>
      <c r="IK4332" s="123"/>
      <c r="IL4332" s="123"/>
      <c r="IM4332" s="123"/>
      <c r="IN4332" s="123"/>
      <c r="IO4332" s="123"/>
      <c r="IP4332" s="123"/>
    </row>
    <row r="4333" s="120" customFormat="1" ht="15.75" customHeight="1" spans="3:250">
      <c r="C4333" s="124"/>
      <c r="D4333" s="124"/>
      <c r="E4333" s="120"/>
      <c r="F4333" s="125"/>
      <c r="G4333" s="120"/>
      <c r="II4333" s="123"/>
      <c r="IJ4333" s="123"/>
      <c r="IK4333" s="123"/>
      <c r="IL4333" s="123"/>
      <c r="IM4333" s="123"/>
      <c r="IN4333" s="123"/>
      <c r="IO4333" s="123"/>
      <c r="IP4333" s="123"/>
    </row>
    <row r="4334" s="120" customFormat="1" ht="15.75" customHeight="1" spans="3:250">
      <c r="C4334" s="124"/>
      <c r="D4334" s="124"/>
      <c r="E4334" s="120"/>
      <c r="F4334" s="125"/>
      <c r="G4334" s="120"/>
      <c r="II4334" s="123"/>
      <c r="IJ4334" s="123"/>
      <c r="IK4334" s="123"/>
      <c r="IL4334" s="123"/>
      <c r="IM4334" s="123"/>
      <c r="IN4334" s="123"/>
      <c r="IO4334" s="123"/>
      <c r="IP4334" s="123"/>
    </row>
    <row r="4335" s="120" customFormat="1" ht="15.75" customHeight="1" spans="3:250">
      <c r="C4335" s="124"/>
      <c r="D4335" s="124"/>
      <c r="E4335" s="120"/>
      <c r="F4335" s="125"/>
      <c r="G4335" s="120"/>
      <c r="II4335" s="123"/>
      <c r="IJ4335" s="123"/>
      <c r="IK4335" s="123"/>
      <c r="IL4335" s="123"/>
      <c r="IM4335" s="123"/>
      <c r="IN4335" s="123"/>
      <c r="IO4335" s="123"/>
      <c r="IP4335" s="123"/>
    </row>
    <row r="4336" s="120" customFormat="1" ht="15.75" customHeight="1" spans="3:250">
      <c r="C4336" s="124"/>
      <c r="D4336" s="124"/>
      <c r="E4336" s="120"/>
      <c r="F4336" s="125"/>
      <c r="G4336" s="120"/>
      <c r="II4336" s="123"/>
      <c r="IJ4336" s="123"/>
      <c r="IK4336" s="123"/>
      <c r="IL4336" s="123"/>
      <c r="IM4336" s="123"/>
      <c r="IN4336" s="123"/>
      <c r="IO4336" s="123"/>
      <c r="IP4336" s="123"/>
    </row>
    <row r="4337" s="120" customFormat="1" ht="15.75" customHeight="1" spans="3:250">
      <c r="C4337" s="124"/>
      <c r="D4337" s="124"/>
      <c r="E4337" s="120"/>
      <c r="F4337" s="125"/>
      <c r="G4337" s="120"/>
      <c r="II4337" s="123"/>
      <c r="IJ4337" s="123"/>
      <c r="IK4337" s="123"/>
      <c r="IL4337" s="123"/>
      <c r="IM4337" s="123"/>
      <c r="IN4337" s="123"/>
      <c r="IO4337" s="123"/>
      <c r="IP4337" s="123"/>
    </row>
    <row r="4338" s="120" customFormat="1" ht="15.75" customHeight="1" spans="3:250">
      <c r="C4338" s="124"/>
      <c r="D4338" s="124"/>
      <c r="E4338" s="120"/>
      <c r="F4338" s="125"/>
      <c r="G4338" s="120"/>
      <c r="II4338" s="123"/>
      <c r="IJ4338" s="123"/>
      <c r="IK4338" s="123"/>
      <c r="IL4338" s="123"/>
      <c r="IM4338" s="123"/>
      <c r="IN4338" s="123"/>
      <c r="IO4338" s="123"/>
      <c r="IP4338" s="123"/>
    </row>
    <row r="4339" s="120" customFormat="1" ht="15.75" customHeight="1" spans="3:250">
      <c r="C4339" s="124"/>
      <c r="D4339" s="124"/>
      <c r="E4339" s="120"/>
      <c r="F4339" s="125"/>
      <c r="G4339" s="120"/>
      <c r="II4339" s="123"/>
      <c r="IJ4339" s="123"/>
      <c r="IK4339" s="123"/>
      <c r="IL4339" s="123"/>
      <c r="IM4339" s="123"/>
      <c r="IN4339" s="123"/>
      <c r="IO4339" s="123"/>
      <c r="IP4339" s="123"/>
    </row>
    <row r="4340" s="120" customFormat="1" ht="15.75" customHeight="1" spans="3:250">
      <c r="C4340" s="124"/>
      <c r="D4340" s="124"/>
      <c r="E4340" s="120"/>
      <c r="F4340" s="125"/>
      <c r="G4340" s="120"/>
      <c r="II4340" s="123"/>
      <c r="IJ4340" s="123"/>
      <c r="IK4340" s="123"/>
      <c r="IL4340" s="123"/>
      <c r="IM4340" s="123"/>
      <c r="IN4340" s="123"/>
      <c r="IO4340" s="123"/>
      <c r="IP4340" s="123"/>
    </row>
    <row r="4341" s="120" customFormat="1" ht="15.75" customHeight="1" spans="3:250">
      <c r="C4341" s="124"/>
      <c r="D4341" s="124"/>
      <c r="E4341" s="120"/>
      <c r="F4341" s="125"/>
      <c r="G4341" s="120"/>
      <c r="II4341" s="123"/>
      <c r="IJ4341" s="123"/>
      <c r="IK4341" s="123"/>
      <c r="IL4341" s="123"/>
      <c r="IM4341" s="123"/>
      <c r="IN4341" s="123"/>
      <c r="IO4341" s="123"/>
      <c r="IP4341" s="123"/>
    </row>
    <row r="4342" s="120" customFormat="1" ht="15.75" customHeight="1" spans="3:250">
      <c r="C4342" s="124"/>
      <c r="D4342" s="124"/>
      <c r="E4342" s="120"/>
      <c r="F4342" s="125"/>
      <c r="G4342" s="120"/>
      <c r="II4342" s="123"/>
      <c r="IJ4342" s="123"/>
      <c r="IK4342" s="123"/>
      <c r="IL4342" s="123"/>
      <c r="IM4342" s="123"/>
      <c r="IN4342" s="123"/>
      <c r="IO4342" s="123"/>
      <c r="IP4342" s="123"/>
    </row>
    <row r="4343" s="120" customFormat="1" ht="15.75" customHeight="1" spans="3:250">
      <c r="C4343" s="124"/>
      <c r="D4343" s="124"/>
      <c r="E4343" s="120"/>
      <c r="F4343" s="125"/>
      <c r="G4343" s="120"/>
      <c r="II4343" s="123"/>
      <c r="IJ4343" s="123"/>
      <c r="IK4343" s="123"/>
      <c r="IL4343" s="123"/>
      <c r="IM4343" s="123"/>
      <c r="IN4343" s="123"/>
      <c r="IO4343" s="123"/>
      <c r="IP4343" s="123"/>
    </row>
    <row r="4344" s="120" customFormat="1" ht="15.75" customHeight="1" spans="3:250">
      <c r="C4344" s="124"/>
      <c r="D4344" s="124"/>
      <c r="E4344" s="120"/>
      <c r="F4344" s="125"/>
      <c r="G4344" s="120"/>
      <c r="II4344" s="123"/>
      <c r="IJ4344" s="123"/>
      <c r="IK4344" s="123"/>
      <c r="IL4344" s="123"/>
      <c r="IM4344" s="123"/>
      <c r="IN4344" s="123"/>
      <c r="IO4344" s="123"/>
      <c r="IP4344" s="123"/>
    </row>
    <row r="4345" s="120" customFormat="1" ht="15.75" customHeight="1" spans="3:250">
      <c r="C4345" s="124"/>
      <c r="D4345" s="124"/>
      <c r="E4345" s="120"/>
      <c r="F4345" s="125"/>
      <c r="G4345" s="120"/>
      <c r="II4345" s="123"/>
      <c r="IJ4345" s="123"/>
      <c r="IK4345" s="123"/>
      <c r="IL4345" s="123"/>
      <c r="IM4345" s="123"/>
      <c r="IN4345" s="123"/>
      <c r="IO4345" s="123"/>
      <c r="IP4345" s="123"/>
    </row>
    <row r="4346" s="120" customFormat="1" ht="15.75" customHeight="1" spans="3:250">
      <c r="C4346" s="124"/>
      <c r="D4346" s="124"/>
      <c r="E4346" s="120"/>
      <c r="F4346" s="125"/>
      <c r="G4346" s="120"/>
      <c r="II4346" s="123"/>
      <c r="IJ4346" s="123"/>
      <c r="IK4346" s="123"/>
      <c r="IL4346" s="123"/>
      <c r="IM4346" s="123"/>
      <c r="IN4346" s="123"/>
      <c r="IO4346" s="123"/>
      <c r="IP4346" s="123"/>
    </row>
    <row r="4347" s="120" customFormat="1" ht="15.75" customHeight="1" spans="3:250">
      <c r="C4347" s="124"/>
      <c r="D4347" s="124"/>
      <c r="E4347" s="120"/>
      <c r="F4347" s="125"/>
      <c r="G4347" s="120"/>
      <c r="II4347" s="123"/>
      <c r="IJ4347" s="123"/>
      <c r="IK4347" s="123"/>
      <c r="IL4347" s="123"/>
      <c r="IM4347" s="123"/>
      <c r="IN4347" s="123"/>
      <c r="IO4347" s="123"/>
      <c r="IP4347" s="123"/>
    </row>
    <row r="4348" s="120" customFormat="1" ht="15.75" customHeight="1" spans="3:250">
      <c r="C4348" s="124"/>
      <c r="D4348" s="124"/>
      <c r="E4348" s="120"/>
      <c r="F4348" s="125"/>
      <c r="G4348" s="120"/>
      <c r="II4348" s="123"/>
      <c r="IJ4348" s="123"/>
      <c r="IK4348" s="123"/>
      <c r="IL4348" s="123"/>
      <c r="IM4348" s="123"/>
      <c r="IN4348" s="123"/>
      <c r="IO4348" s="123"/>
      <c r="IP4348" s="123"/>
    </row>
    <row r="4349" s="120" customFormat="1" ht="15.75" customHeight="1" spans="3:250">
      <c r="C4349" s="124"/>
      <c r="D4349" s="124"/>
      <c r="E4349" s="120"/>
      <c r="F4349" s="125"/>
      <c r="G4349" s="120"/>
      <c r="II4349" s="123"/>
      <c r="IJ4349" s="123"/>
      <c r="IK4349" s="123"/>
      <c r="IL4349" s="123"/>
      <c r="IM4349" s="123"/>
      <c r="IN4349" s="123"/>
      <c r="IO4349" s="123"/>
      <c r="IP4349" s="123"/>
    </row>
    <row r="4350" s="120" customFormat="1" ht="15.75" customHeight="1" spans="3:250">
      <c r="C4350" s="124"/>
      <c r="D4350" s="124"/>
      <c r="E4350" s="120"/>
      <c r="F4350" s="125"/>
      <c r="G4350" s="120"/>
      <c r="II4350" s="123"/>
      <c r="IJ4350" s="123"/>
      <c r="IK4350" s="123"/>
      <c r="IL4350" s="123"/>
      <c r="IM4350" s="123"/>
      <c r="IN4350" s="123"/>
      <c r="IO4350" s="123"/>
      <c r="IP4350" s="123"/>
    </row>
    <row r="4351" s="120" customFormat="1" ht="15.75" customHeight="1" spans="3:250">
      <c r="C4351" s="124"/>
      <c r="D4351" s="124"/>
      <c r="E4351" s="120"/>
      <c r="F4351" s="125"/>
      <c r="G4351" s="120"/>
      <c r="II4351" s="123"/>
      <c r="IJ4351" s="123"/>
      <c r="IK4351" s="123"/>
      <c r="IL4351" s="123"/>
      <c r="IM4351" s="123"/>
      <c r="IN4351" s="123"/>
      <c r="IO4351" s="123"/>
      <c r="IP4351" s="123"/>
    </row>
    <row r="4352" s="120" customFormat="1" ht="15.75" customHeight="1" spans="3:250">
      <c r="C4352" s="124"/>
      <c r="D4352" s="124"/>
      <c r="E4352" s="120"/>
      <c r="F4352" s="125"/>
      <c r="G4352" s="120"/>
      <c r="II4352" s="123"/>
      <c r="IJ4352" s="123"/>
      <c r="IK4352" s="123"/>
      <c r="IL4352" s="123"/>
      <c r="IM4352" s="123"/>
      <c r="IN4352" s="123"/>
      <c r="IO4352" s="123"/>
      <c r="IP4352" s="123"/>
    </row>
    <row r="4353" s="120" customFormat="1" ht="15.75" customHeight="1" spans="3:250">
      <c r="C4353" s="124"/>
      <c r="D4353" s="124"/>
      <c r="E4353" s="120"/>
      <c r="F4353" s="125"/>
      <c r="G4353" s="120"/>
      <c r="II4353" s="123"/>
      <c r="IJ4353" s="123"/>
      <c r="IK4353" s="123"/>
      <c r="IL4353" s="123"/>
      <c r="IM4353" s="123"/>
      <c r="IN4353" s="123"/>
      <c r="IO4353" s="123"/>
      <c r="IP4353" s="123"/>
    </row>
    <row r="4354" s="120" customFormat="1" ht="15.75" customHeight="1" spans="3:250">
      <c r="C4354" s="124"/>
      <c r="D4354" s="124"/>
      <c r="E4354" s="120"/>
      <c r="F4354" s="125"/>
      <c r="G4354" s="120"/>
      <c r="II4354" s="123"/>
      <c r="IJ4354" s="123"/>
      <c r="IK4354" s="123"/>
      <c r="IL4354" s="123"/>
      <c r="IM4354" s="123"/>
      <c r="IN4354" s="123"/>
      <c r="IO4354" s="123"/>
      <c r="IP4354" s="123"/>
    </row>
    <row r="4355" s="120" customFormat="1" ht="15.75" customHeight="1" spans="3:250">
      <c r="C4355" s="124"/>
      <c r="D4355" s="124"/>
      <c r="E4355" s="120"/>
      <c r="F4355" s="125"/>
      <c r="G4355" s="120"/>
      <c r="II4355" s="123"/>
      <c r="IJ4355" s="123"/>
      <c r="IK4355" s="123"/>
      <c r="IL4355" s="123"/>
      <c r="IM4355" s="123"/>
      <c r="IN4355" s="123"/>
      <c r="IO4355" s="123"/>
      <c r="IP4355" s="123"/>
    </row>
    <row r="4356" s="120" customFormat="1" ht="15.75" customHeight="1" spans="3:250">
      <c r="C4356" s="124"/>
      <c r="D4356" s="124"/>
      <c r="E4356" s="120"/>
      <c r="F4356" s="125"/>
      <c r="G4356" s="120"/>
      <c r="II4356" s="123"/>
      <c r="IJ4356" s="123"/>
      <c r="IK4356" s="123"/>
      <c r="IL4356" s="123"/>
      <c r="IM4356" s="123"/>
      <c r="IN4356" s="123"/>
      <c r="IO4356" s="123"/>
      <c r="IP4356" s="123"/>
    </row>
    <row r="4357" s="120" customFormat="1" ht="15.75" customHeight="1" spans="3:250">
      <c r="C4357" s="124"/>
      <c r="D4357" s="124"/>
      <c r="E4357" s="120"/>
      <c r="F4357" s="125"/>
      <c r="G4357" s="120"/>
      <c r="II4357" s="123"/>
      <c r="IJ4357" s="123"/>
      <c r="IK4357" s="123"/>
      <c r="IL4357" s="123"/>
      <c r="IM4357" s="123"/>
      <c r="IN4357" s="123"/>
      <c r="IO4357" s="123"/>
      <c r="IP4357" s="123"/>
    </row>
    <row r="4358" s="120" customFormat="1" ht="15.75" customHeight="1" spans="3:250">
      <c r="C4358" s="124"/>
      <c r="D4358" s="124"/>
      <c r="E4358" s="120"/>
      <c r="F4358" s="125"/>
      <c r="G4358" s="120"/>
      <c r="II4358" s="123"/>
      <c r="IJ4358" s="123"/>
      <c r="IK4358" s="123"/>
      <c r="IL4358" s="123"/>
      <c r="IM4358" s="123"/>
      <c r="IN4358" s="123"/>
      <c r="IO4358" s="123"/>
      <c r="IP4358" s="123"/>
    </row>
    <row r="4359" s="120" customFormat="1" ht="15.75" customHeight="1" spans="3:250">
      <c r="C4359" s="124"/>
      <c r="D4359" s="124"/>
      <c r="E4359" s="120"/>
      <c r="F4359" s="125"/>
      <c r="G4359" s="120"/>
      <c r="II4359" s="123"/>
      <c r="IJ4359" s="123"/>
      <c r="IK4359" s="123"/>
      <c r="IL4359" s="123"/>
      <c r="IM4359" s="123"/>
      <c r="IN4359" s="123"/>
      <c r="IO4359" s="123"/>
      <c r="IP4359" s="123"/>
    </row>
    <row r="4360" s="120" customFormat="1" ht="15.75" customHeight="1" spans="3:250">
      <c r="C4360" s="124"/>
      <c r="D4360" s="124"/>
      <c r="E4360" s="120"/>
      <c r="F4360" s="125"/>
      <c r="G4360" s="120"/>
      <c r="II4360" s="123"/>
      <c r="IJ4360" s="123"/>
      <c r="IK4360" s="123"/>
      <c r="IL4360" s="123"/>
      <c r="IM4360" s="123"/>
      <c r="IN4360" s="123"/>
      <c r="IO4360" s="123"/>
      <c r="IP4360" s="123"/>
    </row>
    <row r="4361" s="120" customFormat="1" ht="15.75" customHeight="1" spans="3:250">
      <c r="C4361" s="124"/>
      <c r="D4361" s="124"/>
      <c r="E4361" s="120"/>
      <c r="F4361" s="125"/>
      <c r="G4361" s="120"/>
      <c r="II4361" s="123"/>
      <c r="IJ4361" s="123"/>
      <c r="IK4361" s="123"/>
      <c r="IL4361" s="123"/>
      <c r="IM4361" s="123"/>
      <c r="IN4361" s="123"/>
      <c r="IO4361" s="123"/>
      <c r="IP4361" s="123"/>
    </row>
    <row r="4362" s="120" customFormat="1" ht="15.75" customHeight="1" spans="3:250">
      <c r="C4362" s="124"/>
      <c r="D4362" s="124"/>
      <c r="E4362" s="120"/>
      <c r="F4362" s="125"/>
      <c r="G4362" s="120"/>
      <c r="II4362" s="123"/>
      <c r="IJ4362" s="123"/>
      <c r="IK4362" s="123"/>
      <c r="IL4362" s="123"/>
      <c r="IM4362" s="123"/>
      <c r="IN4362" s="123"/>
      <c r="IO4362" s="123"/>
      <c r="IP4362" s="123"/>
    </row>
    <row r="4363" s="120" customFormat="1" ht="15.75" customHeight="1" spans="3:250">
      <c r="C4363" s="124"/>
      <c r="D4363" s="124"/>
      <c r="E4363" s="120"/>
      <c r="F4363" s="125"/>
      <c r="G4363" s="120"/>
      <c r="II4363" s="123"/>
      <c r="IJ4363" s="123"/>
      <c r="IK4363" s="123"/>
      <c r="IL4363" s="123"/>
      <c r="IM4363" s="123"/>
      <c r="IN4363" s="123"/>
      <c r="IO4363" s="123"/>
      <c r="IP4363" s="123"/>
    </row>
    <row r="4364" s="120" customFormat="1" ht="15.75" customHeight="1" spans="3:250">
      <c r="C4364" s="124"/>
      <c r="D4364" s="124"/>
      <c r="E4364" s="120"/>
      <c r="F4364" s="125"/>
      <c r="G4364" s="120"/>
      <c r="II4364" s="123"/>
      <c r="IJ4364" s="123"/>
      <c r="IK4364" s="123"/>
      <c r="IL4364" s="123"/>
      <c r="IM4364" s="123"/>
      <c r="IN4364" s="123"/>
      <c r="IO4364" s="123"/>
      <c r="IP4364" s="123"/>
    </row>
    <row r="4365" s="120" customFormat="1" ht="15.75" customHeight="1" spans="3:250">
      <c r="C4365" s="124"/>
      <c r="D4365" s="124"/>
      <c r="E4365" s="120"/>
      <c r="F4365" s="125"/>
      <c r="G4365" s="120"/>
      <c r="II4365" s="123"/>
      <c r="IJ4365" s="123"/>
      <c r="IK4365" s="123"/>
      <c r="IL4365" s="123"/>
      <c r="IM4365" s="123"/>
      <c r="IN4365" s="123"/>
      <c r="IO4365" s="123"/>
      <c r="IP4365" s="123"/>
    </row>
    <row r="4366" s="120" customFormat="1" ht="15.75" customHeight="1" spans="3:250">
      <c r="C4366" s="124"/>
      <c r="D4366" s="124"/>
      <c r="E4366" s="120"/>
      <c r="F4366" s="125"/>
      <c r="G4366" s="120"/>
      <c r="II4366" s="123"/>
      <c r="IJ4366" s="123"/>
      <c r="IK4366" s="123"/>
      <c r="IL4366" s="123"/>
      <c r="IM4366" s="123"/>
      <c r="IN4366" s="123"/>
      <c r="IO4366" s="123"/>
      <c r="IP4366" s="123"/>
    </row>
    <row r="4367" s="120" customFormat="1" ht="15.75" customHeight="1" spans="3:250">
      <c r="C4367" s="124"/>
      <c r="D4367" s="124"/>
      <c r="E4367" s="120"/>
      <c r="F4367" s="125"/>
      <c r="G4367" s="120"/>
      <c r="II4367" s="123"/>
      <c r="IJ4367" s="123"/>
      <c r="IK4367" s="123"/>
      <c r="IL4367" s="123"/>
      <c r="IM4367" s="123"/>
      <c r="IN4367" s="123"/>
      <c r="IO4367" s="123"/>
      <c r="IP4367" s="123"/>
    </row>
    <row r="4368" s="120" customFormat="1" ht="15.75" customHeight="1" spans="3:250">
      <c r="C4368" s="124"/>
      <c r="D4368" s="124"/>
      <c r="E4368" s="120"/>
      <c r="F4368" s="125"/>
      <c r="G4368" s="120"/>
      <c r="II4368" s="123"/>
      <c r="IJ4368" s="123"/>
      <c r="IK4368" s="123"/>
      <c r="IL4368" s="123"/>
      <c r="IM4368" s="123"/>
      <c r="IN4368" s="123"/>
      <c r="IO4368" s="123"/>
      <c r="IP4368" s="123"/>
    </row>
    <row r="4369" s="120" customFormat="1" ht="15.75" customHeight="1" spans="3:250">
      <c r="C4369" s="124"/>
      <c r="D4369" s="124"/>
      <c r="E4369" s="120"/>
      <c r="F4369" s="125"/>
      <c r="G4369" s="120"/>
      <c r="II4369" s="123"/>
      <c r="IJ4369" s="123"/>
      <c r="IK4369" s="123"/>
      <c r="IL4369" s="123"/>
      <c r="IM4369" s="123"/>
      <c r="IN4369" s="123"/>
      <c r="IO4369" s="123"/>
      <c r="IP4369" s="123"/>
    </row>
    <row r="4370" s="120" customFormat="1" ht="15.75" customHeight="1" spans="3:250">
      <c r="C4370" s="124"/>
      <c r="D4370" s="124"/>
      <c r="E4370" s="120"/>
      <c r="F4370" s="125"/>
      <c r="G4370" s="120"/>
      <c r="II4370" s="123"/>
      <c r="IJ4370" s="123"/>
      <c r="IK4370" s="123"/>
      <c r="IL4370" s="123"/>
      <c r="IM4370" s="123"/>
      <c r="IN4370" s="123"/>
      <c r="IO4370" s="123"/>
      <c r="IP4370" s="123"/>
    </row>
    <row r="4371" s="120" customFormat="1" ht="15.75" customHeight="1" spans="3:250">
      <c r="C4371" s="124"/>
      <c r="D4371" s="124"/>
      <c r="E4371" s="120"/>
      <c r="F4371" s="125"/>
      <c r="G4371" s="120"/>
      <c r="II4371" s="123"/>
      <c r="IJ4371" s="123"/>
      <c r="IK4371" s="123"/>
      <c r="IL4371" s="123"/>
      <c r="IM4371" s="123"/>
      <c r="IN4371" s="123"/>
      <c r="IO4371" s="123"/>
      <c r="IP4371" s="123"/>
    </row>
    <row r="4372" s="120" customFormat="1" ht="15.75" customHeight="1" spans="3:250">
      <c r="C4372" s="124"/>
      <c r="D4372" s="124"/>
      <c r="E4372" s="120"/>
      <c r="F4372" s="125"/>
      <c r="G4372" s="120"/>
      <c r="II4372" s="123"/>
      <c r="IJ4372" s="123"/>
      <c r="IK4372" s="123"/>
      <c r="IL4372" s="123"/>
      <c r="IM4372" s="123"/>
      <c r="IN4372" s="123"/>
      <c r="IO4372" s="123"/>
      <c r="IP4372" s="123"/>
    </row>
    <row r="4373" s="120" customFormat="1" ht="15.75" customHeight="1" spans="3:250">
      <c r="C4373" s="124"/>
      <c r="D4373" s="124"/>
      <c r="E4373" s="120"/>
      <c r="F4373" s="125"/>
      <c r="G4373" s="120"/>
      <c r="II4373" s="123"/>
      <c r="IJ4373" s="123"/>
      <c r="IK4373" s="123"/>
      <c r="IL4373" s="123"/>
      <c r="IM4373" s="123"/>
      <c r="IN4373" s="123"/>
      <c r="IO4373" s="123"/>
      <c r="IP4373" s="123"/>
    </row>
    <row r="4374" s="120" customFormat="1" ht="15.75" customHeight="1" spans="3:250">
      <c r="C4374" s="124"/>
      <c r="D4374" s="124"/>
      <c r="E4374" s="120"/>
      <c r="F4374" s="125"/>
      <c r="G4374" s="120"/>
      <c r="II4374" s="123"/>
      <c r="IJ4374" s="123"/>
      <c r="IK4374" s="123"/>
      <c r="IL4374" s="123"/>
      <c r="IM4374" s="123"/>
      <c r="IN4374" s="123"/>
      <c r="IO4374" s="123"/>
      <c r="IP4374" s="123"/>
    </row>
    <row r="4375" s="120" customFormat="1" ht="15.75" customHeight="1" spans="3:250">
      <c r="C4375" s="124"/>
      <c r="D4375" s="124"/>
      <c r="E4375" s="120"/>
      <c r="F4375" s="125"/>
      <c r="G4375" s="120"/>
      <c r="II4375" s="123"/>
      <c r="IJ4375" s="123"/>
      <c r="IK4375" s="123"/>
      <c r="IL4375" s="123"/>
      <c r="IM4375" s="123"/>
      <c r="IN4375" s="123"/>
      <c r="IO4375" s="123"/>
      <c r="IP4375" s="123"/>
    </row>
    <row r="4376" s="120" customFormat="1" ht="15.75" customHeight="1" spans="3:250">
      <c r="C4376" s="124"/>
      <c r="D4376" s="124"/>
      <c r="E4376" s="120"/>
      <c r="F4376" s="125"/>
      <c r="G4376" s="120"/>
      <c r="II4376" s="123"/>
      <c r="IJ4376" s="123"/>
      <c r="IK4376" s="123"/>
      <c r="IL4376" s="123"/>
      <c r="IM4376" s="123"/>
      <c r="IN4376" s="123"/>
      <c r="IO4376" s="123"/>
      <c r="IP4376" s="123"/>
    </row>
    <row r="4377" s="120" customFormat="1" ht="15.75" customHeight="1" spans="3:250">
      <c r="C4377" s="124"/>
      <c r="D4377" s="124"/>
      <c r="E4377" s="120"/>
      <c r="F4377" s="125"/>
      <c r="G4377" s="120"/>
      <c r="II4377" s="123"/>
      <c r="IJ4377" s="123"/>
      <c r="IK4377" s="123"/>
      <c r="IL4377" s="123"/>
      <c r="IM4377" s="123"/>
      <c r="IN4377" s="123"/>
      <c r="IO4377" s="123"/>
      <c r="IP4377" s="123"/>
    </row>
    <row r="4378" s="120" customFormat="1" ht="15.75" customHeight="1" spans="3:250">
      <c r="C4378" s="124"/>
      <c r="D4378" s="124"/>
      <c r="E4378" s="120"/>
      <c r="F4378" s="125"/>
      <c r="G4378" s="120"/>
      <c r="II4378" s="123"/>
      <c r="IJ4378" s="123"/>
      <c r="IK4378" s="123"/>
      <c r="IL4378" s="123"/>
      <c r="IM4378" s="123"/>
      <c r="IN4378" s="123"/>
      <c r="IO4378" s="123"/>
      <c r="IP4378" s="123"/>
    </row>
    <row r="4379" s="120" customFormat="1" ht="15.75" customHeight="1" spans="3:250">
      <c r="C4379" s="124"/>
      <c r="D4379" s="124"/>
      <c r="E4379" s="120"/>
      <c r="F4379" s="125"/>
      <c r="G4379" s="120"/>
      <c r="II4379" s="123"/>
      <c r="IJ4379" s="123"/>
      <c r="IK4379" s="123"/>
      <c r="IL4379" s="123"/>
      <c r="IM4379" s="123"/>
      <c r="IN4379" s="123"/>
      <c r="IO4379" s="123"/>
      <c r="IP4379" s="123"/>
    </row>
    <row r="4380" s="120" customFormat="1" ht="15.75" customHeight="1" spans="3:250">
      <c r="C4380" s="124"/>
      <c r="D4380" s="124"/>
      <c r="E4380" s="120"/>
      <c r="F4380" s="125"/>
      <c r="G4380" s="120"/>
      <c r="II4380" s="123"/>
      <c r="IJ4380" s="123"/>
      <c r="IK4380" s="123"/>
      <c r="IL4380" s="123"/>
      <c r="IM4380" s="123"/>
      <c r="IN4380" s="123"/>
      <c r="IO4380" s="123"/>
      <c r="IP4380" s="123"/>
    </row>
    <row r="4381" s="120" customFormat="1" ht="15.75" customHeight="1" spans="3:250">
      <c r="C4381" s="124"/>
      <c r="D4381" s="124"/>
      <c r="E4381" s="120"/>
      <c r="F4381" s="125"/>
      <c r="G4381" s="120"/>
      <c r="II4381" s="123"/>
      <c r="IJ4381" s="123"/>
      <c r="IK4381" s="123"/>
      <c r="IL4381" s="123"/>
      <c r="IM4381" s="123"/>
      <c r="IN4381" s="123"/>
      <c r="IO4381" s="123"/>
      <c r="IP4381" s="123"/>
    </row>
    <row r="4382" s="120" customFormat="1" ht="15.75" customHeight="1" spans="3:250">
      <c r="C4382" s="124"/>
      <c r="D4382" s="124"/>
      <c r="E4382" s="120"/>
      <c r="F4382" s="125"/>
      <c r="G4382" s="120"/>
      <c r="II4382" s="123"/>
      <c r="IJ4382" s="123"/>
      <c r="IK4382" s="123"/>
      <c r="IL4382" s="123"/>
      <c r="IM4382" s="123"/>
      <c r="IN4382" s="123"/>
      <c r="IO4382" s="123"/>
      <c r="IP4382" s="123"/>
    </row>
    <row r="4383" s="120" customFormat="1" ht="15.75" customHeight="1" spans="3:250">
      <c r="C4383" s="124"/>
      <c r="D4383" s="124"/>
      <c r="E4383" s="120"/>
      <c r="F4383" s="125"/>
      <c r="G4383" s="120"/>
      <c r="II4383" s="123"/>
      <c r="IJ4383" s="123"/>
      <c r="IK4383" s="123"/>
      <c r="IL4383" s="123"/>
      <c r="IM4383" s="123"/>
      <c r="IN4383" s="123"/>
      <c r="IO4383" s="123"/>
      <c r="IP4383" s="123"/>
    </row>
    <row r="4384" s="120" customFormat="1" ht="15.75" customHeight="1" spans="3:250">
      <c r="C4384" s="124"/>
      <c r="D4384" s="124"/>
      <c r="E4384" s="120"/>
      <c r="F4384" s="125"/>
      <c r="G4384" s="120"/>
      <c r="II4384" s="123"/>
      <c r="IJ4384" s="123"/>
      <c r="IK4384" s="123"/>
      <c r="IL4384" s="123"/>
      <c r="IM4384" s="123"/>
      <c r="IN4384" s="123"/>
      <c r="IO4384" s="123"/>
      <c r="IP4384" s="123"/>
    </row>
    <row r="4385" s="120" customFormat="1" ht="15.75" customHeight="1" spans="3:250">
      <c r="C4385" s="124"/>
      <c r="D4385" s="124"/>
      <c r="E4385" s="120"/>
      <c r="F4385" s="125"/>
      <c r="G4385" s="120"/>
      <c r="II4385" s="123"/>
      <c r="IJ4385" s="123"/>
      <c r="IK4385" s="123"/>
      <c r="IL4385" s="123"/>
      <c r="IM4385" s="123"/>
      <c r="IN4385" s="123"/>
      <c r="IO4385" s="123"/>
      <c r="IP4385" s="123"/>
    </row>
    <row r="4386" s="120" customFormat="1" ht="15.75" customHeight="1" spans="3:250">
      <c r="C4386" s="124"/>
      <c r="D4386" s="124"/>
      <c r="E4386" s="120"/>
      <c r="F4386" s="125"/>
      <c r="G4386" s="120"/>
      <c r="II4386" s="123"/>
      <c r="IJ4386" s="123"/>
      <c r="IK4386" s="123"/>
      <c r="IL4386" s="123"/>
      <c r="IM4386" s="123"/>
      <c r="IN4386" s="123"/>
      <c r="IO4386" s="123"/>
      <c r="IP4386" s="123"/>
    </row>
    <row r="4387" s="120" customFormat="1" ht="15.75" customHeight="1" spans="3:250">
      <c r="C4387" s="124"/>
      <c r="D4387" s="124"/>
      <c r="E4387" s="120"/>
      <c r="F4387" s="125"/>
      <c r="G4387" s="120"/>
      <c r="II4387" s="123"/>
      <c r="IJ4387" s="123"/>
      <c r="IK4387" s="123"/>
      <c r="IL4387" s="123"/>
      <c r="IM4387" s="123"/>
      <c r="IN4387" s="123"/>
      <c r="IO4387" s="123"/>
      <c r="IP4387" s="123"/>
    </row>
    <row r="4388" s="120" customFormat="1" ht="15.75" customHeight="1" spans="3:250">
      <c r="C4388" s="124"/>
      <c r="D4388" s="124"/>
      <c r="E4388" s="120"/>
      <c r="F4388" s="125"/>
      <c r="G4388" s="120"/>
      <c r="II4388" s="123"/>
      <c r="IJ4388" s="123"/>
      <c r="IK4388" s="123"/>
      <c r="IL4388" s="123"/>
      <c r="IM4388" s="123"/>
      <c r="IN4388" s="123"/>
      <c r="IO4388" s="123"/>
      <c r="IP4388" s="123"/>
    </row>
    <row r="4389" s="120" customFormat="1" ht="15.75" customHeight="1" spans="3:250">
      <c r="C4389" s="124"/>
      <c r="D4389" s="124"/>
      <c r="E4389" s="120"/>
      <c r="F4389" s="125"/>
      <c r="G4389" s="120"/>
      <c r="II4389" s="123"/>
      <c r="IJ4389" s="123"/>
      <c r="IK4389" s="123"/>
      <c r="IL4389" s="123"/>
      <c r="IM4389" s="123"/>
      <c r="IN4389" s="123"/>
      <c r="IO4389" s="123"/>
      <c r="IP4389" s="123"/>
    </row>
    <row r="4390" s="120" customFormat="1" ht="15.75" customHeight="1" spans="3:250">
      <c r="C4390" s="124"/>
      <c r="D4390" s="124"/>
      <c r="E4390" s="120"/>
      <c r="F4390" s="125"/>
      <c r="G4390" s="120"/>
      <c r="II4390" s="123"/>
      <c r="IJ4390" s="123"/>
      <c r="IK4390" s="123"/>
      <c r="IL4390" s="123"/>
      <c r="IM4390" s="123"/>
      <c r="IN4390" s="123"/>
      <c r="IO4390" s="123"/>
      <c r="IP4390" s="123"/>
    </row>
    <row r="4391" s="120" customFormat="1" ht="15.75" customHeight="1" spans="3:250">
      <c r="C4391" s="124"/>
      <c r="D4391" s="124"/>
      <c r="E4391" s="120"/>
      <c r="F4391" s="125"/>
      <c r="G4391" s="120"/>
      <c r="II4391" s="123"/>
      <c r="IJ4391" s="123"/>
      <c r="IK4391" s="123"/>
      <c r="IL4391" s="123"/>
      <c r="IM4391" s="123"/>
      <c r="IN4391" s="123"/>
      <c r="IO4391" s="123"/>
      <c r="IP4391" s="123"/>
    </row>
    <row r="4392" s="120" customFormat="1" ht="15.75" customHeight="1" spans="3:250">
      <c r="C4392" s="124"/>
      <c r="D4392" s="124"/>
      <c r="E4392" s="120"/>
      <c r="F4392" s="125"/>
      <c r="G4392" s="120"/>
      <c r="II4392" s="123"/>
      <c r="IJ4392" s="123"/>
      <c r="IK4392" s="123"/>
      <c r="IL4392" s="123"/>
      <c r="IM4392" s="123"/>
      <c r="IN4392" s="123"/>
      <c r="IO4392" s="123"/>
      <c r="IP4392" s="123"/>
    </row>
    <row r="4393" s="120" customFormat="1" ht="15.75" customHeight="1" spans="3:250">
      <c r="C4393" s="124"/>
      <c r="D4393" s="124"/>
      <c r="E4393" s="120"/>
      <c r="F4393" s="125"/>
      <c r="G4393" s="120"/>
      <c r="II4393" s="123"/>
      <c r="IJ4393" s="123"/>
      <c r="IK4393" s="123"/>
      <c r="IL4393" s="123"/>
      <c r="IM4393" s="123"/>
      <c r="IN4393" s="123"/>
      <c r="IO4393" s="123"/>
      <c r="IP4393" s="123"/>
    </row>
    <row r="4394" s="120" customFormat="1" ht="15.75" customHeight="1" spans="3:250">
      <c r="C4394" s="124"/>
      <c r="D4394" s="124"/>
      <c r="E4394" s="120"/>
      <c r="F4394" s="125"/>
      <c r="G4394" s="120"/>
      <c r="II4394" s="123"/>
      <c r="IJ4394" s="123"/>
      <c r="IK4394" s="123"/>
      <c r="IL4394" s="123"/>
      <c r="IM4394" s="123"/>
      <c r="IN4394" s="123"/>
      <c r="IO4394" s="123"/>
      <c r="IP4394" s="123"/>
    </row>
    <row r="4395" s="120" customFormat="1" ht="15.75" customHeight="1" spans="3:250">
      <c r="C4395" s="124"/>
      <c r="D4395" s="124"/>
      <c r="E4395" s="120"/>
      <c r="F4395" s="125"/>
      <c r="G4395" s="120"/>
      <c r="II4395" s="123"/>
      <c r="IJ4395" s="123"/>
      <c r="IK4395" s="123"/>
      <c r="IL4395" s="123"/>
      <c r="IM4395" s="123"/>
      <c r="IN4395" s="123"/>
      <c r="IO4395" s="123"/>
      <c r="IP4395" s="123"/>
    </row>
    <row r="4396" s="120" customFormat="1" ht="15.75" customHeight="1" spans="3:250">
      <c r="C4396" s="124"/>
      <c r="D4396" s="124"/>
      <c r="E4396" s="120"/>
      <c r="F4396" s="125"/>
      <c r="G4396" s="120"/>
      <c r="II4396" s="123"/>
      <c r="IJ4396" s="123"/>
      <c r="IK4396" s="123"/>
      <c r="IL4396" s="123"/>
      <c r="IM4396" s="123"/>
      <c r="IN4396" s="123"/>
      <c r="IO4396" s="123"/>
      <c r="IP4396" s="123"/>
    </row>
    <row r="4397" s="120" customFormat="1" ht="15.75" customHeight="1" spans="3:250">
      <c r="C4397" s="124"/>
      <c r="D4397" s="124"/>
      <c r="E4397" s="120"/>
      <c r="F4397" s="125"/>
      <c r="G4397" s="120"/>
      <c r="II4397" s="123"/>
      <c r="IJ4397" s="123"/>
      <c r="IK4397" s="123"/>
      <c r="IL4397" s="123"/>
      <c r="IM4397" s="123"/>
      <c r="IN4397" s="123"/>
      <c r="IO4397" s="123"/>
      <c r="IP4397" s="123"/>
    </row>
    <row r="4398" s="120" customFormat="1" ht="15.75" customHeight="1" spans="3:250">
      <c r="C4398" s="124"/>
      <c r="D4398" s="124"/>
      <c r="E4398" s="120"/>
      <c r="F4398" s="125"/>
      <c r="G4398" s="120"/>
      <c r="II4398" s="123"/>
      <c r="IJ4398" s="123"/>
      <c r="IK4398" s="123"/>
      <c r="IL4398" s="123"/>
      <c r="IM4398" s="123"/>
      <c r="IN4398" s="123"/>
      <c r="IO4398" s="123"/>
      <c r="IP4398" s="123"/>
    </row>
    <row r="4399" s="120" customFormat="1" ht="15.75" customHeight="1" spans="3:250">
      <c r="C4399" s="124"/>
      <c r="D4399" s="124"/>
      <c r="E4399" s="120"/>
      <c r="F4399" s="125"/>
      <c r="G4399" s="120"/>
      <c r="II4399" s="123"/>
      <c r="IJ4399" s="123"/>
      <c r="IK4399" s="123"/>
      <c r="IL4399" s="123"/>
      <c r="IM4399" s="123"/>
      <c r="IN4399" s="123"/>
      <c r="IO4399" s="123"/>
      <c r="IP4399" s="123"/>
    </row>
    <row r="4400" s="120" customFormat="1" ht="15.75" customHeight="1" spans="3:250">
      <c r="C4400" s="124"/>
      <c r="D4400" s="124"/>
      <c r="E4400" s="120"/>
      <c r="F4400" s="125"/>
      <c r="G4400" s="120"/>
      <c r="II4400" s="123"/>
      <c r="IJ4400" s="123"/>
      <c r="IK4400" s="123"/>
      <c r="IL4400" s="123"/>
      <c r="IM4400" s="123"/>
      <c r="IN4400" s="123"/>
      <c r="IO4400" s="123"/>
      <c r="IP4400" s="123"/>
    </row>
    <row r="4401" s="120" customFormat="1" ht="15.75" customHeight="1" spans="3:250">
      <c r="C4401" s="124"/>
      <c r="D4401" s="124"/>
      <c r="E4401" s="120"/>
      <c r="F4401" s="125"/>
      <c r="G4401" s="120"/>
      <c r="II4401" s="123"/>
      <c r="IJ4401" s="123"/>
      <c r="IK4401" s="123"/>
      <c r="IL4401" s="123"/>
      <c r="IM4401" s="123"/>
      <c r="IN4401" s="123"/>
      <c r="IO4401" s="123"/>
      <c r="IP4401" s="123"/>
    </row>
    <row r="4402" s="120" customFormat="1" ht="15.75" customHeight="1" spans="3:250">
      <c r="C4402" s="124"/>
      <c r="D4402" s="124"/>
      <c r="E4402" s="120"/>
      <c r="F4402" s="125"/>
      <c r="G4402" s="120"/>
      <c r="II4402" s="123"/>
      <c r="IJ4402" s="123"/>
      <c r="IK4402" s="123"/>
      <c r="IL4402" s="123"/>
      <c r="IM4402" s="123"/>
      <c r="IN4402" s="123"/>
      <c r="IO4402" s="123"/>
      <c r="IP4402" s="123"/>
    </row>
    <row r="4403" s="120" customFormat="1" ht="15.75" customHeight="1" spans="3:250">
      <c r="C4403" s="124"/>
      <c r="D4403" s="124"/>
      <c r="E4403" s="120"/>
      <c r="F4403" s="125"/>
      <c r="G4403" s="120"/>
      <c r="II4403" s="123"/>
      <c r="IJ4403" s="123"/>
      <c r="IK4403" s="123"/>
      <c r="IL4403" s="123"/>
      <c r="IM4403" s="123"/>
      <c r="IN4403" s="123"/>
      <c r="IO4403" s="123"/>
      <c r="IP4403" s="123"/>
    </row>
    <row r="4404" s="120" customFormat="1" ht="15.75" customHeight="1" spans="3:250">
      <c r="C4404" s="124"/>
      <c r="D4404" s="124"/>
      <c r="E4404" s="120"/>
      <c r="F4404" s="125"/>
      <c r="G4404" s="120"/>
      <c r="II4404" s="123"/>
      <c r="IJ4404" s="123"/>
      <c r="IK4404" s="123"/>
      <c r="IL4404" s="123"/>
      <c r="IM4404" s="123"/>
      <c r="IN4404" s="123"/>
      <c r="IO4404" s="123"/>
      <c r="IP4404" s="123"/>
    </row>
    <row r="4405" s="120" customFormat="1" ht="15.75" customHeight="1" spans="3:250">
      <c r="C4405" s="124"/>
      <c r="D4405" s="124"/>
      <c r="E4405" s="120"/>
      <c r="F4405" s="125"/>
      <c r="G4405" s="120"/>
      <c r="II4405" s="123"/>
      <c r="IJ4405" s="123"/>
      <c r="IK4405" s="123"/>
      <c r="IL4405" s="123"/>
      <c r="IM4405" s="123"/>
      <c r="IN4405" s="123"/>
      <c r="IO4405" s="123"/>
      <c r="IP4405" s="123"/>
    </row>
    <row r="4406" s="120" customFormat="1" ht="15.75" customHeight="1" spans="3:250">
      <c r="C4406" s="124"/>
      <c r="D4406" s="124"/>
      <c r="E4406" s="120"/>
      <c r="F4406" s="125"/>
      <c r="G4406" s="120"/>
      <c r="II4406" s="123"/>
      <c r="IJ4406" s="123"/>
      <c r="IK4406" s="123"/>
      <c r="IL4406" s="123"/>
      <c r="IM4406" s="123"/>
      <c r="IN4406" s="123"/>
      <c r="IO4406" s="123"/>
      <c r="IP4406" s="123"/>
    </row>
    <row r="4407" s="120" customFormat="1" ht="15.75" customHeight="1" spans="3:250">
      <c r="C4407" s="124"/>
      <c r="D4407" s="124"/>
      <c r="E4407" s="120"/>
      <c r="F4407" s="125"/>
      <c r="G4407" s="120"/>
      <c r="II4407" s="123"/>
      <c r="IJ4407" s="123"/>
      <c r="IK4407" s="123"/>
      <c r="IL4407" s="123"/>
      <c r="IM4407" s="123"/>
      <c r="IN4407" s="123"/>
      <c r="IO4407" s="123"/>
      <c r="IP4407" s="123"/>
    </row>
    <row r="4408" s="120" customFormat="1" ht="15.75" customHeight="1" spans="3:250">
      <c r="C4408" s="124"/>
      <c r="D4408" s="124"/>
      <c r="E4408" s="120"/>
      <c r="F4408" s="125"/>
      <c r="G4408" s="120"/>
      <c r="II4408" s="123"/>
      <c r="IJ4408" s="123"/>
      <c r="IK4408" s="123"/>
      <c r="IL4408" s="123"/>
      <c r="IM4408" s="123"/>
      <c r="IN4408" s="123"/>
      <c r="IO4408" s="123"/>
      <c r="IP4408" s="123"/>
    </row>
    <row r="4409" s="120" customFormat="1" ht="15.75" customHeight="1" spans="3:250">
      <c r="C4409" s="124"/>
      <c r="D4409" s="124"/>
      <c r="E4409" s="120"/>
      <c r="F4409" s="125"/>
      <c r="G4409" s="120"/>
      <c r="II4409" s="123"/>
      <c r="IJ4409" s="123"/>
      <c r="IK4409" s="123"/>
      <c r="IL4409" s="123"/>
      <c r="IM4409" s="123"/>
      <c r="IN4409" s="123"/>
      <c r="IO4409" s="123"/>
      <c r="IP4409" s="123"/>
    </row>
    <row r="4410" s="120" customFormat="1" ht="15.75" customHeight="1" spans="3:250">
      <c r="C4410" s="124"/>
      <c r="D4410" s="124"/>
      <c r="E4410" s="120"/>
      <c r="F4410" s="125"/>
      <c r="G4410" s="120"/>
      <c r="II4410" s="123"/>
      <c r="IJ4410" s="123"/>
      <c r="IK4410" s="123"/>
      <c r="IL4410" s="123"/>
      <c r="IM4410" s="123"/>
      <c r="IN4410" s="123"/>
      <c r="IO4410" s="123"/>
      <c r="IP4410" s="123"/>
    </row>
    <row r="4411" s="120" customFormat="1" ht="15.75" customHeight="1" spans="3:250">
      <c r="C4411" s="124"/>
      <c r="D4411" s="124"/>
      <c r="E4411" s="120"/>
      <c r="F4411" s="125"/>
      <c r="G4411" s="120"/>
      <c r="II4411" s="123"/>
      <c r="IJ4411" s="123"/>
      <c r="IK4411" s="123"/>
      <c r="IL4411" s="123"/>
      <c r="IM4411" s="123"/>
      <c r="IN4411" s="123"/>
      <c r="IO4411" s="123"/>
      <c r="IP4411" s="123"/>
    </row>
    <row r="4412" s="120" customFormat="1" ht="15.75" customHeight="1" spans="3:250">
      <c r="C4412" s="124"/>
      <c r="D4412" s="124"/>
      <c r="E4412" s="120"/>
      <c r="F4412" s="125"/>
      <c r="G4412" s="120"/>
      <c r="II4412" s="123"/>
      <c r="IJ4412" s="123"/>
      <c r="IK4412" s="123"/>
      <c r="IL4412" s="123"/>
      <c r="IM4412" s="123"/>
      <c r="IN4412" s="123"/>
      <c r="IO4412" s="123"/>
      <c r="IP4412" s="123"/>
    </row>
    <row r="4413" s="120" customFormat="1" ht="15.75" customHeight="1" spans="3:250">
      <c r="C4413" s="124"/>
      <c r="D4413" s="124"/>
      <c r="E4413" s="120"/>
      <c r="F4413" s="125"/>
      <c r="G4413" s="120"/>
      <c r="II4413" s="123"/>
      <c r="IJ4413" s="123"/>
      <c r="IK4413" s="123"/>
      <c r="IL4413" s="123"/>
      <c r="IM4413" s="123"/>
      <c r="IN4413" s="123"/>
      <c r="IO4413" s="123"/>
      <c r="IP4413" s="123"/>
    </row>
    <row r="4414" s="120" customFormat="1" ht="15.75" customHeight="1" spans="3:250">
      <c r="C4414" s="124"/>
      <c r="D4414" s="124"/>
      <c r="E4414" s="120"/>
      <c r="F4414" s="125"/>
      <c r="G4414" s="120"/>
      <c r="II4414" s="123"/>
      <c r="IJ4414" s="123"/>
      <c r="IK4414" s="123"/>
      <c r="IL4414" s="123"/>
      <c r="IM4414" s="123"/>
      <c r="IN4414" s="123"/>
      <c r="IO4414" s="123"/>
      <c r="IP4414" s="123"/>
    </row>
    <row r="4415" s="120" customFormat="1" ht="15.75" customHeight="1" spans="3:250">
      <c r="C4415" s="124"/>
      <c r="D4415" s="124"/>
      <c r="E4415" s="120"/>
      <c r="F4415" s="125"/>
      <c r="G4415" s="120"/>
      <c r="II4415" s="123"/>
      <c r="IJ4415" s="123"/>
      <c r="IK4415" s="123"/>
      <c r="IL4415" s="123"/>
      <c r="IM4415" s="123"/>
      <c r="IN4415" s="123"/>
      <c r="IO4415" s="123"/>
      <c r="IP4415" s="123"/>
    </row>
    <row r="4416" s="120" customFormat="1" ht="15.75" customHeight="1" spans="3:250">
      <c r="C4416" s="124"/>
      <c r="D4416" s="124"/>
      <c r="E4416" s="120"/>
      <c r="F4416" s="125"/>
      <c r="G4416" s="120"/>
      <c r="II4416" s="123"/>
      <c r="IJ4416" s="123"/>
      <c r="IK4416" s="123"/>
      <c r="IL4416" s="123"/>
      <c r="IM4416" s="123"/>
      <c r="IN4416" s="123"/>
      <c r="IO4416" s="123"/>
      <c r="IP4416" s="123"/>
    </row>
    <row r="4417" s="120" customFormat="1" ht="15.75" customHeight="1" spans="3:250">
      <c r="C4417" s="124"/>
      <c r="D4417" s="124"/>
      <c r="E4417" s="120"/>
      <c r="F4417" s="125"/>
      <c r="G4417" s="120"/>
      <c r="II4417" s="123"/>
      <c r="IJ4417" s="123"/>
      <c r="IK4417" s="123"/>
      <c r="IL4417" s="123"/>
      <c r="IM4417" s="123"/>
      <c r="IN4417" s="123"/>
      <c r="IO4417" s="123"/>
      <c r="IP4417" s="123"/>
    </row>
    <row r="4418" s="120" customFormat="1" ht="15.75" customHeight="1" spans="3:250">
      <c r="C4418" s="124"/>
      <c r="D4418" s="124"/>
      <c r="E4418" s="120"/>
      <c r="F4418" s="125"/>
      <c r="G4418" s="120"/>
      <c r="II4418" s="123"/>
      <c r="IJ4418" s="123"/>
      <c r="IK4418" s="123"/>
      <c r="IL4418" s="123"/>
      <c r="IM4418" s="123"/>
      <c r="IN4418" s="123"/>
      <c r="IO4418" s="123"/>
      <c r="IP4418" s="123"/>
    </row>
    <row r="4419" s="120" customFormat="1" ht="15.75" customHeight="1" spans="3:250">
      <c r="C4419" s="124"/>
      <c r="D4419" s="124"/>
      <c r="E4419" s="120"/>
      <c r="F4419" s="125"/>
      <c r="G4419" s="120"/>
      <c r="II4419" s="123"/>
      <c r="IJ4419" s="123"/>
      <c r="IK4419" s="123"/>
      <c r="IL4419" s="123"/>
      <c r="IM4419" s="123"/>
      <c r="IN4419" s="123"/>
      <c r="IO4419" s="123"/>
      <c r="IP4419" s="123"/>
    </row>
    <row r="4420" s="120" customFormat="1" ht="15.75" customHeight="1" spans="3:250">
      <c r="C4420" s="124"/>
      <c r="D4420" s="124"/>
      <c r="E4420" s="120"/>
      <c r="F4420" s="125"/>
      <c r="G4420" s="120"/>
      <c r="II4420" s="123"/>
      <c r="IJ4420" s="123"/>
      <c r="IK4420" s="123"/>
      <c r="IL4420" s="123"/>
      <c r="IM4420" s="123"/>
      <c r="IN4420" s="123"/>
      <c r="IO4420" s="123"/>
      <c r="IP4420" s="123"/>
    </row>
    <row r="4421" s="120" customFormat="1" ht="15.75" customHeight="1" spans="3:250">
      <c r="C4421" s="124"/>
      <c r="D4421" s="124"/>
      <c r="E4421" s="120"/>
      <c r="F4421" s="125"/>
      <c r="G4421" s="120"/>
      <c r="II4421" s="123"/>
      <c r="IJ4421" s="123"/>
      <c r="IK4421" s="123"/>
      <c r="IL4421" s="123"/>
      <c r="IM4421" s="123"/>
      <c r="IN4421" s="123"/>
      <c r="IO4421" s="123"/>
      <c r="IP4421" s="123"/>
    </row>
    <row r="4422" s="120" customFormat="1" ht="15.75" customHeight="1" spans="3:250">
      <c r="C4422" s="124"/>
      <c r="D4422" s="124"/>
      <c r="E4422" s="120"/>
      <c r="F4422" s="125"/>
      <c r="G4422" s="120"/>
      <c r="II4422" s="123"/>
      <c r="IJ4422" s="123"/>
      <c r="IK4422" s="123"/>
      <c r="IL4422" s="123"/>
      <c r="IM4422" s="123"/>
      <c r="IN4422" s="123"/>
      <c r="IO4422" s="123"/>
      <c r="IP4422" s="123"/>
    </row>
    <row r="4423" s="120" customFormat="1" ht="15.75" customHeight="1" spans="3:250">
      <c r="C4423" s="124"/>
      <c r="D4423" s="124"/>
      <c r="E4423" s="120"/>
      <c r="F4423" s="125"/>
      <c r="G4423" s="120"/>
      <c r="II4423" s="123"/>
      <c r="IJ4423" s="123"/>
      <c r="IK4423" s="123"/>
      <c r="IL4423" s="123"/>
      <c r="IM4423" s="123"/>
      <c r="IN4423" s="123"/>
      <c r="IO4423" s="123"/>
      <c r="IP4423" s="123"/>
    </row>
    <row r="4424" s="120" customFormat="1" ht="15.75" customHeight="1" spans="3:250">
      <c r="C4424" s="124"/>
      <c r="D4424" s="124"/>
      <c r="E4424" s="120"/>
      <c r="F4424" s="125"/>
      <c r="G4424" s="120"/>
      <c r="II4424" s="123"/>
      <c r="IJ4424" s="123"/>
      <c r="IK4424" s="123"/>
      <c r="IL4424" s="123"/>
      <c r="IM4424" s="123"/>
      <c r="IN4424" s="123"/>
      <c r="IO4424" s="123"/>
      <c r="IP4424" s="123"/>
    </row>
    <row r="4425" s="120" customFormat="1" ht="15.75" customHeight="1" spans="3:250">
      <c r="C4425" s="124"/>
      <c r="D4425" s="124"/>
      <c r="E4425" s="120"/>
      <c r="F4425" s="125"/>
      <c r="G4425" s="120"/>
      <c r="II4425" s="123"/>
      <c r="IJ4425" s="123"/>
      <c r="IK4425" s="123"/>
      <c r="IL4425" s="123"/>
      <c r="IM4425" s="123"/>
      <c r="IN4425" s="123"/>
      <c r="IO4425" s="123"/>
      <c r="IP4425" s="123"/>
    </row>
    <row r="4426" s="120" customFormat="1" ht="15.75" customHeight="1" spans="3:250">
      <c r="C4426" s="124"/>
      <c r="D4426" s="124"/>
      <c r="E4426" s="120"/>
      <c r="F4426" s="125"/>
      <c r="G4426" s="120"/>
      <c r="II4426" s="123"/>
      <c r="IJ4426" s="123"/>
      <c r="IK4426" s="123"/>
      <c r="IL4426" s="123"/>
      <c r="IM4426" s="123"/>
      <c r="IN4426" s="123"/>
      <c r="IO4426" s="123"/>
      <c r="IP4426" s="123"/>
    </row>
    <row r="4427" s="120" customFormat="1" ht="15.75" customHeight="1" spans="3:250">
      <c r="C4427" s="124"/>
      <c r="D4427" s="124"/>
      <c r="E4427" s="120"/>
      <c r="F4427" s="125"/>
      <c r="G4427" s="120"/>
      <c r="II4427" s="123"/>
      <c r="IJ4427" s="123"/>
      <c r="IK4427" s="123"/>
      <c r="IL4427" s="123"/>
      <c r="IM4427" s="123"/>
      <c r="IN4427" s="123"/>
      <c r="IO4427" s="123"/>
      <c r="IP4427" s="123"/>
    </row>
    <row r="4428" s="120" customFormat="1" ht="15.75" customHeight="1" spans="3:250">
      <c r="C4428" s="124"/>
      <c r="D4428" s="124"/>
      <c r="E4428" s="120"/>
      <c r="F4428" s="125"/>
      <c r="G4428" s="120"/>
      <c r="II4428" s="123"/>
      <c r="IJ4428" s="123"/>
      <c r="IK4428" s="123"/>
      <c r="IL4428" s="123"/>
      <c r="IM4428" s="123"/>
      <c r="IN4428" s="123"/>
      <c r="IO4428" s="123"/>
      <c r="IP4428" s="123"/>
    </row>
    <row r="4429" s="120" customFormat="1" ht="15.75" customHeight="1" spans="3:250">
      <c r="C4429" s="124"/>
      <c r="D4429" s="124"/>
      <c r="E4429" s="120"/>
      <c r="F4429" s="125"/>
      <c r="G4429" s="120"/>
      <c r="II4429" s="123"/>
      <c r="IJ4429" s="123"/>
      <c r="IK4429" s="123"/>
      <c r="IL4429" s="123"/>
      <c r="IM4429" s="123"/>
      <c r="IN4429" s="123"/>
      <c r="IO4429" s="123"/>
      <c r="IP4429" s="123"/>
    </row>
    <row r="4430" s="120" customFormat="1" ht="15.75" customHeight="1" spans="3:250">
      <c r="C4430" s="124"/>
      <c r="D4430" s="124"/>
      <c r="E4430" s="120"/>
      <c r="F4430" s="125"/>
      <c r="G4430" s="120"/>
      <c r="II4430" s="123"/>
      <c r="IJ4430" s="123"/>
      <c r="IK4430" s="123"/>
      <c r="IL4430" s="123"/>
      <c r="IM4430" s="123"/>
      <c r="IN4430" s="123"/>
      <c r="IO4430" s="123"/>
      <c r="IP4430" s="123"/>
    </row>
    <row r="4431" s="120" customFormat="1" ht="15.75" customHeight="1" spans="3:250">
      <c r="C4431" s="124"/>
      <c r="D4431" s="124"/>
      <c r="E4431" s="120"/>
      <c r="F4431" s="125"/>
      <c r="G4431" s="120"/>
      <c r="II4431" s="123"/>
      <c r="IJ4431" s="123"/>
      <c r="IK4431" s="123"/>
      <c r="IL4431" s="123"/>
      <c r="IM4431" s="123"/>
      <c r="IN4431" s="123"/>
      <c r="IO4431" s="123"/>
      <c r="IP4431" s="123"/>
    </row>
    <row r="4432" s="120" customFormat="1" ht="15.75" customHeight="1" spans="3:250">
      <c r="C4432" s="124"/>
      <c r="D4432" s="124"/>
      <c r="E4432" s="120"/>
      <c r="F4432" s="125"/>
      <c r="G4432" s="120"/>
      <c r="II4432" s="123"/>
      <c r="IJ4432" s="123"/>
      <c r="IK4432" s="123"/>
      <c r="IL4432" s="123"/>
      <c r="IM4432" s="123"/>
      <c r="IN4432" s="123"/>
      <c r="IO4432" s="123"/>
      <c r="IP4432" s="123"/>
    </row>
    <row r="4433" s="120" customFormat="1" ht="15.75" customHeight="1" spans="3:250">
      <c r="C4433" s="124"/>
      <c r="D4433" s="124"/>
      <c r="E4433" s="120"/>
      <c r="F4433" s="125"/>
      <c r="G4433" s="120"/>
      <c r="II4433" s="123"/>
      <c r="IJ4433" s="123"/>
      <c r="IK4433" s="123"/>
      <c r="IL4433" s="123"/>
      <c r="IM4433" s="123"/>
      <c r="IN4433" s="123"/>
      <c r="IO4433" s="123"/>
      <c r="IP4433" s="123"/>
    </row>
    <row r="4434" s="120" customFormat="1" ht="15.75" customHeight="1" spans="3:250">
      <c r="C4434" s="124"/>
      <c r="D4434" s="124"/>
      <c r="E4434" s="120"/>
      <c r="F4434" s="125"/>
      <c r="G4434" s="120"/>
      <c r="II4434" s="123"/>
      <c r="IJ4434" s="123"/>
      <c r="IK4434" s="123"/>
      <c r="IL4434" s="123"/>
      <c r="IM4434" s="123"/>
      <c r="IN4434" s="123"/>
      <c r="IO4434" s="123"/>
      <c r="IP4434" s="123"/>
    </row>
    <row r="4435" s="120" customFormat="1" ht="15.75" customHeight="1" spans="3:250">
      <c r="C4435" s="124"/>
      <c r="D4435" s="124"/>
      <c r="E4435" s="120"/>
      <c r="F4435" s="125"/>
      <c r="G4435" s="120"/>
      <c r="II4435" s="123"/>
      <c r="IJ4435" s="123"/>
      <c r="IK4435" s="123"/>
      <c r="IL4435" s="123"/>
      <c r="IM4435" s="123"/>
      <c r="IN4435" s="123"/>
      <c r="IO4435" s="123"/>
      <c r="IP4435" s="123"/>
    </row>
    <row r="4436" s="120" customFormat="1" ht="15.75" customHeight="1" spans="3:250">
      <c r="C4436" s="124"/>
      <c r="D4436" s="124"/>
      <c r="E4436" s="120"/>
      <c r="F4436" s="125"/>
      <c r="G4436" s="120"/>
      <c r="II4436" s="123"/>
      <c r="IJ4436" s="123"/>
      <c r="IK4436" s="123"/>
      <c r="IL4436" s="123"/>
      <c r="IM4436" s="123"/>
      <c r="IN4436" s="123"/>
      <c r="IO4436" s="123"/>
      <c r="IP4436" s="123"/>
    </row>
    <row r="4437" s="120" customFormat="1" ht="15.75" customHeight="1" spans="3:250">
      <c r="C4437" s="124"/>
      <c r="D4437" s="124"/>
      <c r="E4437" s="120"/>
      <c r="F4437" s="125"/>
      <c r="G4437" s="120"/>
      <c r="II4437" s="123"/>
      <c r="IJ4437" s="123"/>
      <c r="IK4437" s="123"/>
      <c r="IL4437" s="123"/>
      <c r="IM4437" s="123"/>
      <c r="IN4437" s="123"/>
      <c r="IO4437" s="123"/>
      <c r="IP4437" s="123"/>
    </row>
    <row r="4438" s="120" customFormat="1" ht="15.75" customHeight="1" spans="3:250">
      <c r="C4438" s="124"/>
      <c r="D4438" s="124"/>
      <c r="E4438" s="120"/>
      <c r="F4438" s="125"/>
      <c r="G4438" s="120"/>
      <c r="II4438" s="123"/>
      <c r="IJ4438" s="123"/>
      <c r="IK4438" s="123"/>
      <c r="IL4438" s="123"/>
      <c r="IM4438" s="123"/>
      <c r="IN4438" s="123"/>
      <c r="IO4438" s="123"/>
      <c r="IP4438" s="123"/>
    </row>
    <row r="4439" s="120" customFormat="1" ht="15.75" customHeight="1" spans="3:250">
      <c r="C4439" s="124"/>
      <c r="D4439" s="124"/>
      <c r="E4439" s="120"/>
      <c r="F4439" s="125"/>
      <c r="G4439" s="120"/>
      <c r="II4439" s="123"/>
      <c r="IJ4439" s="123"/>
      <c r="IK4439" s="123"/>
      <c r="IL4439" s="123"/>
      <c r="IM4439" s="123"/>
      <c r="IN4439" s="123"/>
      <c r="IO4439" s="123"/>
      <c r="IP4439" s="123"/>
    </row>
    <row r="4440" s="120" customFormat="1" ht="15.75" customHeight="1" spans="3:250">
      <c r="C4440" s="124"/>
      <c r="D4440" s="124"/>
      <c r="E4440" s="120"/>
      <c r="F4440" s="125"/>
      <c r="G4440" s="120"/>
      <c r="II4440" s="123"/>
      <c r="IJ4440" s="123"/>
      <c r="IK4440" s="123"/>
      <c r="IL4440" s="123"/>
      <c r="IM4440" s="123"/>
      <c r="IN4440" s="123"/>
      <c r="IO4440" s="123"/>
      <c r="IP4440" s="123"/>
    </row>
    <row r="4441" s="120" customFormat="1" ht="15.75" customHeight="1" spans="3:250">
      <c r="C4441" s="124"/>
      <c r="D4441" s="124"/>
      <c r="E4441" s="120"/>
      <c r="F4441" s="125"/>
      <c r="G4441" s="120"/>
      <c r="II4441" s="123"/>
      <c r="IJ4441" s="123"/>
      <c r="IK4441" s="123"/>
      <c r="IL4441" s="123"/>
      <c r="IM4441" s="123"/>
      <c r="IN4441" s="123"/>
      <c r="IO4441" s="123"/>
      <c r="IP4441" s="123"/>
    </row>
    <row r="4442" s="120" customFormat="1" ht="15.75" customHeight="1" spans="3:250">
      <c r="C4442" s="124"/>
      <c r="D4442" s="124"/>
      <c r="E4442" s="120"/>
      <c r="F4442" s="125"/>
      <c r="G4442" s="120"/>
      <c r="II4442" s="123"/>
      <c r="IJ4442" s="123"/>
      <c r="IK4442" s="123"/>
      <c r="IL4442" s="123"/>
      <c r="IM4442" s="123"/>
      <c r="IN4442" s="123"/>
      <c r="IO4442" s="123"/>
      <c r="IP4442" s="123"/>
    </row>
    <row r="4443" s="120" customFormat="1" ht="15.75" customHeight="1" spans="3:250">
      <c r="C4443" s="124"/>
      <c r="D4443" s="124"/>
      <c r="E4443" s="120"/>
      <c r="F4443" s="125"/>
      <c r="G4443" s="120"/>
      <c r="II4443" s="123"/>
      <c r="IJ4443" s="123"/>
      <c r="IK4443" s="123"/>
      <c r="IL4443" s="123"/>
      <c r="IM4443" s="123"/>
      <c r="IN4443" s="123"/>
      <c r="IO4443" s="123"/>
      <c r="IP4443" s="123"/>
    </row>
    <row r="4444" s="120" customFormat="1" ht="15.75" customHeight="1" spans="3:250">
      <c r="C4444" s="124"/>
      <c r="D4444" s="124"/>
      <c r="E4444" s="120"/>
      <c r="F4444" s="125"/>
      <c r="G4444" s="120"/>
      <c r="II4444" s="123"/>
      <c r="IJ4444" s="123"/>
      <c r="IK4444" s="123"/>
      <c r="IL4444" s="123"/>
      <c r="IM4444" s="123"/>
      <c r="IN4444" s="123"/>
      <c r="IO4444" s="123"/>
      <c r="IP4444" s="123"/>
    </row>
    <row r="4445" s="120" customFormat="1" ht="15.75" customHeight="1" spans="3:250">
      <c r="C4445" s="124"/>
      <c r="D4445" s="124"/>
      <c r="E4445" s="120"/>
      <c r="F4445" s="125"/>
      <c r="G4445" s="120"/>
      <c r="II4445" s="123"/>
      <c r="IJ4445" s="123"/>
      <c r="IK4445" s="123"/>
      <c r="IL4445" s="123"/>
      <c r="IM4445" s="123"/>
      <c r="IN4445" s="123"/>
      <c r="IO4445" s="123"/>
      <c r="IP4445" s="123"/>
    </row>
    <row r="4446" s="120" customFormat="1" ht="15.75" customHeight="1" spans="3:250">
      <c r="C4446" s="124"/>
      <c r="D4446" s="124"/>
      <c r="E4446" s="120"/>
      <c r="F4446" s="125"/>
      <c r="G4446" s="120"/>
      <c r="II4446" s="123"/>
      <c r="IJ4446" s="123"/>
      <c r="IK4446" s="123"/>
      <c r="IL4446" s="123"/>
      <c r="IM4446" s="123"/>
      <c r="IN4446" s="123"/>
      <c r="IO4446" s="123"/>
      <c r="IP4446" s="123"/>
    </row>
    <row r="4447" s="120" customFormat="1" ht="15.75" customHeight="1" spans="3:250">
      <c r="C4447" s="124"/>
      <c r="D4447" s="124"/>
      <c r="E4447" s="120"/>
      <c r="F4447" s="125"/>
      <c r="G4447" s="120"/>
      <c r="II4447" s="123"/>
      <c r="IJ4447" s="123"/>
      <c r="IK4447" s="123"/>
      <c r="IL4447" s="123"/>
      <c r="IM4447" s="123"/>
      <c r="IN4447" s="123"/>
      <c r="IO4447" s="123"/>
      <c r="IP4447" s="123"/>
    </row>
    <row r="4448" s="120" customFormat="1" ht="15.75" customHeight="1" spans="3:250">
      <c r="C4448" s="124"/>
      <c r="D4448" s="124"/>
      <c r="E4448" s="120"/>
      <c r="F4448" s="125"/>
      <c r="G4448" s="120"/>
      <c r="II4448" s="123"/>
      <c r="IJ4448" s="123"/>
      <c r="IK4448" s="123"/>
      <c r="IL4448" s="123"/>
      <c r="IM4448" s="123"/>
      <c r="IN4448" s="123"/>
      <c r="IO4448" s="123"/>
      <c r="IP4448" s="123"/>
    </row>
    <row r="4449" s="120" customFormat="1" ht="15.75" customHeight="1" spans="3:250">
      <c r="C4449" s="124"/>
      <c r="D4449" s="124"/>
      <c r="E4449" s="120"/>
      <c r="F4449" s="125"/>
      <c r="G4449" s="120"/>
      <c r="II4449" s="123"/>
      <c r="IJ4449" s="123"/>
      <c r="IK4449" s="123"/>
      <c r="IL4449" s="123"/>
      <c r="IM4449" s="123"/>
      <c r="IN4449" s="123"/>
      <c r="IO4449" s="123"/>
      <c r="IP4449" s="123"/>
    </row>
    <row r="4450" s="120" customFormat="1" ht="15.75" customHeight="1" spans="3:250">
      <c r="C4450" s="124"/>
      <c r="D4450" s="124"/>
      <c r="E4450" s="120"/>
      <c r="F4450" s="125"/>
      <c r="G4450" s="120"/>
      <c r="II4450" s="123"/>
      <c r="IJ4450" s="123"/>
      <c r="IK4450" s="123"/>
      <c r="IL4450" s="123"/>
      <c r="IM4450" s="123"/>
      <c r="IN4450" s="123"/>
      <c r="IO4450" s="123"/>
      <c r="IP4450" s="123"/>
    </row>
    <row r="4451" s="120" customFormat="1" ht="15.75" customHeight="1" spans="3:250">
      <c r="C4451" s="124"/>
      <c r="D4451" s="124"/>
      <c r="E4451" s="120"/>
      <c r="F4451" s="125"/>
      <c r="G4451" s="120"/>
      <c r="II4451" s="123"/>
      <c r="IJ4451" s="123"/>
      <c r="IK4451" s="123"/>
      <c r="IL4451" s="123"/>
      <c r="IM4451" s="123"/>
      <c r="IN4451" s="123"/>
      <c r="IO4451" s="123"/>
      <c r="IP4451" s="123"/>
    </row>
    <row r="4452" s="120" customFormat="1" ht="15.75" customHeight="1" spans="3:250">
      <c r="C4452" s="124"/>
      <c r="D4452" s="124"/>
      <c r="E4452" s="120"/>
      <c r="F4452" s="125"/>
      <c r="G4452" s="120"/>
      <c r="II4452" s="123"/>
      <c r="IJ4452" s="123"/>
      <c r="IK4452" s="123"/>
      <c r="IL4452" s="123"/>
      <c r="IM4452" s="123"/>
      <c r="IN4452" s="123"/>
      <c r="IO4452" s="123"/>
      <c r="IP4452" s="123"/>
    </row>
    <row r="4453" s="120" customFormat="1" ht="15.75" customHeight="1" spans="3:250">
      <c r="C4453" s="124"/>
      <c r="D4453" s="124"/>
      <c r="E4453" s="120"/>
      <c r="F4453" s="125"/>
      <c r="G4453" s="120"/>
      <c r="II4453" s="123"/>
      <c r="IJ4453" s="123"/>
      <c r="IK4453" s="123"/>
      <c r="IL4453" s="123"/>
      <c r="IM4453" s="123"/>
      <c r="IN4453" s="123"/>
      <c r="IO4453" s="123"/>
      <c r="IP4453" s="123"/>
    </row>
    <row r="4454" s="120" customFormat="1" ht="15.75" customHeight="1" spans="3:250">
      <c r="C4454" s="124"/>
      <c r="D4454" s="124"/>
      <c r="E4454" s="120"/>
      <c r="F4454" s="125"/>
      <c r="G4454" s="120"/>
      <c r="II4454" s="123"/>
      <c r="IJ4454" s="123"/>
      <c r="IK4454" s="123"/>
      <c r="IL4454" s="123"/>
      <c r="IM4454" s="123"/>
      <c r="IN4454" s="123"/>
      <c r="IO4454" s="123"/>
      <c r="IP4454" s="123"/>
    </row>
    <row r="4455" s="120" customFormat="1" ht="15.75" customHeight="1" spans="3:250">
      <c r="C4455" s="124"/>
      <c r="D4455" s="124"/>
      <c r="E4455" s="120"/>
      <c r="F4455" s="125"/>
      <c r="G4455" s="120"/>
      <c r="II4455" s="123"/>
      <c r="IJ4455" s="123"/>
      <c r="IK4455" s="123"/>
      <c r="IL4455" s="123"/>
      <c r="IM4455" s="123"/>
      <c r="IN4455" s="123"/>
      <c r="IO4455" s="123"/>
      <c r="IP4455" s="123"/>
    </row>
    <row r="4456" s="120" customFormat="1" ht="15.75" customHeight="1" spans="3:250">
      <c r="C4456" s="124"/>
      <c r="D4456" s="124"/>
      <c r="E4456" s="120"/>
      <c r="F4456" s="125"/>
      <c r="G4456" s="120"/>
      <c r="II4456" s="123"/>
      <c r="IJ4456" s="123"/>
      <c r="IK4456" s="123"/>
      <c r="IL4456" s="123"/>
      <c r="IM4456" s="123"/>
      <c r="IN4456" s="123"/>
      <c r="IO4456" s="123"/>
      <c r="IP4456" s="123"/>
    </row>
    <row r="4457" s="120" customFormat="1" ht="15.75" customHeight="1" spans="3:250">
      <c r="C4457" s="124"/>
      <c r="D4457" s="124"/>
      <c r="E4457" s="120"/>
      <c r="F4457" s="125"/>
      <c r="G4457" s="120"/>
      <c r="II4457" s="123"/>
      <c r="IJ4457" s="123"/>
      <c r="IK4457" s="123"/>
      <c r="IL4457" s="123"/>
      <c r="IM4457" s="123"/>
      <c r="IN4457" s="123"/>
      <c r="IO4457" s="123"/>
      <c r="IP4457" s="123"/>
    </row>
    <row r="4458" s="120" customFormat="1" ht="15.75" customHeight="1" spans="3:250">
      <c r="C4458" s="124"/>
      <c r="D4458" s="124"/>
      <c r="E4458" s="120"/>
      <c r="F4458" s="125"/>
      <c r="G4458" s="120"/>
      <c r="II4458" s="123"/>
      <c r="IJ4458" s="123"/>
      <c r="IK4458" s="123"/>
      <c r="IL4458" s="123"/>
      <c r="IM4458" s="123"/>
      <c r="IN4458" s="123"/>
      <c r="IO4458" s="123"/>
      <c r="IP4458" s="123"/>
    </row>
    <row r="4459" s="120" customFormat="1" ht="15.75" customHeight="1" spans="3:250">
      <c r="C4459" s="124"/>
      <c r="D4459" s="124"/>
      <c r="E4459" s="120"/>
      <c r="F4459" s="125"/>
      <c r="G4459" s="120"/>
      <c r="II4459" s="123"/>
      <c r="IJ4459" s="123"/>
      <c r="IK4459" s="123"/>
      <c r="IL4459" s="123"/>
      <c r="IM4459" s="123"/>
      <c r="IN4459" s="123"/>
      <c r="IO4459" s="123"/>
      <c r="IP4459" s="123"/>
    </row>
    <row r="4460" s="120" customFormat="1" ht="15.75" customHeight="1" spans="3:250">
      <c r="C4460" s="124"/>
      <c r="D4460" s="124"/>
      <c r="E4460" s="120"/>
      <c r="F4460" s="125"/>
      <c r="G4460" s="120"/>
      <c r="II4460" s="123"/>
      <c r="IJ4460" s="123"/>
      <c r="IK4460" s="123"/>
      <c r="IL4460" s="123"/>
      <c r="IM4460" s="123"/>
      <c r="IN4460" s="123"/>
      <c r="IO4460" s="123"/>
      <c r="IP4460" s="123"/>
    </row>
    <row r="4461" s="120" customFormat="1" ht="15.75" customHeight="1" spans="3:250">
      <c r="C4461" s="124"/>
      <c r="D4461" s="124"/>
      <c r="E4461" s="120"/>
      <c r="F4461" s="125"/>
      <c r="G4461" s="120"/>
      <c r="II4461" s="123"/>
      <c r="IJ4461" s="123"/>
      <c r="IK4461" s="123"/>
      <c r="IL4461" s="123"/>
      <c r="IM4461" s="123"/>
      <c r="IN4461" s="123"/>
      <c r="IO4461" s="123"/>
      <c r="IP4461" s="123"/>
    </row>
    <row r="4462" s="120" customFormat="1" ht="15.75" customHeight="1" spans="3:250">
      <c r="C4462" s="124"/>
      <c r="D4462" s="124"/>
      <c r="E4462" s="120"/>
      <c r="F4462" s="125"/>
      <c r="G4462" s="120"/>
      <c r="II4462" s="123"/>
      <c r="IJ4462" s="123"/>
      <c r="IK4462" s="123"/>
      <c r="IL4462" s="123"/>
      <c r="IM4462" s="123"/>
      <c r="IN4462" s="123"/>
      <c r="IO4462" s="123"/>
      <c r="IP4462" s="123"/>
    </row>
    <row r="4463" s="120" customFormat="1" ht="15.75" customHeight="1" spans="3:250">
      <c r="C4463" s="124"/>
      <c r="D4463" s="124"/>
      <c r="E4463" s="120"/>
      <c r="F4463" s="125"/>
      <c r="G4463" s="120"/>
      <c r="II4463" s="123"/>
      <c r="IJ4463" s="123"/>
      <c r="IK4463" s="123"/>
      <c r="IL4463" s="123"/>
      <c r="IM4463" s="123"/>
      <c r="IN4463" s="123"/>
      <c r="IO4463" s="123"/>
      <c r="IP4463" s="123"/>
    </row>
    <row r="4464" s="120" customFormat="1" ht="15.75" customHeight="1" spans="3:250">
      <c r="C4464" s="124"/>
      <c r="D4464" s="124"/>
      <c r="E4464" s="120"/>
      <c r="F4464" s="125"/>
      <c r="G4464" s="120"/>
      <c r="II4464" s="123"/>
      <c r="IJ4464" s="123"/>
      <c r="IK4464" s="123"/>
      <c r="IL4464" s="123"/>
      <c r="IM4464" s="123"/>
      <c r="IN4464" s="123"/>
      <c r="IO4464" s="123"/>
      <c r="IP4464" s="123"/>
    </row>
    <row r="4465" s="120" customFormat="1" ht="15.75" customHeight="1" spans="3:250">
      <c r="C4465" s="124"/>
      <c r="D4465" s="124"/>
      <c r="E4465" s="120"/>
      <c r="F4465" s="125"/>
      <c r="G4465" s="120"/>
      <c r="II4465" s="123"/>
      <c r="IJ4465" s="123"/>
      <c r="IK4465" s="123"/>
      <c r="IL4465" s="123"/>
      <c r="IM4465" s="123"/>
      <c r="IN4465" s="123"/>
      <c r="IO4465" s="123"/>
      <c r="IP4465" s="123"/>
    </row>
    <row r="4466" s="120" customFormat="1" ht="15.75" customHeight="1" spans="3:250">
      <c r="C4466" s="124"/>
      <c r="D4466" s="124"/>
      <c r="E4466" s="120"/>
      <c r="F4466" s="125"/>
      <c r="G4466" s="120"/>
      <c r="II4466" s="123"/>
      <c r="IJ4466" s="123"/>
      <c r="IK4466" s="123"/>
      <c r="IL4466" s="123"/>
      <c r="IM4466" s="123"/>
      <c r="IN4466" s="123"/>
      <c r="IO4466" s="123"/>
      <c r="IP4466" s="123"/>
    </row>
    <row r="4467" s="120" customFormat="1" ht="15.75" customHeight="1" spans="3:250">
      <c r="C4467" s="124"/>
      <c r="D4467" s="124"/>
      <c r="E4467" s="120"/>
      <c r="F4467" s="125"/>
      <c r="G4467" s="120"/>
      <c r="II4467" s="123"/>
      <c r="IJ4467" s="123"/>
      <c r="IK4467" s="123"/>
      <c r="IL4467" s="123"/>
      <c r="IM4467" s="123"/>
      <c r="IN4467" s="123"/>
      <c r="IO4467" s="123"/>
      <c r="IP4467" s="123"/>
    </row>
    <row r="4468" s="120" customFormat="1" ht="15.75" customHeight="1" spans="3:250">
      <c r="C4468" s="124"/>
      <c r="D4468" s="124"/>
      <c r="E4468" s="120"/>
      <c r="F4468" s="125"/>
      <c r="G4468" s="120"/>
      <c r="II4468" s="123"/>
      <c r="IJ4468" s="123"/>
      <c r="IK4468" s="123"/>
      <c r="IL4468" s="123"/>
      <c r="IM4468" s="123"/>
      <c r="IN4468" s="123"/>
      <c r="IO4468" s="123"/>
      <c r="IP4468" s="123"/>
    </row>
    <row r="4469" s="120" customFormat="1" ht="15.75" customHeight="1" spans="3:250">
      <c r="C4469" s="124"/>
      <c r="D4469" s="124"/>
      <c r="E4469" s="120"/>
      <c r="F4469" s="125"/>
      <c r="G4469" s="120"/>
      <c r="II4469" s="123"/>
      <c r="IJ4469" s="123"/>
      <c r="IK4469" s="123"/>
      <c r="IL4469" s="123"/>
      <c r="IM4469" s="123"/>
      <c r="IN4469" s="123"/>
      <c r="IO4469" s="123"/>
      <c r="IP4469" s="123"/>
    </row>
    <row r="4470" s="120" customFormat="1" ht="15.75" customHeight="1" spans="3:250">
      <c r="C4470" s="124"/>
      <c r="D4470" s="124"/>
      <c r="E4470" s="120"/>
      <c r="F4470" s="125"/>
      <c r="G4470" s="120"/>
      <c r="II4470" s="123"/>
      <c r="IJ4470" s="123"/>
      <c r="IK4470" s="123"/>
      <c r="IL4470" s="123"/>
      <c r="IM4470" s="123"/>
      <c r="IN4470" s="123"/>
      <c r="IO4470" s="123"/>
      <c r="IP4470" s="123"/>
    </row>
    <row r="4471" s="120" customFormat="1" ht="15.75" customHeight="1" spans="3:250">
      <c r="C4471" s="124"/>
      <c r="D4471" s="124"/>
      <c r="E4471" s="120"/>
      <c r="F4471" s="125"/>
      <c r="G4471" s="120"/>
      <c r="II4471" s="123"/>
      <c r="IJ4471" s="123"/>
      <c r="IK4471" s="123"/>
      <c r="IL4471" s="123"/>
      <c r="IM4471" s="123"/>
      <c r="IN4471" s="123"/>
      <c r="IO4471" s="123"/>
      <c r="IP4471" s="123"/>
    </row>
    <row r="4472" s="120" customFormat="1" ht="15.75" customHeight="1" spans="3:250">
      <c r="C4472" s="124"/>
      <c r="D4472" s="124"/>
      <c r="E4472" s="120"/>
      <c r="F4472" s="125"/>
      <c r="G4472" s="120"/>
      <c r="II4472" s="123"/>
      <c r="IJ4472" s="123"/>
      <c r="IK4472" s="123"/>
      <c r="IL4472" s="123"/>
      <c r="IM4472" s="123"/>
      <c r="IN4472" s="123"/>
      <c r="IO4472" s="123"/>
      <c r="IP4472" s="123"/>
    </row>
    <row r="4473" s="120" customFormat="1" ht="15.75" customHeight="1" spans="3:250">
      <c r="C4473" s="124"/>
      <c r="D4473" s="124"/>
      <c r="E4473" s="120"/>
      <c r="F4473" s="125"/>
      <c r="G4473" s="120"/>
      <c r="II4473" s="123"/>
      <c r="IJ4473" s="123"/>
      <c r="IK4473" s="123"/>
      <c r="IL4473" s="123"/>
      <c r="IM4473" s="123"/>
      <c r="IN4473" s="123"/>
      <c r="IO4473" s="123"/>
      <c r="IP4473" s="123"/>
    </row>
    <row r="4474" s="120" customFormat="1" ht="15.75" customHeight="1" spans="3:250">
      <c r="C4474" s="124"/>
      <c r="D4474" s="124"/>
      <c r="E4474" s="120"/>
      <c r="F4474" s="125"/>
      <c r="G4474" s="120"/>
      <c r="II4474" s="123"/>
      <c r="IJ4474" s="123"/>
      <c r="IK4474" s="123"/>
      <c r="IL4474" s="123"/>
      <c r="IM4474" s="123"/>
      <c r="IN4474" s="123"/>
      <c r="IO4474" s="123"/>
      <c r="IP4474" s="123"/>
    </row>
    <row r="4475" s="120" customFormat="1" ht="15.75" customHeight="1" spans="3:250">
      <c r="C4475" s="124"/>
      <c r="D4475" s="124"/>
      <c r="E4475" s="120"/>
      <c r="F4475" s="125"/>
      <c r="G4475" s="120"/>
      <c r="II4475" s="123"/>
      <c r="IJ4475" s="123"/>
      <c r="IK4475" s="123"/>
      <c r="IL4475" s="123"/>
      <c r="IM4475" s="123"/>
      <c r="IN4475" s="123"/>
      <c r="IO4475" s="123"/>
      <c r="IP4475" s="123"/>
    </row>
    <row r="4476" s="120" customFormat="1" ht="15.75" customHeight="1" spans="3:250">
      <c r="C4476" s="124"/>
      <c r="D4476" s="124"/>
      <c r="E4476" s="120"/>
      <c r="F4476" s="125"/>
      <c r="G4476" s="120"/>
      <c r="II4476" s="123"/>
      <c r="IJ4476" s="123"/>
      <c r="IK4476" s="123"/>
      <c r="IL4476" s="123"/>
      <c r="IM4476" s="123"/>
      <c r="IN4476" s="123"/>
      <c r="IO4476" s="123"/>
      <c r="IP4476" s="123"/>
    </row>
    <row r="4477" s="120" customFormat="1" ht="15.75" customHeight="1" spans="3:250">
      <c r="C4477" s="124"/>
      <c r="D4477" s="124"/>
      <c r="E4477" s="120"/>
      <c r="F4477" s="125"/>
      <c r="G4477" s="120"/>
      <c r="II4477" s="123"/>
      <c r="IJ4477" s="123"/>
      <c r="IK4477" s="123"/>
      <c r="IL4477" s="123"/>
      <c r="IM4477" s="123"/>
      <c r="IN4477" s="123"/>
      <c r="IO4477" s="123"/>
      <c r="IP4477" s="123"/>
    </row>
    <row r="4478" s="120" customFormat="1" ht="15.75" customHeight="1" spans="3:250">
      <c r="C4478" s="124"/>
      <c r="D4478" s="124"/>
      <c r="E4478" s="120"/>
      <c r="F4478" s="125"/>
      <c r="G4478" s="120"/>
      <c r="II4478" s="123"/>
      <c r="IJ4478" s="123"/>
      <c r="IK4478" s="123"/>
      <c r="IL4478" s="123"/>
      <c r="IM4478" s="123"/>
      <c r="IN4478" s="123"/>
      <c r="IO4478" s="123"/>
      <c r="IP4478" s="123"/>
    </row>
    <row r="4479" s="120" customFormat="1" ht="15.75" customHeight="1" spans="3:250">
      <c r="C4479" s="124"/>
      <c r="D4479" s="124"/>
      <c r="E4479" s="120"/>
      <c r="F4479" s="125"/>
      <c r="G4479" s="120"/>
      <c r="II4479" s="123"/>
      <c r="IJ4479" s="123"/>
      <c r="IK4479" s="123"/>
      <c r="IL4479" s="123"/>
      <c r="IM4479" s="123"/>
      <c r="IN4479" s="123"/>
      <c r="IO4479" s="123"/>
      <c r="IP4479" s="123"/>
    </row>
    <row r="4480" s="120" customFormat="1" ht="15.75" customHeight="1" spans="3:250">
      <c r="C4480" s="124"/>
      <c r="D4480" s="124"/>
      <c r="E4480" s="120"/>
      <c r="F4480" s="125"/>
      <c r="G4480" s="120"/>
      <c r="II4480" s="123"/>
      <c r="IJ4480" s="123"/>
      <c r="IK4480" s="123"/>
      <c r="IL4480" s="123"/>
      <c r="IM4480" s="123"/>
      <c r="IN4480" s="123"/>
      <c r="IO4480" s="123"/>
      <c r="IP4480" s="123"/>
    </row>
    <row r="4481" s="120" customFormat="1" ht="15.75" customHeight="1" spans="3:250">
      <c r="C4481" s="124"/>
      <c r="D4481" s="124"/>
      <c r="E4481" s="120"/>
      <c r="F4481" s="125"/>
      <c r="G4481" s="120"/>
      <c r="II4481" s="123"/>
      <c r="IJ4481" s="123"/>
      <c r="IK4481" s="123"/>
      <c r="IL4481" s="123"/>
      <c r="IM4481" s="123"/>
      <c r="IN4481" s="123"/>
      <c r="IO4481" s="123"/>
      <c r="IP4481" s="123"/>
    </row>
    <row r="4482" s="120" customFormat="1" ht="15.75" customHeight="1" spans="3:250">
      <c r="C4482" s="124"/>
      <c r="D4482" s="124"/>
      <c r="E4482" s="120"/>
      <c r="F4482" s="125"/>
      <c r="G4482" s="120"/>
      <c r="II4482" s="123"/>
      <c r="IJ4482" s="123"/>
      <c r="IK4482" s="123"/>
      <c r="IL4482" s="123"/>
      <c r="IM4482" s="123"/>
      <c r="IN4482" s="123"/>
      <c r="IO4482" s="123"/>
      <c r="IP4482" s="123"/>
    </row>
    <row r="4483" s="120" customFormat="1" ht="15.75" customHeight="1" spans="3:250">
      <c r="C4483" s="124"/>
      <c r="D4483" s="124"/>
      <c r="E4483" s="120"/>
      <c r="F4483" s="125"/>
      <c r="G4483" s="120"/>
      <c r="II4483" s="123"/>
      <c r="IJ4483" s="123"/>
      <c r="IK4483" s="123"/>
      <c r="IL4483" s="123"/>
      <c r="IM4483" s="123"/>
      <c r="IN4483" s="123"/>
      <c r="IO4483" s="123"/>
      <c r="IP4483" s="123"/>
    </row>
    <row r="4484" s="120" customFormat="1" ht="15.75" customHeight="1" spans="3:250">
      <c r="C4484" s="124"/>
      <c r="D4484" s="124"/>
      <c r="E4484" s="120"/>
      <c r="F4484" s="125"/>
      <c r="G4484" s="120"/>
      <c r="II4484" s="123"/>
      <c r="IJ4484" s="123"/>
      <c r="IK4484" s="123"/>
      <c r="IL4484" s="123"/>
      <c r="IM4484" s="123"/>
      <c r="IN4484" s="123"/>
      <c r="IO4484" s="123"/>
      <c r="IP4484" s="123"/>
    </row>
    <row r="4485" s="120" customFormat="1" ht="15.75" customHeight="1" spans="3:250">
      <c r="C4485" s="124"/>
      <c r="D4485" s="124"/>
      <c r="E4485" s="120"/>
      <c r="F4485" s="125"/>
      <c r="G4485" s="120"/>
      <c r="II4485" s="123"/>
      <c r="IJ4485" s="123"/>
      <c r="IK4485" s="123"/>
      <c r="IL4485" s="123"/>
      <c r="IM4485" s="123"/>
      <c r="IN4485" s="123"/>
      <c r="IO4485" s="123"/>
      <c r="IP4485" s="123"/>
    </row>
    <row r="4486" s="120" customFormat="1" ht="15.75" customHeight="1" spans="3:250">
      <c r="C4486" s="124"/>
      <c r="D4486" s="124"/>
      <c r="E4486" s="120"/>
      <c r="F4486" s="125"/>
      <c r="G4486" s="120"/>
      <c r="II4486" s="123"/>
      <c r="IJ4486" s="123"/>
      <c r="IK4486" s="123"/>
      <c r="IL4486" s="123"/>
      <c r="IM4486" s="123"/>
      <c r="IN4486" s="123"/>
      <c r="IO4486" s="123"/>
      <c r="IP4486" s="123"/>
    </row>
    <row r="4487" s="120" customFormat="1" ht="15.75" customHeight="1" spans="3:250">
      <c r="C4487" s="124"/>
      <c r="D4487" s="124"/>
      <c r="E4487" s="120"/>
      <c r="F4487" s="125"/>
      <c r="G4487" s="120"/>
      <c r="II4487" s="123"/>
      <c r="IJ4487" s="123"/>
      <c r="IK4487" s="123"/>
      <c r="IL4487" s="123"/>
      <c r="IM4487" s="123"/>
      <c r="IN4487" s="123"/>
      <c r="IO4487" s="123"/>
      <c r="IP4487" s="123"/>
    </row>
    <row r="4488" s="120" customFormat="1" ht="15.75" customHeight="1" spans="3:250">
      <c r="C4488" s="124"/>
      <c r="D4488" s="124"/>
      <c r="E4488" s="120"/>
      <c r="F4488" s="125"/>
      <c r="G4488" s="120"/>
      <c r="II4488" s="123"/>
      <c r="IJ4488" s="123"/>
      <c r="IK4488" s="123"/>
      <c r="IL4488" s="123"/>
      <c r="IM4488" s="123"/>
      <c r="IN4488" s="123"/>
      <c r="IO4488" s="123"/>
      <c r="IP4488" s="123"/>
    </row>
    <row r="4489" s="120" customFormat="1" ht="15.75" customHeight="1" spans="3:250">
      <c r="C4489" s="124"/>
      <c r="D4489" s="124"/>
      <c r="E4489" s="120"/>
      <c r="F4489" s="125"/>
      <c r="G4489" s="120"/>
      <c r="II4489" s="123"/>
      <c r="IJ4489" s="123"/>
      <c r="IK4489" s="123"/>
      <c r="IL4489" s="123"/>
      <c r="IM4489" s="123"/>
      <c r="IN4489" s="123"/>
      <c r="IO4489" s="123"/>
      <c r="IP4489" s="123"/>
    </row>
    <row r="4490" s="120" customFormat="1" ht="15.75" customHeight="1" spans="3:250">
      <c r="C4490" s="124"/>
      <c r="D4490" s="124"/>
      <c r="E4490" s="120"/>
      <c r="F4490" s="125"/>
      <c r="G4490" s="120"/>
      <c r="II4490" s="123"/>
      <c r="IJ4490" s="123"/>
      <c r="IK4490" s="123"/>
      <c r="IL4490" s="123"/>
      <c r="IM4490" s="123"/>
      <c r="IN4490" s="123"/>
      <c r="IO4490" s="123"/>
      <c r="IP4490" s="123"/>
    </row>
    <row r="4491" s="120" customFormat="1" ht="15.75" customHeight="1" spans="3:250">
      <c r="C4491" s="124"/>
      <c r="D4491" s="124"/>
      <c r="E4491" s="120"/>
      <c r="F4491" s="125"/>
      <c r="G4491" s="120"/>
      <c r="II4491" s="123"/>
      <c r="IJ4491" s="123"/>
      <c r="IK4491" s="123"/>
      <c r="IL4491" s="123"/>
      <c r="IM4491" s="123"/>
      <c r="IN4491" s="123"/>
      <c r="IO4491" s="123"/>
      <c r="IP4491" s="123"/>
    </row>
    <row r="4492" s="120" customFormat="1" ht="15.75" customHeight="1" spans="3:250">
      <c r="C4492" s="124"/>
      <c r="D4492" s="124"/>
      <c r="E4492" s="120"/>
      <c r="F4492" s="125"/>
      <c r="G4492" s="120"/>
      <c r="II4492" s="123"/>
      <c r="IJ4492" s="123"/>
      <c r="IK4492" s="123"/>
      <c r="IL4492" s="123"/>
      <c r="IM4492" s="123"/>
      <c r="IN4492" s="123"/>
      <c r="IO4492" s="123"/>
      <c r="IP4492" s="123"/>
    </row>
    <row r="4493" s="120" customFormat="1" ht="15.75" customHeight="1" spans="3:250">
      <c r="C4493" s="124"/>
      <c r="D4493" s="124"/>
      <c r="E4493" s="120"/>
      <c r="F4493" s="125"/>
      <c r="G4493" s="120"/>
      <c r="II4493" s="123"/>
      <c r="IJ4493" s="123"/>
      <c r="IK4493" s="123"/>
      <c r="IL4493" s="123"/>
      <c r="IM4493" s="123"/>
      <c r="IN4493" s="123"/>
      <c r="IO4493" s="123"/>
      <c r="IP4493" s="123"/>
    </row>
    <row r="4494" s="120" customFormat="1" ht="15.75" customHeight="1" spans="3:250">
      <c r="C4494" s="124"/>
      <c r="D4494" s="124"/>
      <c r="E4494" s="120"/>
      <c r="F4494" s="125"/>
      <c r="G4494" s="120"/>
      <c r="II4494" s="123"/>
      <c r="IJ4494" s="123"/>
      <c r="IK4494" s="123"/>
      <c r="IL4494" s="123"/>
      <c r="IM4494" s="123"/>
      <c r="IN4494" s="123"/>
      <c r="IO4494" s="123"/>
      <c r="IP4494" s="123"/>
    </row>
    <row r="4495" s="120" customFormat="1" ht="15.75" customHeight="1" spans="3:250">
      <c r="C4495" s="124"/>
      <c r="D4495" s="124"/>
      <c r="E4495" s="120"/>
      <c r="F4495" s="125"/>
      <c r="G4495" s="120"/>
      <c r="II4495" s="123"/>
      <c r="IJ4495" s="123"/>
      <c r="IK4495" s="123"/>
      <c r="IL4495" s="123"/>
      <c r="IM4495" s="123"/>
      <c r="IN4495" s="123"/>
      <c r="IO4495" s="123"/>
      <c r="IP4495" s="123"/>
    </row>
    <row r="4496" s="120" customFormat="1" ht="15.75" customHeight="1" spans="3:250">
      <c r="C4496" s="124"/>
      <c r="D4496" s="124"/>
      <c r="E4496" s="120"/>
      <c r="F4496" s="125"/>
      <c r="G4496" s="120"/>
      <c r="II4496" s="123"/>
      <c r="IJ4496" s="123"/>
      <c r="IK4496" s="123"/>
      <c r="IL4496" s="123"/>
      <c r="IM4496" s="123"/>
      <c r="IN4496" s="123"/>
      <c r="IO4496" s="123"/>
      <c r="IP4496" s="123"/>
    </row>
    <row r="4497" s="120" customFormat="1" ht="15.75" customHeight="1" spans="3:250">
      <c r="C4497" s="124"/>
      <c r="D4497" s="124"/>
      <c r="E4497" s="120"/>
      <c r="F4497" s="125"/>
      <c r="G4497" s="120"/>
      <c r="II4497" s="123"/>
      <c r="IJ4497" s="123"/>
      <c r="IK4497" s="123"/>
      <c r="IL4497" s="123"/>
      <c r="IM4497" s="123"/>
      <c r="IN4497" s="123"/>
      <c r="IO4497" s="123"/>
      <c r="IP4497" s="123"/>
    </row>
    <row r="4498" s="120" customFormat="1" ht="15.75" customHeight="1" spans="3:250">
      <c r="C4498" s="124"/>
      <c r="D4498" s="124"/>
      <c r="E4498" s="120"/>
      <c r="F4498" s="125"/>
      <c r="G4498" s="120"/>
      <c r="II4498" s="123"/>
      <c r="IJ4498" s="123"/>
      <c r="IK4498" s="123"/>
      <c r="IL4498" s="123"/>
      <c r="IM4498" s="123"/>
      <c r="IN4498" s="123"/>
      <c r="IO4498" s="123"/>
      <c r="IP4498" s="123"/>
    </row>
    <row r="4499" s="120" customFormat="1" ht="15.75" customHeight="1" spans="3:250">
      <c r="C4499" s="124"/>
      <c r="D4499" s="124"/>
      <c r="E4499" s="120"/>
      <c r="F4499" s="125"/>
      <c r="G4499" s="120"/>
      <c r="II4499" s="123"/>
      <c r="IJ4499" s="123"/>
      <c r="IK4499" s="123"/>
      <c r="IL4499" s="123"/>
      <c r="IM4499" s="123"/>
      <c r="IN4499" s="123"/>
      <c r="IO4499" s="123"/>
      <c r="IP4499" s="123"/>
    </row>
    <row r="4500" s="120" customFormat="1" ht="15.75" customHeight="1" spans="3:250">
      <c r="C4500" s="124"/>
      <c r="D4500" s="124"/>
      <c r="E4500" s="120"/>
      <c r="F4500" s="125"/>
      <c r="G4500" s="120"/>
      <c r="II4500" s="123"/>
      <c r="IJ4500" s="123"/>
      <c r="IK4500" s="123"/>
      <c r="IL4500" s="123"/>
      <c r="IM4500" s="123"/>
      <c r="IN4500" s="123"/>
      <c r="IO4500" s="123"/>
      <c r="IP4500" s="123"/>
    </row>
    <row r="4501" s="120" customFormat="1" ht="15.75" customHeight="1" spans="3:250">
      <c r="C4501" s="124"/>
      <c r="D4501" s="124"/>
      <c r="E4501" s="120"/>
      <c r="F4501" s="125"/>
      <c r="G4501" s="120"/>
      <c r="II4501" s="123"/>
      <c r="IJ4501" s="123"/>
      <c r="IK4501" s="123"/>
      <c r="IL4501" s="123"/>
      <c r="IM4501" s="123"/>
      <c r="IN4501" s="123"/>
      <c r="IO4501" s="123"/>
      <c r="IP4501" s="123"/>
    </row>
    <row r="4502" s="120" customFormat="1" ht="15.75" customHeight="1" spans="3:250">
      <c r="C4502" s="124"/>
      <c r="D4502" s="124"/>
      <c r="E4502" s="120"/>
      <c r="F4502" s="125"/>
      <c r="G4502" s="120"/>
      <c r="II4502" s="123"/>
      <c r="IJ4502" s="123"/>
      <c r="IK4502" s="123"/>
      <c r="IL4502" s="123"/>
      <c r="IM4502" s="123"/>
      <c r="IN4502" s="123"/>
      <c r="IO4502" s="123"/>
      <c r="IP4502" s="123"/>
    </row>
    <row r="4503" s="120" customFormat="1" ht="15.75" customHeight="1" spans="3:250">
      <c r="C4503" s="124"/>
      <c r="D4503" s="124"/>
      <c r="E4503" s="120"/>
      <c r="F4503" s="125"/>
      <c r="G4503" s="120"/>
      <c r="II4503" s="123"/>
      <c r="IJ4503" s="123"/>
      <c r="IK4503" s="123"/>
      <c r="IL4503" s="123"/>
      <c r="IM4503" s="123"/>
      <c r="IN4503" s="123"/>
      <c r="IO4503" s="123"/>
      <c r="IP4503" s="123"/>
    </row>
    <row r="4504" s="120" customFormat="1" ht="15.75" customHeight="1" spans="3:250">
      <c r="C4504" s="124"/>
      <c r="D4504" s="124"/>
      <c r="E4504" s="120"/>
      <c r="F4504" s="125"/>
      <c r="G4504" s="120"/>
      <c r="II4504" s="123"/>
      <c r="IJ4504" s="123"/>
      <c r="IK4504" s="123"/>
      <c r="IL4504" s="123"/>
      <c r="IM4504" s="123"/>
      <c r="IN4504" s="123"/>
      <c r="IO4504" s="123"/>
      <c r="IP4504" s="123"/>
    </row>
    <row r="4505" s="120" customFormat="1" ht="15.75" customHeight="1" spans="3:250">
      <c r="C4505" s="124"/>
      <c r="D4505" s="124"/>
      <c r="E4505" s="120"/>
      <c r="F4505" s="125"/>
      <c r="G4505" s="120"/>
      <c r="II4505" s="123"/>
      <c r="IJ4505" s="123"/>
      <c r="IK4505" s="123"/>
      <c r="IL4505" s="123"/>
      <c r="IM4505" s="123"/>
      <c r="IN4505" s="123"/>
      <c r="IO4505" s="123"/>
      <c r="IP4505" s="123"/>
    </row>
    <row r="4506" s="120" customFormat="1" ht="15.75" customHeight="1" spans="3:250">
      <c r="C4506" s="124"/>
      <c r="D4506" s="124"/>
      <c r="E4506" s="120"/>
      <c r="F4506" s="125"/>
      <c r="G4506" s="120"/>
      <c r="II4506" s="123"/>
      <c r="IJ4506" s="123"/>
      <c r="IK4506" s="123"/>
      <c r="IL4506" s="123"/>
      <c r="IM4506" s="123"/>
      <c r="IN4506" s="123"/>
      <c r="IO4506" s="123"/>
      <c r="IP4506" s="123"/>
    </row>
    <row r="4507" s="120" customFormat="1" ht="15.75" customHeight="1" spans="3:250">
      <c r="C4507" s="124"/>
      <c r="D4507" s="124"/>
      <c r="E4507" s="120"/>
      <c r="F4507" s="125"/>
      <c r="G4507" s="120"/>
      <c r="II4507" s="123"/>
      <c r="IJ4507" s="123"/>
      <c r="IK4507" s="123"/>
      <c r="IL4507" s="123"/>
      <c r="IM4507" s="123"/>
      <c r="IN4507" s="123"/>
      <c r="IO4507" s="123"/>
      <c r="IP4507" s="123"/>
    </row>
    <row r="4508" s="120" customFormat="1" ht="15.75" customHeight="1" spans="3:250">
      <c r="C4508" s="124"/>
      <c r="D4508" s="124"/>
      <c r="E4508" s="120"/>
      <c r="F4508" s="125"/>
      <c r="G4508" s="120"/>
      <c r="II4508" s="123"/>
      <c r="IJ4508" s="123"/>
      <c r="IK4508" s="123"/>
      <c r="IL4508" s="123"/>
      <c r="IM4508" s="123"/>
      <c r="IN4508" s="123"/>
      <c r="IO4508" s="123"/>
      <c r="IP4508" s="123"/>
    </row>
    <row r="4509" s="120" customFormat="1" ht="15.75" customHeight="1" spans="3:250">
      <c r="C4509" s="124"/>
      <c r="D4509" s="124"/>
      <c r="E4509" s="120"/>
      <c r="F4509" s="125"/>
      <c r="G4509" s="120"/>
      <c r="II4509" s="123"/>
      <c r="IJ4509" s="123"/>
      <c r="IK4509" s="123"/>
      <c r="IL4509" s="123"/>
      <c r="IM4509" s="123"/>
      <c r="IN4509" s="123"/>
      <c r="IO4509" s="123"/>
      <c r="IP4509" s="123"/>
    </row>
    <row r="4510" s="120" customFormat="1" ht="15.75" customHeight="1" spans="3:250">
      <c r="C4510" s="124"/>
      <c r="D4510" s="124"/>
      <c r="E4510" s="120"/>
      <c r="F4510" s="125"/>
      <c r="G4510" s="120"/>
      <c r="II4510" s="123"/>
      <c r="IJ4510" s="123"/>
      <c r="IK4510" s="123"/>
      <c r="IL4510" s="123"/>
      <c r="IM4510" s="123"/>
      <c r="IN4510" s="123"/>
      <c r="IO4510" s="123"/>
      <c r="IP4510" s="123"/>
    </row>
    <row r="4511" s="120" customFormat="1" ht="15.75" customHeight="1" spans="3:250">
      <c r="C4511" s="124"/>
      <c r="D4511" s="124"/>
      <c r="E4511" s="120"/>
      <c r="F4511" s="125"/>
      <c r="G4511" s="120"/>
      <c r="II4511" s="123"/>
      <c r="IJ4511" s="123"/>
      <c r="IK4511" s="123"/>
      <c r="IL4511" s="123"/>
      <c r="IM4511" s="123"/>
      <c r="IN4511" s="123"/>
      <c r="IO4511" s="123"/>
      <c r="IP4511" s="123"/>
    </row>
    <row r="4512" s="120" customFormat="1" ht="15.75" customHeight="1" spans="3:250">
      <c r="C4512" s="124"/>
      <c r="D4512" s="124"/>
      <c r="E4512" s="120"/>
      <c r="F4512" s="125"/>
      <c r="G4512" s="120"/>
      <c r="II4512" s="123"/>
      <c r="IJ4512" s="123"/>
      <c r="IK4512" s="123"/>
      <c r="IL4512" s="123"/>
      <c r="IM4512" s="123"/>
      <c r="IN4512" s="123"/>
      <c r="IO4512" s="123"/>
      <c r="IP4512" s="123"/>
    </row>
    <row r="4513" s="120" customFormat="1" ht="15.75" customHeight="1" spans="3:250">
      <c r="C4513" s="124"/>
      <c r="D4513" s="124"/>
      <c r="E4513" s="120"/>
      <c r="F4513" s="125"/>
      <c r="G4513" s="120"/>
      <c r="II4513" s="123"/>
      <c r="IJ4513" s="123"/>
      <c r="IK4513" s="123"/>
      <c r="IL4513" s="123"/>
      <c r="IM4513" s="123"/>
      <c r="IN4513" s="123"/>
      <c r="IO4513" s="123"/>
      <c r="IP4513" s="123"/>
    </row>
    <row r="4514" s="120" customFormat="1" ht="15.75" customHeight="1" spans="3:250">
      <c r="C4514" s="124"/>
      <c r="D4514" s="124"/>
      <c r="E4514" s="120"/>
      <c r="F4514" s="125"/>
      <c r="G4514" s="120"/>
      <c r="II4514" s="123"/>
      <c r="IJ4514" s="123"/>
      <c r="IK4514" s="123"/>
      <c r="IL4514" s="123"/>
      <c r="IM4514" s="123"/>
      <c r="IN4514" s="123"/>
      <c r="IO4514" s="123"/>
      <c r="IP4514" s="123"/>
    </row>
    <row r="4515" s="120" customFormat="1" ht="15.75" customHeight="1" spans="3:250">
      <c r="C4515" s="124"/>
      <c r="D4515" s="124"/>
      <c r="E4515" s="120"/>
      <c r="F4515" s="125"/>
      <c r="G4515" s="120"/>
      <c r="II4515" s="123"/>
      <c r="IJ4515" s="123"/>
      <c r="IK4515" s="123"/>
      <c r="IL4515" s="123"/>
      <c r="IM4515" s="123"/>
      <c r="IN4515" s="123"/>
      <c r="IO4515" s="123"/>
      <c r="IP4515" s="123"/>
    </row>
    <row r="4516" s="120" customFormat="1" ht="15.75" customHeight="1" spans="3:250">
      <c r="C4516" s="124"/>
      <c r="D4516" s="124"/>
      <c r="E4516" s="120"/>
      <c r="F4516" s="125"/>
      <c r="G4516" s="120"/>
      <c r="II4516" s="123"/>
      <c r="IJ4516" s="123"/>
      <c r="IK4516" s="123"/>
      <c r="IL4516" s="123"/>
      <c r="IM4516" s="123"/>
      <c r="IN4516" s="123"/>
      <c r="IO4516" s="123"/>
      <c r="IP4516" s="123"/>
    </row>
    <row r="4517" s="120" customFormat="1" ht="15.75" customHeight="1" spans="3:250">
      <c r="C4517" s="124"/>
      <c r="D4517" s="124"/>
      <c r="E4517" s="120"/>
      <c r="F4517" s="125"/>
      <c r="G4517" s="120"/>
      <c r="II4517" s="123"/>
      <c r="IJ4517" s="123"/>
      <c r="IK4517" s="123"/>
      <c r="IL4517" s="123"/>
      <c r="IM4517" s="123"/>
      <c r="IN4517" s="123"/>
      <c r="IO4517" s="123"/>
      <c r="IP4517" s="123"/>
    </row>
    <row r="4518" s="120" customFormat="1" ht="15.75" customHeight="1" spans="3:250">
      <c r="C4518" s="124"/>
      <c r="D4518" s="124"/>
      <c r="E4518" s="120"/>
      <c r="F4518" s="125"/>
      <c r="G4518" s="120"/>
      <c r="II4518" s="123"/>
      <c r="IJ4518" s="123"/>
      <c r="IK4518" s="123"/>
      <c r="IL4518" s="123"/>
      <c r="IM4518" s="123"/>
      <c r="IN4518" s="123"/>
      <c r="IO4518" s="123"/>
      <c r="IP4518" s="123"/>
    </row>
    <row r="4519" s="120" customFormat="1" ht="15.75" customHeight="1" spans="3:250">
      <c r="C4519" s="124"/>
      <c r="D4519" s="124"/>
      <c r="E4519" s="120"/>
      <c r="F4519" s="125"/>
      <c r="G4519" s="120"/>
      <c r="II4519" s="123"/>
      <c r="IJ4519" s="123"/>
      <c r="IK4519" s="123"/>
      <c r="IL4519" s="123"/>
      <c r="IM4519" s="123"/>
      <c r="IN4519" s="123"/>
      <c r="IO4519" s="123"/>
      <c r="IP4519" s="123"/>
    </row>
    <row r="4520" s="120" customFormat="1" ht="15.75" customHeight="1" spans="3:250">
      <c r="C4520" s="124"/>
      <c r="D4520" s="124"/>
      <c r="E4520" s="120"/>
      <c r="F4520" s="125"/>
      <c r="G4520" s="120"/>
      <c r="II4520" s="123"/>
      <c r="IJ4520" s="123"/>
      <c r="IK4520" s="123"/>
      <c r="IL4520" s="123"/>
      <c r="IM4520" s="123"/>
      <c r="IN4520" s="123"/>
      <c r="IO4520" s="123"/>
      <c r="IP4520" s="123"/>
    </row>
    <row r="4521" s="120" customFormat="1" ht="15.75" customHeight="1" spans="3:250">
      <c r="C4521" s="124"/>
      <c r="D4521" s="124"/>
      <c r="E4521" s="120"/>
      <c r="F4521" s="125"/>
      <c r="G4521" s="120"/>
      <c r="II4521" s="123"/>
      <c r="IJ4521" s="123"/>
      <c r="IK4521" s="123"/>
      <c r="IL4521" s="123"/>
      <c r="IM4521" s="123"/>
      <c r="IN4521" s="123"/>
      <c r="IO4521" s="123"/>
      <c r="IP4521" s="123"/>
    </row>
    <row r="4522" s="120" customFormat="1" ht="15.75" customHeight="1" spans="3:250">
      <c r="C4522" s="124"/>
      <c r="D4522" s="124"/>
      <c r="E4522" s="120"/>
      <c r="F4522" s="125"/>
      <c r="G4522" s="120"/>
      <c r="II4522" s="123"/>
      <c r="IJ4522" s="123"/>
      <c r="IK4522" s="123"/>
      <c r="IL4522" s="123"/>
      <c r="IM4522" s="123"/>
      <c r="IN4522" s="123"/>
      <c r="IO4522" s="123"/>
      <c r="IP4522" s="123"/>
    </row>
    <row r="4523" s="120" customFormat="1" ht="15.75" customHeight="1" spans="3:250">
      <c r="C4523" s="124"/>
      <c r="D4523" s="124"/>
      <c r="E4523" s="120"/>
      <c r="F4523" s="125"/>
      <c r="G4523" s="120"/>
      <c r="II4523" s="123"/>
      <c r="IJ4523" s="123"/>
      <c r="IK4523" s="123"/>
      <c r="IL4523" s="123"/>
      <c r="IM4523" s="123"/>
      <c r="IN4523" s="123"/>
      <c r="IO4523" s="123"/>
      <c r="IP4523" s="123"/>
    </row>
    <row r="4524" s="120" customFormat="1" ht="15.75" customHeight="1" spans="3:250">
      <c r="C4524" s="124"/>
      <c r="D4524" s="124"/>
      <c r="E4524" s="120"/>
      <c r="F4524" s="125"/>
      <c r="G4524" s="120"/>
      <c r="II4524" s="123"/>
      <c r="IJ4524" s="123"/>
      <c r="IK4524" s="123"/>
      <c r="IL4524" s="123"/>
      <c r="IM4524" s="123"/>
      <c r="IN4524" s="123"/>
      <c r="IO4524" s="123"/>
      <c r="IP4524" s="123"/>
    </row>
    <row r="4525" s="120" customFormat="1" ht="15.75" customHeight="1" spans="3:250">
      <c r="C4525" s="124"/>
      <c r="D4525" s="124"/>
      <c r="E4525" s="120"/>
      <c r="F4525" s="125"/>
      <c r="G4525" s="120"/>
      <c r="II4525" s="123"/>
      <c r="IJ4525" s="123"/>
      <c r="IK4525" s="123"/>
      <c r="IL4525" s="123"/>
      <c r="IM4525" s="123"/>
      <c r="IN4525" s="123"/>
      <c r="IO4525" s="123"/>
      <c r="IP4525" s="123"/>
    </row>
    <row r="4526" s="120" customFormat="1" ht="15.75" customHeight="1" spans="3:250">
      <c r="C4526" s="124"/>
      <c r="D4526" s="124"/>
      <c r="E4526" s="120"/>
      <c r="F4526" s="125"/>
      <c r="G4526" s="120"/>
      <c r="II4526" s="123"/>
      <c r="IJ4526" s="123"/>
      <c r="IK4526" s="123"/>
      <c r="IL4526" s="123"/>
      <c r="IM4526" s="123"/>
      <c r="IN4526" s="123"/>
      <c r="IO4526" s="123"/>
      <c r="IP4526" s="123"/>
    </row>
    <row r="4527" s="120" customFormat="1" ht="15.75" customHeight="1" spans="3:250">
      <c r="C4527" s="124"/>
      <c r="D4527" s="124"/>
      <c r="E4527" s="120"/>
      <c r="F4527" s="125"/>
      <c r="G4527" s="120"/>
      <c r="II4527" s="123"/>
      <c r="IJ4527" s="123"/>
      <c r="IK4527" s="123"/>
      <c r="IL4527" s="123"/>
      <c r="IM4527" s="123"/>
      <c r="IN4527" s="123"/>
      <c r="IO4527" s="123"/>
      <c r="IP4527" s="123"/>
    </row>
    <row r="4528" s="120" customFormat="1" ht="15.75" customHeight="1" spans="3:250">
      <c r="C4528" s="124"/>
      <c r="D4528" s="124"/>
      <c r="E4528" s="120"/>
      <c r="F4528" s="125"/>
      <c r="G4528" s="120"/>
      <c r="II4528" s="123"/>
      <c r="IJ4528" s="123"/>
      <c r="IK4528" s="123"/>
      <c r="IL4528" s="123"/>
      <c r="IM4528" s="123"/>
      <c r="IN4528" s="123"/>
      <c r="IO4528" s="123"/>
      <c r="IP4528" s="123"/>
    </row>
    <row r="4529" s="120" customFormat="1" ht="15.75" customHeight="1" spans="3:250">
      <c r="C4529" s="124"/>
      <c r="D4529" s="124"/>
      <c r="E4529" s="120"/>
      <c r="F4529" s="125"/>
      <c r="G4529" s="120"/>
      <c r="II4529" s="123"/>
      <c r="IJ4529" s="123"/>
      <c r="IK4529" s="123"/>
      <c r="IL4529" s="123"/>
      <c r="IM4529" s="123"/>
      <c r="IN4529" s="123"/>
      <c r="IO4529" s="123"/>
      <c r="IP4529" s="123"/>
    </row>
    <row r="4530" s="120" customFormat="1" ht="15.75" customHeight="1" spans="3:250">
      <c r="C4530" s="124"/>
      <c r="D4530" s="124"/>
      <c r="E4530" s="120"/>
      <c r="F4530" s="125"/>
      <c r="G4530" s="120"/>
      <c r="II4530" s="123"/>
      <c r="IJ4530" s="123"/>
      <c r="IK4530" s="123"/>
      <c r="IL4530" s="123"/>
      <c r="IM4530" s="123"/>
      <c r="IN4530" s="123"/>
      <c r="IO4530" s="123"/>
      <c r="IP4530" s="123"/>
    </row>
    <row r="4531" s="120" customFormat="1" ht="15.75" customHeight="1" spans="3:250">
      <c r="C4531" s="124"/>
      <c r="D4531" s="124"/>
      <c r="E4531" s="120"/>
      <c r="F4531" s="125"/>
      <c r="G4531" s="120"/>
      <c r="II4531" s="123"/>
      <c r="IJ4531" s="123"/>
      <c r="IK4531" s="123"/>
      <c r="IL4531" s="123"/>
      <c r="IM4531" s="123"/>
      <c r="IN4531" s="123"/>
      <c r="IO4531" s="123"/>
      <c r="IP4531" s="123"/>
    </row>
    <row r="4532" s="120" customFormat="1" ht="15.75" customHeight="1" spans="3:250">
      <c r="C4532" s="124"/>
      <c r="D4532" s="124"/>
      <c r="E4532" s="120"/>
      <c r="F4532" s="125"/>
      <c r="G4532" s="120"/>
      <c r="II4532" s="123"/>
      <c r="IJ4532" s="123"/>
      <c r="IK4532" s="123"/>
      <c r="IL4532" s="123"/>
      <c r="IM4532" s="123"/>
      <c r="IN4532" s="123"/>
      <c r="IO4532" s="123"/>
      <c r="IP4532" s="123"/>
    </row>
    <row r="4533" s="120" customFormat="1" ht="15.75" customHeight="1" spans="3:250">
      <c r="C4533" s="124"/>
      <c r="D4533" s="124"/>
      <c r="E4533" s="120"/>
      <c r="F4533" s="125"/>
      <c r="G4533" s="120"/>
      <c r="II4533" s="123"/>
      <c r="IJ4533" s="123"/>
      <c r="IK4533" s="123"/>
      <c r="IL4533" s="123"/>
      <c r="IM4533" s="123"/>
      <c r="IN4533" s="123"/>
      <c r="IO4533" s="123"/>
      <c r="IP4533" s="123"/>
    </row>
    <row r="4534" s="120" customFormat="1" ht="15.75" customHeight="1" spans="3:250">
      <c r="C4534" s="124"/>
      <c r="D4534" s="124"/>
      <c r="E4534" s="120"/>
      <c r="F4534" s="125"/>
      <c r="G4534" s="120"/>
      <c r="II4534" s="123"/>
      <c r="IJ4534" s="123"/>
      <c r="IK4534" s="123"/>
      <c r="IL4534" s="123"/>
      <c r="IM4534" s="123"/>
      <c r="IN4534" s="123"/>
      <c r="IO4534" s="123"/>
      <c r="IP4534" s="123"/>
    </row>
    <row r="4535" s="120" customFormat="1" ht="15.75" customHeight="1" spans="3:250">
      <c r="C4535" s="124"/>
      <c r="D4535" s="124"/>
      <c r="E4535" s="120"/>
      <c r="F4535" s="125"/>
      <c r="G4535" s="120"/>
      <c r="II4535" s="123"/>
      <c r="IJ4535" s="123"/>
      <c r="IK4535" s="123"/>
      <c r="IL4535" s="123"/>
      <c r="IM4535" s="123"/>
      <c r="IN4535" s="123"/>
      <c r="IO4535" s="123"/>
      <c r="IP4535" s="123"/>
    </row>
    <row r="4536" s="120" customFormat="1" ht="15.75" customHeight="1" spans="3:250">
      <c r="C4536" s="124"/>
      <c r="D4536" s="124"/>
      <c r="E4536" s="120"/>
      <c r="F4536" s="125"/>
      <c r="G4536" s="120"/>
      <c r="II4536" s="123"/>
      <c r="IJ4536" s="123"/>
      <c r="IK4536" s="123"/>
      <c r="IL4536" s="123"/>
      <c r="IM4536" s="123"/>
      <c r="IN4536" s="123"/>
      <c r="IO4536" s="123"/>
      <c r="IP4536" s="123"/>
    </row>
    <row r="4537" s="120" customFormat="1" ht="15.75" customHeight="1" spans="3:250">
      <c r="C4537" s="124"/>
      <c r="D4537" s="124"/>
      <c r="E4537" s="120"/>
      <c r="F4537" s="125"/>
      <c r="G4537" s="120"/>
      <c r="II4537" s="123"/>
      <c r="IJ4537" s="123"/>
      <c r="IK4537" s="123"/>
      <c r="IL4537" s="123"/>
      <c r="IM4537" s="123"/>
      <c r="IN4537" s="123"/>
      <c r="IO4537" s="123"/>
      <c r="IP4537" s="123"/>
    </row>
    <row r="4538" s="120" customFormat="1" ht="15.75" customHeight="1" spans="3:250">
      <c r="C4538" s="124"/>
      <c r="D4538" s="124"/>
      <c r="E4538" s="120"/>
      <c r="F4538" s="125"/>
      <c r="G4538" s="120"/>
      <c r="II4538" s="123"/>
      <c r="IJ4538" s="123"/>
      <c r="IK4538" s="123"/>
      <c r="IL4538" s="123"/>
      <c r="IM4538" s="123"/>
      <c r="IN4538" s="123"/>
      <c r="IO4538" s="123"/>
      <c r="IP4538" s="123"/>
    </row>
    <row r="4539" s="120" customFormat="1" ht="15.75" customHeight="1" spans="3:250">
      <c r="C4539" s="124"/>
      <c r="D4539" s="124"/>
      <c r="E4539" s="120"/>
      <c r="F4539" s="125"/>
      <c r="G4539" s="120"/>
      <c r="II4539" s="123"/>
      <c r="IJ4539" s="123"/>
      <c r="IK4539" s="123"/>
      <c r="IL4539" s="123"/>
      <c r="IM4539" s="123"/>
      <c r="IN4539" s="123"/>
      <c r="IO4539" s="123"/>
      <c r="IP4539" s="123"/>
    </row>
    <row r="4540" s="120" customFormat="1" ht="15.75" customHeight="1" spans="3:250">
      <c r="C4540" s="124"/>
      <c r="D4540" s="124"/>
      <c r="E4540" s="120"/>
      <c r="F4540" s="125"/>
      <c r="G4540" s="120"/>
      <c r="II4540" s="123"/>
      <c r="IJ4540" s="123"/>
      <c r="IK4540" s="123"/>
      <c r="IL4540" s="123"/>
      <c r="IM4540" s="123"/>
      <c r="IN4540" s="123"/>
      <c r="IO4540" s="123"/>
      <c r="IP4540" s="123"/>
    </row>
    <row r="4541" s="120" customFormat="1" ht="15.75" customHeight="1" spans="3:250">
      <c r="C4541" s="124"/>
      <c r="D4541" s="124"/>
      <c r="E4541" s="120"/>
      <c r="F4541" s="125"/>
      <c r="G4541" s="120"/>
      <c r="II4541" s="123"/>
      <c r="IJ4541" s="123"/>
      <c r="IK4541" s="123"/>
      <c r="IL4541" s="123"/>
      <c r="IM4541" s="123"/>
      <c r="IN4541" s="123"/>
      <c r="IO4541" s="123"/>
      <c r="IP4541" s="123"/>
    </row>
    <row r="4542" s="120" customFormat="1" ht="15.75" customHeight="1" spans="3:250">
      <c r="C4542" s="124"/>
      <c r="D4542" s="124"/>
      <c r="E4542" s="120"/>
      <c r="F4542" s="125"/>
      <c r="G4542" s="120"/>
      <c r="II4542" s="123"/>
      <c r="IJ4542" s="123"/>
      <c r="IK4542" s="123"/>
      <c r="IL4542" s="123"/>
      <c r="IM4542" s="123"/>
      <c r="IN4542" s="123"/>
      <c r="IO4542" s="123"/>
      <c r="IP4542" s="123"/>
    </row>
    <row r="4543" s="120" customFormat="1" ht="15.75" customHeight="1" spans="3:250">
      <c r="C4543" s="124"/>
      <c r="D4543" s="124"/>
      <c r="E4543" s="120"/>
      <c r="F4543" s="125"/>
      <c r="G4543" s="120"/>
      <c r="II4543" s="123"/>
      <c r="IJ4543" s="123"/>
      <c r="IK4543" s="123"/>
      <c r="IL4543" s="123"/>
      <c r="IM4543" s="123"/>
      <c r="IN4543" s="123"/>
      <c r="IO4543" s="123"/>
      <c r="IP4543" s="123"/>
    </row>
    <row r="4544" s="120" customFormat="1" ht="15.75" customHeight="1" spans="3:250">
      <c r="C4544" s="124"/>
      <c r="D4544" s="124"/>
      <c r="E4544" s="120"/>
      <c r="F4544" s="125"/>
      <c r="G4544" s="120"/>
      <c r="II4544" s="123"/>
      <c r="IJ4544" s="123"/>
      <c r="IK4544" s="123"/>
      <c r="IL4544" s="123"/>
      <c r="IM4544" s="123"/>
      <c r="IN4544" s="123"/>
      <c r="IO4544" s="123"/>
      <c r="IP4544" s="123"/>
    </row>
    <row r="4545" s="120" customFormat="1" ht="15.75" customHeight="1" spans="3:250">
      <c r="C4545" s="124"/>
      <c r="D4545" s="124"/>
      <c r="E4545" s="120"/>
      <c r="F4545" s="125"/>
      <c r="G4545" s="120"/>
      <c r="II4545" s="123"/>
      <c r="IJ4545" s="123"/>
      <c r="IK4545" s="123"/>
      <c r="IL4545" s="123"/>
      <c r="IM4545" s="123"/>
      <c r="IN4545" s="123"/>
      <c r="IO4545" s="123"/>
      <c r="IP4545" s="123"/>
    </row>
    <row r="4546" s="120" customFormat="1" ht="15.75" customHeight="1" spans="3:250">
      <c r="C4546" s="124"/>
      <c r="D4546" s="124"/>
      <c r="E4546" s="120"/>
      <c r="F4546" s="125"/>
      <c r="G4546" s="120"/>
      <c r="II4546" s="123"/>
      <c r="IJ4546" s="123"/>
      <c r="IK4546" s="123"/>
      <c r="IL4546" s="123"/>
      <c r="IM4546" s="123"/>
      <c r="IN4546" s="123"/>
      <c r="IO4546" s="123"/>
      <c r="IP4546" s="123"/>
    </row>
    <row r="4547" s="120" customFormat="1" ht="15.75" customHeight="1" spans="3:250">
      <c r="C4547" s="124"/>
      <c r="D4547" s="124"/>
      <c r="E4547" s="120"/>
      <c r="F4547" s="125"/>
      <c r="G4547" s="120"/>
      <c r="II4547" s="123"/>
      <c r="IJ4547" s="123"/>
      <c r="IK4547" s="123"/>
      <c r="IL4547" s="123"/>
      <c r="IM4547" s="123"/>
      <c r="IN4547" s="123"/>
      <c r="IO4547" s="123"/>
      <c r="IP4547" s="123"/>
    </row>
    <row r="4548" s="120" customFormat="1" ht="15.75" customHeight="1" spans="3:250">
      <c r="C4548" s="124"/>
      <c r="D4548" s="124"/>
      <c r="E4548" s="120"/>
      <c r="F4548" s="125"/>
      <c r="G4548" s="120"/>
      <c r="II4548" s="123"/>
      <c r="IJ4548" s="123"/>
      <c r="IK4548" s="123"/>
      <c r="IL4548" s="123"/>
      <c r="IM4548" s="123"/>
      <c r="IN4548" s="123"/>
      <c r="IO4548" s="123"/>
      <c r="IP4548" s="123"/>
    </row>
    <row r="4549" s="120" customFormat="1" ht="15.75" customHeight="1" spans="3:250">
      <c r="C4549" s="124"/>
      <c r="D4549" s="124"/>
      <c r="E4549" s="120"/>
      <c r="F4549" s="125"/>
      <c r="G4549" s="120"/>
      <c r="II4549" s="123"/>
      <c r="IJ4549" s="123"/>
      <c r="IK4549" s="123"/>
      <c r="IL4549" s="123"/>
      <c r="IM4549" s="123"/>
      <c r="IN4549" s="123"/>
      <c r="IO4549" s="123"/>
      <c r="IP4549" s="123"/>
    </row>
    <row r="4550" s="120" customFormat="1" ht="15.75" customHeight="1" spans="3:250">
      <c r="C4550" s="124"/>
      <c r="D4550" s="124"/>
      <c r="E4550" s="120"/>
      <c r="F4550" s="125"/>
      <c r="G4550" s="120"/>
      <c r="II4550" s="123"/>
      <c r="IJ4550" s="123"/>
      <c r="IK4550" s="123"/>
      <c r="IL4550" s="123"/>
      <c r="IM4550" s="123"/>
      <c r="IN4550" s="123"/>
      <c r="IO4550" s="123"/>
      <c r="IP4550" s="123"/>
    </row>
    <row r="4551" s="120" customFormat="1" ht="15.75" customHeight="1" spans="3:250">
      <c r="C4551" s="124"/>
      <c r="D4551" s="124"/>
      <c r="E4551" s="120"/>
      <c r="F4551" s="125"/>
      <c r="G4551" s="120"/>
      <c r="II4551" s="123"/>
      <c r="IJ4551" s="123"/>
      <c r="IK4551" s="123"/>
      <c r="IL4551" s="123"/>
      <c r="IM4551" s="123"/>
      <c r="IN4551" s="123"/>
      <c r="IO4551" s="123"/>
      <c r="IP4551" s="123"/>
    </row>
    <row r="4552" s="120" customFormat="1" ht="15.75" customHeight="1" spans="3:250">
      <c r="C4552" s="124"/>
      <c r="D4552" s="124"/>
      <c r="E4552" s="120"/>
      <c r="F4552" s="125"/>
      <c r="G4552" s="120"/>
      <c r="II4552" s="123"/>
      <c r="IJ4552" s="123"/>
      <c r="IK4552" s="123"/>
      <c r="IL4552" s="123"/>
      <c r="IM4552" s="123"/>
      <c r="IN4552" s="123"/>
      <c r="IO4552" s="123"/>
      <c r="IP4552" s="123"/>
    </row>
    <row r="4553" s="120" customFormat="1" ht="15.75" customHeight="1" spans="3:250">
      <c r="C4553" s="124"/>
      <c r="D4553" s="124"/>
      <c r="E4553" s="120"/>
      <c r="F4553" s="125"/>
      <c r="G4553" s="120"/>
      <c r="II4553" s="123"/>
      <c r="IJ4553" s="123"/>
      <c r="IK4553" s="123"/>
      <c r="IL4553" s="123"/>
      <c r="IM4553" s="123"/>
      <c r="IN4553" s="123"/>
      <c r="IO4553" s="123"/>
      <c r="IP4553" s="123"/>
    </row>
    <row r="4554" s="120" customFormat="1" ht="15.75" customHeight="1" spans="3:250">
      <c r="C4554" s="124"/>
      <c r="D4554" s="124"/>
      <c r="E4554" s="120"/>
      <c r="F4554" s="125"/>
      <c r="G4554" s="120"/>
      <c r="II4554" s="123"/>
      <c r="IJ4554" s="123"/>
      <c r="IK4554" s="123"/>
      <c r="IL4554" s="123"/>
      <c r="IM4554" s="123"/>
      <c r="IN4554" s="123"/>
      <c r="IO4554" s="123"/>
      <c r="IP4554" s="123"/>
    </row>
    <row r="4555" s="120" customFormat="1" ht="15.75" customHeight="1" spans="3:250">
      <c r="C4555" s="124"/>
      <c r="D4555" s="124"/>
      <c r="E4555" s="120"/>
      <c r="F4555" s="125"/>
      <c r="G4555" s="120"/>
      <c r="II4555" s="123"/>
      <c r="IJ4555" s="123"/>
      <c r="IK4555" s="123"/>
      <c r="IL4555" s="123"/>
      <c r="IM4555" s="123"/>
      <c r="IN4555" s="123"/>
      <c r="IO4555" s="123"/>
      <c r="IP4555" s="123"/>
    </row>
    <row r="4556" s="120" customFormat="1" ht="15.75" customHeight="1" spans="3:250">
      <c r="C4556" s="124"/>
      <c r="D4556" s="124"/>
      <c r="E4556" s="120"/>
      <c r="F4556" s="125"/>
      <c r="G4556" s="120"/>
      <c r="II4556" s="123"/>
      <c r="IJ4556" s="123"/>
      <c r="IK4556" s="123"/>
      <c r="IL4556" s="123"/>
      <c r="IM4556" s="123"/>
      <c r="IN4556" s="123"/>
      <c r="IO4556" s="123"/>
      <c r="IP4556" s="123"/>
    </row>
    <row r="4557" s="120" customFormat="1" ht="15.75" customHeight="1" spans="3:250">
      <c r="C4557" s="124"/>
      <c r="D4557" s="124"/>
      <c r="E4557" s="120"/>
      <c r="F4557" s="125"/>
      <c r="G4557" s="120"/>
      <c r="II4557" s="123"/>
      <c r="IJ4557" s="123"/>
      <c r="IK4557" s="123"/>
      <c r="IL4557" s="123"/>
      <c r="IM4557" s="123"/>
      <c r="IN4557" s="123"/>
      <c r="IO4557" s="123"/>
      <c r="IP4557" s="123"/>
    </row>
    <row r="4558" s="120" customFormat="1" ht="15.75" customHeight="1" spans="3:250">
      <c r="C4558" s="124"/>
      <c r="D4558" s="124"/>
      <c r="E4558" s="120"/>
      <c r="F4558" s="125"/>
      <c r="G4558" s="120"/>
      <c r="II4558" s="123"/>
      <c r="IJ4558" s="123"/>
      <c r="IK4558" s="123"/>
      <c r="IL4558" s="123"/>
      <c r="IM4558" s="123"/>
      <c r="IN4558" s="123"/>
      <c r="IO4558" s="123"/>
      <c r="IP4558" s="123"/>
    </row>
    <row r="4559" s="120" customFormat="1" ht="15.75" customHeight="1" spans="3:250">
      <c r="C4559" s="124"/>
      <c r="D4559" s="124"/>
      <c r="E4559" s="120"/>
      <c r="F4559" s="125"/>
      <c r="G4559" s="120"/>
      <c r="II4559" s="123"/>
      <c r="IJ4559" s="123"/>
      <c r="IK4559" s="123"/>
      <c r="IL4559" s="123"/>
      <c r="IM4559" s="123"/>
      <c r="IN4559" s="123"/>
      <c r="IO4559" s="123"/>
      <c r="IP4559" s="123"/>
    </row>
    <row r="4560" s="120" customFormat="1" ht="15.75" customHeight="1" spans="3:250">
      <c r="C4560" s="124"/>
      <c r="D4560" s="124"/>
      <c r="E4560" s="120"/>
      <c r="F4560" s="125"/>
      <c r="G4560" s="120"/>
      <c r="II4560" s="123"/>
      <c r="IJ4560" s="123"/>
      <c r="IK4560" s="123"/>
      <c r="IL4560" s="123"/>
      <c r="IM4560" s="123"/>
      <c r="IN4560" s="123"/>
      <c r="IO4560" s="123"/>
      <c r="IP4560" s="123"/>
    </row>
    <row r="4561" s="120" customFormat="1" ht="15.75" customHeight="1" spans="3:250">
      <c r="C4561" s="124"/>
      <c r="D4561" s="124"/>
      <c r="E4561" s="120"/>
      <c r="F4561" s="125"/>
      <c r="G4561" s="120"/>
      <c r="II4561" s="123"/>
      <c r="IJ4561" s="123"/>
      <c r="IK4561" s="123"/>
      <c r="IL4561" s="123"/>
      <c r="IM4561" s="123"/>
      <c r="IN4561" s="123"/>
      <c r="IO4561" s="123"/>
      <c r="IP4561" s="123"/>
    </row>
    <row r="4562" s="120" customFormat="1" ht="15.75" customHeight="1" spans="3:250">
      <c r="C4562" s="124"/>
      <c r="D4562" s="124"/>
      <c r="E4562" s="120"/>
      <c r="F4562" s="125"/>
      <c r="G4562" s="120"/>
      <c r="II4562" s="123"/>
      <c r="IJ4562" s="123"/>
      <c r="IK4562" s="123"/>
      <c r="IL4562" s="123"/>
      <c r="IM4562" s="123"/>
      <c r="IN4562" s="123"/>
      <c r="IO4562" s="123"/>
      <c r="IP4562" s="123"/>
    </row>
    <row r="4563" s="120" customFormat="1" ht="15.75" customHeight="1" spans="3:250">
      <c r="C4563" s="124"/>
      <c r="D4563" s="124"/>
      <c r="E4563" s="120"/>
      <c r="F4563" s="125"/>
      <c r="G4563" s="120"/>
      <c r="II4563" s="123"/>
      <c r="IJ4563" s="123"/>
      <c r="IK4563" s="123"/>
      <c r="IL4563" s="123"/>
      <c r="IM4563" s="123"/>
      <c r="IN4563" s="123"/>
      <c r="IO4563" s="123"/>
      <c r="IP4563" s="123"/>
    </row>
    <row r="4564" s="120" customFormat="1" ht="15.75" customHeight="1" spans="3:250">
      <c r="C4564" s="124"/>
      <c r="D4564" s="124"/>
      <c r="E4564" s="120"/>
      <c r="F4564" s="125"/>
      <c r="G4564" s="120"/>
      <c r="II4564" s="123"/>
      <c r="IJ4564" s="123"/>
      <c r="IK4564" s="123"/>
      <c r="IL4564" s="123"/>
      <c r="IM4564" s="123"/>
      <c r="IN4564" s="123"/>
      <c r="IO4564" s="123"/>
      <c r="IP4564" s="123"/>
    </row>
    <row r="4565" s="120" customFormat="1" ht="15.75" customHeight="1" spans="3:250">
      <c r="C4565" s="124"/>
      <c r="D4565" s="124"/>
      <c r="E4565" s="120"/>
      <c r="F4565" s="125"/>
      <c r="G4565" s="120"/>
      <c r="II4565" s="123"/>
      <c r="IJ4565" s="123"/>
      <c r="IK4565" s="123"/>
      <c r="IL4565" s="123"/>
      <c r="IM4565" s="123"/>
      <c r="IN4565" s="123"/>
      <c r="IO4565" s="123"/>
      <c r="IP4565" s="123"/>
    </row>
    <row r="4566" s="120" customFormat="1" ht="15.75" customHeight="1" spans="3:250">
      <c r="C4566" s="124"/>
      <c r="D4566" s="124"/>
      <c r="E4566" s="120"/>
      <c r="F4566" s="125"/>
      <c r="G4566" s="120"/>
      <c r="II4566" s="123"/>
      <c r="IJ4566" s="123"/>
      <c r="IK4566" s="123"/>
      <c r="IL4566" s="123"/>
      <c r="IM4566" s="123"/>
      <c r="IN4566" s="123"/>
      <c r="IO4566" s="123"/>
      <c r="IP4566" s="123"/>
    </row>
    <row r="4567" s="120" customFormat="1" ht="15.75" customHeight="1" spans="3:250">
      <c r="C4567" s="124"/>
      <c r="D4567" s="124"/>
      <c r="E4567" s="120"/>
      <c r="F4567" s="125"/>
      <c r="G4567" s="120"/>
      <c r="II4567" s="123"/>
      <c r="IJ4567" s="123"/>
      <c r="IK4567" s="123"/>
      <c r="IL4567" s="123"/>
      <c r="IM4567" s="123"/>
      <c r="IN4567" s="123"/>
      <c r="IO4567" s="123"/>
      <c r="IP4567" s="123"/>
    </row>
    <row r="4568" s="120" customFormat="1" ht="15.75" customHeight="1" spans="3:250">
      <c r="C4568" s="124"/>
      <c r="D4568" s="124"/>
      <c r="E4568" s="120"/>
      <c r="F4568" s="125"/>
      <c r="G4568" s="120"/>
      <c r="II4568" s="123"/>
      <c r="IJ4568" s="123"/>
      <c r="IK4568" s="123"/>
      <c r="IL4568" s="123"/>
      <c r="IM4568" s="123"/>
      <c r="IN4568" s="123"/>
      <c r="IO4568" s="123"/>
      <c r="IP4568" s="123"/>
    </row>
    <row r="4569" s="120" customFormat="1" ht="15.75" customHeight="1" spans="3:250">
      <c r="C4569" s="124"/>
      <c r="D4569" s="124"/>
      <c r="E4569" s="120"/>
      <c r="F4569" s="125"/>
      <c r="G4569" s="120"/>
      <c r="II4569" s="123"/>
      <c r="IJ4569" s="123"/>
      <c r="IK4569" s="123"/>
      <c r="IL4569" s="123"/>
      <c r="IM4569" s="123"/>
      <c r="IN4569" s="123"/>
      <c r="IO4569" s="123"/>
      <c r="IP4569" s="123"/>
    </row>
    <row r="4570" s="120" customFormat="1" ht="15.75" customHeight="1" spans="3:250">
      <c r="C4570" s="124"/>
      <c r="D4570" s="124"/>
      <c r="E4570" s="120"/>
      <c r="F4570" s="125"/>
      <c r="G4570" s="120"/>
      <c r="II4570" s="123"/>
      <c r="IJ4570" s="123"/>
      <c r="IK4570" s="123"/>
      <c r="IL4570" s="123"/>
      <c r="IM4570" s="123"/>
      <c r="IN4570" s="123"/>
      <c r="IO4570" s="123"/>
      <c r="IP4570" s="123"/>
    </row>
    <row r="4571" s="120" customFormat="1" ht="15.75" customHeight="1" spans="3:250">
      <c r="C4571" s="124"/>
      <c r="D4571" s="124"/>
      <c r="E4571" s="120"/>
      <c r="F4571" s="125"/>
      <c r="G4571" s="120"/>
      <c r="II4571" s="123"/>
      <c r="IJ4571" s="123"/>
      <c r="IK4571" s="123"/>
      <c r="IL4571" s="123"/>
      <c r="IM4571" s="123"/>
      <c r="IN4571" s="123"/>
      <c r="IO4571" s="123"/>
      <c r="IP4571" s="123"/>
    </row>
    <row r="4572" s="120" customFormat="1" ht="15.75" customHeight="1" spans="3:250">
      <c r="C4572" s="124"/>
      <c r="D4572" s="124"/>
      <c r="E4572" s="120"/>
      <c r="F4572" s="125"/>
      <c r="G4572" s="120"/>
      <c r="II4572" s="123"/>
      <c r="IJ4572" s="123"/>
      <c r="IK4572" s="123"/>
      <c r="IL4572" s="123"/>
      <c r="IM4572" s="123"/>
      <c r="IN4572" s="123"/>
      <c r="IO4572" s="123"/>
      <c r="IP4572" s="123"/>
    </row>
    <row r="4573" s="120" customFormat="1" ht="15.75" customHeight="1" spans="3:250">
      <c r="C4573" s="124"/>
      <c r="D4573" s="124"/>
      <c r="E4573" s="120"/>
      <c r="F4573" s="125"/>
      <c r="G4573" s="120"/>
      <c r="II4573" s="123"/>
      <c r="IJ4573" s="123"/>
      <c r="IK4573" s="123"/>
      <c r="IL4573" s="123"/>
      <c r="IM4573" s="123"/>
      <c r="IN4573" s="123"/>
      <c r="IO4573" s="123"/>
      <c r="IP4573" s="123"/>
    </row>
    <row r="4574" s="120" customFormat="1" ht="15.75" customHeight="1" spans="3:250">
      <c r="C4574" s="124"/>
      <c r="D4574" s="124"/>
      <c r="E4574" s="120"/>
      <c r="F4574" s="125"/>
      <c r="G4574" s="120"/>
      <c r="II4574" s="123"/>
      <c r="IJ4574" s="123"/>
      <c r="IK4574" s="123"/>
      <c r="IL4574" s="123"/>
      <c r="IM4574" s="123"/>
      <c r="IN4574" s="123"/>
      <c r="IO4574" s="123"/>
      <c r="IP4574" s="123"/>
    </row>
    <row r="4575" s="120" customFormat="1" ht="15.75" customHeight="1" spans="3:250">
      <c r="C4575" s="124"/>
      <c r="D4575" s="124"/>
      <c r="E4575" s="120"/>
      <c r="F4575" s="125"/>
      <c r="G4575" s="120"/>
      <c r="II4575" s="123"/>
      <c r="IJ4575" s="123"/>
      <c r="IK4575" s="123"/>
      <c r="IL4575" s="123"/>
      <c r="IM4575" s="123"/>
      <c r="IN4575" s="123"/>
      <c r="IO4575" s="123"/>
      <c r="IP4575" s="123"/>
    </row>
    <row r="4576" s="120" customFormat="1" ht="15.75" customHeight="1" spans="3:250">
      <c r="C4576" s="124"/>
      <c r="D4576" s="124"/>
      <c r="E4576" s="120"/>
      <c r="F4576" s="125"/>
      <c r="G4576" s="120"/>
      <c r="II4576" s="123"/>
      <c r="IJ4576" s="123"/>
      <c r="IK4576" s="123"/>
      <c r="IL4576" s="123"/>
      <c r="IM4576" s="123"/>
      <c r="IN4576" s="123"/>
      <c r="IO4576" s="123"/>
      <c r="IP4576" s="123"/>
    </row>
    <row r="4577" s="120" customFormat="1" ht="15.75" customHeight="1" spans="3:250">
      <c r="C4577" s="124"/>
      <c r="D4577" s="124"/>
      <c r="E4577" s="120"/>
      <c r="F4577" s="125"/>
      <c r="G4577" s="120"/>
      <c r="II4577" s="123"/>
      <c r="IJ4577" s="123"/>
      <c r="IK4577" s="123"/>
      <c r="IL4577" s="123"/>
      <c r="IM4577" s="123"/>
      <c r="IN4577" s="123"/>
      <c r="IO4577" s="123"/>
      <c r="IP4577" s="123"/>
    </row>
    <row r="4578" s="120" customFormat="1" ht="15.75" customHeight="1" spans="3:250">
      <c r="C4578" s="124"/>
      <c r="D4578" s="124"/>
      <c r="E4578" s="120"/>
      <c r="F4578" s="125"/>
      <c r="G4578" s="120"/>
      <c r="II4578" s="123"/>
      <c r="IJ4578" s="123"/>
      <c r="IK4578" s="123"/>
      <c r="IL4578" s="123"/>
      <c r="IM4578" s="123"/>
      <c r="IN4578" s="123"/>
      <c r="IO4578" s="123"/>
      <c r="IP4578" s="123"/>
    </row>
    <row r="4579" s="120" customFormat="1" ht="15.75" customHeight="1" spans="3:250">
      <c r="C4579" s="124"/>
      <c r="D4579" s="124"/>
      <c r="E4579" s="120"/>
      <c r="F4579" s="125"/>
      <c r="G4579" s="120"/>
      <c r="II4579" s="123"/>
      <c r="IJ4579" s="123"/>
      <c r="IK4579" s="123"/>
      <c r="IL4579" s="123"/>
      <c r="IM4579" s="123"/>
      <c r="IN4579" s="123"/>
      <c r="IO4579" s="123"/>
      <c r="IP4579" s="123"/>
    </row>
    <row r="4580" s="120" customFormat="1" ht="15.75" customHeight="1" spans="3:250">
      <c r="C4580" s="124"/>
      <c r="D4580" s="124"/>
      <c r="E4580" s="120"/>
      <c r="F4580" s="125"/>
      <c r="G4580" s="120"/>
      <c r="II4580" s="123"/>
      <c r="IJ4580" s="123"/>
      <c r="IK4580" s="123"/>
      <c r="IL4580" s="123"/>
      <c r="IM4580" s="123"/>
      <c r="IN4580" s="123"/>
      <c r="IO4580" s="123"/>
      <c r="IP4580" s="123"/>
    </row>
    <row r="4581" s="120" customFormat="1" ht="15.75" customHeight="1" spans="3:250">
      <c r="C4581" s="124"/>
      <c r="D4581" s="124"/>
      <c r="E4581" s="120"/>
      <c r="F4581" s="125"/>
      <c r="G4581" s="120"/>
      <c r="II4581" s="123"/>
      <c r="IJ4581" s="123"/>
      <c r="IK4581" s="123"/>
      <c r="IL4581" s="123"/>
      <c r="IM4581" s="123"/>
      <c r="IN4581" s="123"/>
      <c r="IO4581" s="123"/>
      <c r="IP4581" s="123"/>
    </row>
    <row r="4582" s="120" customFormat="1" ht="15.75" customHeight="1" spans="3:250">
      <c r="C4582" s="124"/>
      <c r="D4582" s="124"/>
      <c r="E4582" s="120"/>
      <c r="F4582" s="125"/>
      <c r="G4582" s="120"/>
      <c r="II4582" s="123"/>
      <c r="IJ4582" s="123"/>
      <c r="IK4582" s="123"/>
      <c r="IL4582" s="123"/>
      <c r="IM4582" s="123"/>
      <c r="IN4582" s="123"/>
      <c r="IO4582" s="123"/>
      <c r="IP4582" s="123"/>
    </row>
    <row r="4583" s="120" customFormat="1" ht="15.75" customHeight="1" spans="3:250">
      <c r="C4583" s="124"/>
      <c r="D4583" s="124"/>
      <c r="E4583" s="120"/>
      <c r="F4583" s="125"/>
      <c r="G4583" s="120"/>
      <c r="II4583" s="123"/>
      <c r="IJ4583" s="123"/>
      <c r="IK4583" s="123"/>
      <c r="IL4583" s="123"/>
      <c r="IM4583" s="123"/>
      <c r="IN4583" s="123"/>
      <c r="IO4583" s="123"/>
      <c r="IP4583" s="123"/>
    </row>
    <row r="4584" s="120" customFormat="1" ht="15.75" customHeight="1" spans="3:250">
      <c r="C4584" s="124"/>
      <c r="D4584" s="124"/>
      <c r="E4584" s="120"/>
      <c r="F4584" s="125"/>
      <c r="G4584" s="120"/>
      <c r="II4584" s="123"/>
      <c r="IJ4584" s="123"/>
      <c r="IK4584" s="123"/>
      <c r="IL4584" s="123"/>
      <c r="IM4584" s="123"/>
      <c r="IN4584" s="123"/>
      <c r="IO4584" s="123"/>
      <c r="IP4584" s="123"/>
    </row>
    <row r="4585" s="120" customFormat="1" ht="15.75" customHeight="1" spans="3:250">
      <c r="C4585" s="124"/>
      <c r="D4585" s="124"/>
      <c r="E4585" s="120"/>
      <c r="F4585" s="125"/>
      <c r="G4585" s="120"/>
      <c r="II4585" s="123"/>
      <c r="IJ4585" s="123"/>
      <c r="IK4585" s="123"/>
      <c r="IL4585" s="123"/>
      <c r="IM4585" s="123"/>
      <c r="IN4585" s="123"/>
      <c r="IO4585" s="123"/>
      <c r="IP4585" s="123"/>
    </row>
    <row r="4586" s="120" customFormat="1" ht="15.75" customHeight="1" spans="3:250">
      <c r="C4586" s="124"/>
      <c r="D4586" s="124"/>
      <c r="E4586" s="120"/>
      <c r="F4586" s="125"/>
      <c r="G4586" s="120"/>
      <c r="II4586" s="123"/>
      <c r="IJ4586" s="123"/>
      <c r="IK4586" s="123"/>
      <c r="IL4586" s="123"/>
      <c r="IM4586" s="123"/>
      <c r="IN4586" s="123"/>
      <c r="IO4586" s="123"/>
      <c r="IP4586" s="123"/>
    </row>
    <row r="4587" s="120" customFormat="1" ht="15.75" customHeight="1" spans="3:250">
      <c r="C4587" s="124"/>
      <c r="D4587" s="124"/>
      <c r="E4587" s="120"/>
      <c r="F4587" s="125"/>
      <c r="G4587" s="120"/>
      <c r="II4587" s="123"/>
      <c r="IJ4587" s="123"/>
      <c r="IK4587" s="123"/>
      <c r="IL4587" s="123"/>
      <c r="IM4587" s="123"/>
      <c r="IN4587" s="123"/>
      <c r="IO4587" s="123"/>
      <c r="IP4587" s="123"/>
    </row>
    <row r="4588" s="120" customFormat="1" ht="15.75" customHeight="1" spans="3:250">
      <c r="C4588" s="124"/>
      <c r="D4588" s="124"/>
      <c r="E4588" s="120"/>
      <c r="F4588" s="125"/>
      <c r="G4588" s="120"/>
      <c r="II4588" s="123"/>
      <c r="IJ4588" s="123"/>
      <c r="IK4588" s="123"/>
      <c r="IL4588" s="123"/>
      <c r="IM4588" s="123"/>
      <c r="IN4588" s="123"/>
      <c r="IO4588" s="123"/>
      <c r="IP4588" s="123"/>
    </row>
    <row r="4589" s="120" customFormat="1" ht="15.75" customHeight="1" spans="3:250">
      <c r="C4589" s="124"/>
      <c r="D4589" s="124"/>
      <c r="E4589" s="120"/>
      <c r="F4589" s="125"/>
      <c r="G4589" s="120"/>
      <c r="II4589" s="123"/>
      <c r="IJ4589" s="123"/>
      <c r="IK4589" s="123"/>
      <c r="IL4589" s="123"/>
      <c r="IM4589" s="123"/>
      <c r="IN4589" s="123"/>
      <c r="IO4589" s="123"/>
      <c r="IP4589" s="123"/>
    </row>
    <row r="4590" s="120" customFormat="1" ht="15.75" customHeight="1" spans="3:250">
      <c r="C4590" s="124"/>
      <c r="D4590" s="124"/>
      <c r="E4590" s="120"/>
      <c r="F4590" s="125"/>
      <c r="G4590" s="120"/>
      <c r="II4590" s="123"/>
      <c r="IJ4590" s="123"/>
      <c r="IK4590" s="123"/>
      <c r="IL4590" s="123"/>
      <c r="IM4590" s="123"/>
      <c r="IN4590" s="123"/>
      <c r="IO4590" s="123"/>
      <c r="IP4590" s="123"/>
    </row>
    <row r="4591" s="120" customFormat="1" ht="15.75" customHeight="1" spans="3:250">
      <c r="C4591" s="124"/>
      <c r="D4591" s="124"/>
      <c r="E4591" s="120"/>
      <c r="F4591" s="125"/>
      <c r="G4591" s="120"/>
      <c r="II4591" s="123"/>
      <c r="IJ4591" s="123"/>
      <c r="IK4591" s="123"/>
      <c r="IL4591" s="123"/>
      <c r="IM4591" s="123"/>
      <c r="IN4591" s="123"/>
      <c r="IO4591" s="123"/>
      <c r="IP4591" s="123"/>
    </row>
    <row r="4592" s="120" customFormat="1" ht="15.75" customHeight="1" spans="3:250">
      <c r="C4592" s="124"/>
      <c r="D4592" s="124"/>
      <c r="E4592" s="120"/>
      <c r="F4592" s="125"/>
      <c r="G4592" s="120"/>
      <c r="II4592" s="123"/>
      <c r="IJ4592" s="123"/>
      <c r="IK4592" s="123"/>
      <c r="IL4592" s="123"/>
      <c r="IM4592" s="123"/>
      <c r="IN4592" s="123"/>
      <c r="IO4592" s="123"/>
      <c r="IP4592" s="123"/>
    </row>
    <row r="4593" s="120" customFormat="1" ht="15.75" customHeight="1" spans="3:250">
      <c r="C4593" s="124"/>
      <c r="D4593" s="124"/>
      <c r="E4593" s="120"/>
      <c r="F4593" s="125"/>
      <c r="G4593" s="120"/>
      <c r="II4593" s="123"/>
      <c r="IJ4593" s="123"/>
      <c r="IK4593" s="123"/>
      <c r="IL4593" s="123"/>
      <c r="IM4593" s="123"/>
      <c r="IN4593" s="123"/>
      <c r="IO4593" s="123"/>
      <c r="IP4593" s="123"/>
    </row>
    <row r="4594" s="120" customFormat="1" ht="15.75" customHeight="1" spans="3:250">
      <c r="C4594" s="124"/>
      <c r="D4594" s="124"/>
      <c r="E4594" s="120"/>
      <c r="F4594" s="125"/>
      <c r="G4594" s="120"/>
      <c r="II4594" s="123"/>
      <c r="IJ4594" s="123"/>
      <c r="IK4594" s="123"/>
      <c r="IL4594" s="123"/>
      <c r="IM4594" s="123"/>
      <c r="IN4594" s="123"/>
      <c r="IO4594" s="123"/>
      <c r="IP4594" s="123"/>
    </row>
    <row r="4595" s="120" customFormat="1" ht="15.75" customHeight="1" spans="3:250">
      <c r="C4595" s="124"/>
      <c r="D4595" s="124"/>
      <c r="E4595" s="120"/>
      <c r="F4595" s="125"/>
      <c r="G4595" s="120"/>
      <c r="II4595" s="123"/>
      <c r="IJ4595" s="123"/>
      <c r="IK4595" s="123"/>
      <c r="IL4595" s="123"/>
      <c r="IM4595" s="123"/>
      <c r="IN4595" s="123"/>
      <c r="IO4595" s="123"/>
      <c r="IP4595" s="123"/>
    </row>
    <row r="4596" s="120" customFormat="1" ht="15.75" customHeight="1" spans="3:250">
      <c r="C4596" s="124"/>
      <c r="D4596" s="124"/>
      <c r="E4596" s="120"/>
      <c r="F4596" s="125"/>
      <c r="G4596" s="120"/>
      <c r="II4596" s="123"/>
      <c r="IJ4596" s="123"/>
      <c r="IK4596" s="123"/>
      <c r="IL4596" s="123"/>
      <c r="IM4596" s="123"/>
      <c r="IN4596" s="123"/>
      <c r="IO4596" s="123"/>
      <c r="IP4596" s="123"/>
    </row>
    <row r="4597" s="120" customFormat="1" ht="15.75" customHeight="1" spans="3:250">
      <c r="C4597" s="124"/>
      <c r="D4597" s="124"/>
      <c r="E4597" s="120"/>
      <c r="F4597" s="125"/>
      <c r="G4597" s="120"/>
      <c r="II4597" s="123"/>
      <c r="IJ4597" s="123"/>
      <c r="IK4597" s="123"/>
      <c r="IL4597" s="123"/>
      <c r="IM4597" s="123"/>
      <c r="IN4597" s="123"/>
      <c r="IO4597" s="123"/>
      <c r="IP4597" s="123"/>
    </row>
    <row r="4598" s="120" customFormat="1" ht="15.75" customHeight="1" spans="3:250">
      <c r="C4598" s="124"/>
      <c r="D4598" s="124"/>
      <c r="E4598" s="120"/>
      <c r="F4598" s="125"/>
      <c r="G4598" s="120"/>
      <c r="II4598" s="123"/>
      <c r="IJ4598" s="123"/>
      <c r="IK4598" s="123"/>
      <c r="IL4598" s="123"/>
      <c r="IM4598" s="123"/>
      <c r="IN4598" s="123"/>
      <c r="IO4598" s="123"/>
      <c r="IP4598" s="123"/>
    </row>
    <row r="4599" s="120" customFormat="1" ht="15.75" customHeight="1" spans="3:250">
      <c r="C4599" s="124"/>
      <c r="D4599" s="124"/>
      <c r="E4599" s="120"/>
      <c r="F4599" s="125"/>
      <c r="G4599" s="120"/>
      <c r="II4599" s="123"/>
      <c r="IJ4599" s="123"/>
      <c r="IK4599" s="123"/>
      <c r="IL4599" s="123"/>
      <c r="IM4599" s="123"/>
      <c r="IN4599" s="123"/>
      <c r="IO4599" s="123"/>
      <c r="IP4599" s="123"/>
    </row>
    <row r="4600" s="120" customFormat="1" ht="15.75" customHeight="1" spans="3:250">
      <c r="C4600" s="124"/>
      <c r="D4600" s="124"/>
      <c r="E4600" s="120"/>
      <c r="F4600" s="125"/>
      <c r="G4600" s="120"/>
      <c r="II4600" s="123"/>
      <c r="IJ4600" s="123"/>
      <c r="IK4600" s="123"/>
      <c r="IL4600" s="123"/>
      <c r="IM4600" s="123"/>
      <c r="IN4600" s="123"/>
      <c r="IO4600" s="123"/>
      <c r="IP4600" s="123"/>
    </row>
    <row r="4601" s="120" customFormat="1" ht="15.75" customHeight="1" spans="3:250">
      <c r="C4601" s="124"/>
      <c r="D4601" s="124"/>
      <c r="E4601" s="120"/>
      <c r="F4601" s="125"/>
      <c r="G4601" s="120"/>
      <c r="II4601" s="123"/>
      <c r="IJ4601" s="123"/>
      <c r="IK4601" s="123"/>
      <c r="IL4601" s="123"/>
      <c r="IM4601" s="123"/>
      <c r="IN4601" s="123"/>
      <c r="IO4601" s="123"/>
      <c r="IP4601" s="123"/>
    </row>
    <row r="4602" s="120" customFormat="1" ht="15.75" customHeight="1" spans="3:250">
      <c r="C4602" s="124"/>
      <c r="D4602" s="124"/>
      <c r="E4602" s="120"/>
      <c r="F4602" s="125"/>
      <c r="G4602" s="120"/>
      <c r="II4602" s="123"/>
      <c r="IJ4602" s="123"/>
      <c r="IK4602" s="123"/>
      <c r="IL4602" s="123"/>
      <c r="IM4602" s="123"/>
      <c r="IN4602" s="123"/>
      <c r="IO4602" s="123"/>
      <c r="IP4602" s="123"/>
    </row>
    <row r="4603" s="120" customFormat="1" ht="15.75" customHeight="1" spans="3:250">
      <c r="C4603" s="124"/>
      <c r="D4603" s="124"/>
      <c r="E4603" s="120"/>
      <c r="F4603" s="125"/>
      <c r="G4603" s="120"/>
      <c r="II4603" s="123"/>
      <c r="IJ4603" s="123"/>
      <c r="IK4603" s="123"/>
      <c r="IL4603" s="123"/>
      <c r="IM4603" s="123"/>
      <c r="IN4603" s="123"/>
      <c r="IO4603" s="123"/>
      <c r="IP4603" s="123"/>
    </row>
    <row r="4604" s="120" customFormat="1" ht="15.75" customHeight="1" spans="3:250">
      <c r="C4604" s="124"/>
      <c r="D4604" s="124"/>
      <c r="E4604" s="120"/>
      <c r="F4604" s="125"/>
      <c r="G4604" s="120"/>
      <c r="II4604" s="123"/>
      <c r="IJ4604" s="123"/>
      <c r="IK4604" s="123"/>
      <c r="IL4604" s="123"/>
      <c r="IM4604" s="123"/>
      <c r="IN4604" s="123"/>
      <c r="IO4604" s="123"/>
      <c r="IP4604" s="123"/>
    </row>
    <row r="4605" s="120" customFormat="1" ht="15.75" customHeight="1" spans="3:250">
      <c r="C4605" s="124"/>
      <c r="D4605" s="124"/>
      <c r="E4605" s="120"/>
      <c r="F4605" s="125"/>
      <c r="G4605" s="120"/>
      <c r="II4605" s="123"/>
      <c r="IJ4605" s="123"/>
      <c r="IK4605" s="123"/>
      <c r="IL4605" s="123"/>
      <c r="IM4605" s="123"/>
      <c r="IN4605" s="123"/>
      <c r="IO4605" s="123"/>
      <c r="IP4605" s="123"/>
    </row>
    <row r="4606" s="120" customFormat="1" ht="15.75" customHeight="1" spans="3:250">
      <c r="C4606" s="124"/>
      <c r="D4606" s="124"/>
      <c r="E4606" s="120"/>
      <c r="F4606" s="125"/>
      <c r="G4606" s="120"/>
      <c r="II4606" s="123"/>
      <c r="IJ4606" s="123"/>
      <c r="IK4606" s="123"/>
      <c r="IL4606" s="123"/>
      <c r="IM4606" s="123"/>
      <c r="IN4606" s="123"/>
      <c r="IO4606" s="123"/>
      <c r="IP4606" s="123"/>
    </row>
    <row r="4607" s="120" customFormat="1" ht="15.75" customHeight="1" spans="3:250">
      <c r="C4607" s="124"/>
      <c r="D4607" s="124"/>
      <c r="E4607" s="120"/>
      <c r="F4607" s="125"/>
      <c r="G4607" s="120"/>
      <c r="II4607" s="123"/>
      <c r="IJ4607" s="123"/>
      <c r="IK4607" s="123"/>
      <c r="IL4607" s="123"/>
      <c r="IM4607" s="123"/>
      <c r="IN4607" s="123"/>
      <c r="IO4607" s="123"/>
      <c r="IP4607" s="123"/>
    </row>
    <row r="4608" s="120" customFormat="1" ht="15.75" customHeight="1" spans="3:250">
      <c r="C4608" s="124"/>
      <c r="D4608" s="124"/>
      <c r="E4608" s="120"/>
      <c r="F4608" s="125"/>
      <c r="G4608" s="120"/>
      <c r="II4608" s="123"/>
      <c r="IJ4608" s="123"/>
      <c r="IK4608" s="123"/>
      <c r="IL4608" s="123"/>
      <c r="IM4608" s="123"/>
      <c r="IN4608" s="123"/>
      <c r="IO4608" s="123"/>
      <c r="IP4608" s="123"/>
    </row>
    <row r="4609" s="120" customFormat="1" ht="15.75" customHeight="1" spans="3:250">
      <c r="C4609" s="124"/>
      <c r="D4609" s="124"/>
      <c r="E4609" s="120"/>
      <c r="F4609" s="125"/>
      <c r="G4609" s="120"/>
      <c r="II4609" s="123"/>
      <c r="IJ4609" s="123"/>
      <c r="IK4609" s="123"/>
      <c r="IL4609" s="123"/>
      <c r="IM4609" s="123"/>
      <c r="IN4609" s="123"/>
      <c r="IO4609" s="123"/>
      <c r="IP4609" s="123"/>
    </row>
    <row r="4610" s="120" customFormat="1" ht="15.75" customHeight="1" spans="3:250">
      <c r="C4610" s="124"/>
      <c r="D4610" s="124"/>
      <c r="E4610" s="120"/>
      <c r="F4610" s="125"/>
      <c r="G4610" s="120"/>
      <c r="II4610" s="123"/>
      <c r="IJ4610" s="123"/>
      <c r="IK4610" s="123"/>
      <c r="IL4610" s="123"/>
      <c r="IM4610" s="123"/>
      <c r="IN4610" s="123"/>
      <c r="IO4610" s="123"/>
      <c r="IP4610" s="123"/>
    </row>
    <row r="4611" s="120" customFormat="1" ht="15.75" customHeight="1" spans="3:250">
      <c r="C4611" s="124"/>
      <c r="D4611" s="124"/>
      <c r="E4611" s="120"/>
      <c r="F4611" s="125"/>
      <c r="G4611" s="120"/>
      <c r="II4611" s="123"/>
      <c r="IJ4611" s="123"/>
      <c r="IK4611" s="123"/>
      <c r="IL4611" s="123"/>
      <c r="IM4611" s="123"/>
      <c r="IN4611" s="123"/>
      <c r="IO4611" s="123"/>
      <c r="IP4611" s="123"/>
    </row>
    <row r="4612" s="120" customFormat="1" ht="15.75" customHeight="1" spans="3:250">
      <c r="C4612" s="124"/>
      <c r="D4612" s="124"/>
      <c r="E4612" s="120"/>
      <c r="F4612" s="125"/>
      <c r="G4612" s="120"/>
      <c r="II4612" s="123"/>
      <c r="IJ4612" s="123"/>
      <c r="IK4612" s="123"/>
      <c r="IL4612" s="123"/>
      <c r="IM4612" s="123"/>
      <c r="IN4612" s="123"/>
      <c r="IO4612" s="123"/>
      <c r="IP4612" s="123"/>
    </row>
    <row r="4613" s="120" customFormat="1" ht="15.75" customHeight="1" spans="3:250">
      <c r="C4613" s="124"/>
      <c r="D4613" s="124"/>
      <c r="E4613" s="120"/>
      <c r="F4613" s="125"/>
      <c r="G4613" s="120"/>
      <c r="II4613" s="123"/>
      <c r="IJ4613" s="123"/>
      <c r="IK4613" s="123"/>
      <c r="IL4613" s="123"/>
      <c r="IM4613" s="123"/>
      <c r="IN4613" s="123"/>
      <c r="IO4613" s="123"/>
      <c r="IP4613" s="123"/>
    </row>
    <row r="4614" s="120" customFormat="1" ht="15.75" customHeight="1" spans="3:250">
      <c r="C4614" s="124"/>
      <c r="D4614" s="124"/>
      <c r="E4614" s="120"/>
      <c r="F4614" s="125"/>
      <c r="G4614" s="120"/>
      <c r="II4614" s="123"/>
      <c r="IJ4614" s="123"/>
      <c r="IK4614" s="123"/>
      <c r="IL4614" s="123"/>
      <c r="IM4614" s="123"/>
      <c r="IN4614" s="123"/>
      <c r="IO4614" s="123"/>
      <c r="IP4614" s="123"/>
    </row>
    <row r="4615" s="120" customFormat="1" ht="15.75" customHeight="1" spans="3:250">
      <c r="C4615" s="124"/>
      <c r="D4615" s="124"/>
      <c r="E4615" s="120"/>
      <c r="F4615" s="125"/>
      <c r="G4615" s="120"/>
      <c r="II4615" s="123"/>
      <c r="IJ4615" s="123"/>
      <c r="IK4615" s="123"/>
      <c r="IL4615" s="123"/>
      <c r="IM4615" s="123"/>
      <c r="IN4615" s="123"/>
      <c r="IO4615" s="123"/>
      <c r="IP4615" s="123"/>
    </row>
    <row r="4616" s="120" customFormat="1" ht="15.75" customHeight="1" spans="3:250">
      <c r="C4616" s="124"/>
      <c r="D4616" s="124"/>
      <c r="E4616" s="120"/>
      <c r="F4616" s="125"/>
      <c r="G4616" s="120"/>
      <c r="II4616" s="123"/>
      <c r="IJ4616" s="123"/>
      <c r="IK4616" s="123"/>
      <c r="IL4616" s="123"/>
      <c r="IM4616" s="123"/>
      <c r="IN4616" s="123"/>
      <c r="IO4616" s="123"/>
      <c r="IP4616" s="123"/>
    </row>
    <row r="4617" s="120" customFormat="1" ht="15.75" customHeight="1" spans="3:250">
      <c r="C4617" s="124"/>
      <c r="D4617" s="124"/>
      <c r="E4617" s="120"/>
      <c r="F4617" s="125"/>
      <c r="G4617" s="120"/>
      <c r="II4617" s="123"/>
      <c r="IJ4617" s="123"/>
      <c r="IK4617" s="123"/>
      <c r="IL4617" s="123"/>
      <c r="IM4617" s="123"/>
      <c r="IN4617" s="123"/>
      <c r="IO4617" s="123"/>
      <c r="IP4617" s="123"/>
    </row>
    <row r="4618" s="120" customFormat="1" ht="15.75" customHeight="1" spans="3:250">
      <c r="C4618" s="124"/>
      <c r="D4618" s="124"/>
      <c r="E4618" s="120"/>
      <c r="F4618" s="125"/>
      <c r="G4618" s="120"/>
      <c r="II4618" s="123"/>
      <c r="IJ4618" s="123"/>
      <c r="IK4618" s="123"/>
      <c r="IL4618" s="123"/>
      <c r="IM4618" s="123"/>
      <c r="IN4618" s="123"/>
      <c r="IO4618" s="123"/>
      <c r="IP4618" s="123"/>
    </row>
    <row r="4619" s="120" customFormat="1" ht="15.75" customHeight="1" spans="3:250">
      <c r="C4619" s="124"/>
      <c r="D4619" s="124"/>
      <c r="E4619" s="120"/>
      <c r="F4619" s="125"/>
      <c r="G4619" s="120"/>
      <c r="II4619" s="123"/>
      <c r="IJ4619" s="123"/>
      <c r="IK4619" s="123"/>
      <c r="IL4619" s="123"/>
      <c r="IM4619" s="123"/>
      <c r="IN4619" s="123"/>
      <c r="IO4619" s="123"/>
      <c r="IP4619" s="123"/>
    </row>
    <row r="4620" s="120" customFormat="1" ht="15.75" customHeight="1" spans="3:250">
      <c r="C4620" s="124"/>
      <c r="D4620" s="124"/>
      <c r="E4620" s="120"/>
      <c r="F4620" s="125"/>
      <c r="G4620" s="120"/>
      <c r="II4620" s="123"/>
      <c r="IJ4620" s="123"/>
      <c r="IK4620" s="123"/>
      <c r="IL4620" s="123"/>
      <c r="IM4620" s="123"/>
      <c r="IN4620" s="123"/>
      <c r="IO4620" s="123"/>
      <c r="IP4620" s="123"/>
    </row>
    <row r="4621" s="120" customFormat="1" ht="15.75" customHeight="1" spans="3:250">
      <c r="C4621" s="124"/>
      <c r="D4621" s="124"/>
      <c r="E4621" s="120"/>
      <c r="F4621" s="125"/>
      <c r="G4621" s="120"/>
      <c r="II4621" s="123"/>
      <c r="IJ4621" s="123"/>
      <c r="IK4621" s="123"/>
      <c r="IL4621" s="123"/>
      <c r="IM4621" s="123"/>
      <c r="IN4621" s="123"/>
      <c r="IO4621" s="123"/>
      <c r="IP4621" s="123"/>
    </row>
    <row r="4622" s="120" customFormat="1" ht="15.75" customHeight="1" spans="3:250">
      <c r="C4622" s="124"/>
      <c r="D4622" s="124"/>
      <c r="E4622" s="120"/>
      <c r="F4622" s="125"/>
      <c r="G4622" s="120"/>
      <c r="II4622" s="123"/>
      <c r="IJ4622" s="123"/>
      <c r="IK4622" s="123"/>
      <c r="IL4622" s="123"/>
      <c r="IM4622" s="123"/>
      <c r="IN4622" s="123"/>
      <c r="IO4622" s="123"/>
      <c r="IP4622" s="123"/>
    </row>
    <row r="4623" s="120" customFormat="1" ht="15.75" customHeight="1" spans="3:250">
      <c r="C4623" s="124"/>
      <c r="D4623" s="124"/>
      <c r="E4623" s="120"/>
      <c r="F4623" s="125"/>
      <c r="G4623" s="120"/>
      <c r="II4623" s="123"/>
      <c r="IJ4623" s="123"/>
      <c r="IK4623" s="123"/>
      <c r="IL4623" s="123"/>
      <c r="IM4623" s="123"/>
      <c r="IN4623" s="123"/>
      <c r="IO4623" s="123"/>
      <c r="IP4623" s="123"/>
    </row>
    <row r="4624" s="120" customFormat="1" ht="15.75" customHeight="1" spans="3:250">
      <c r="C4624" s="124"/>
      <c r="D4624" s="124"/>
      <c r="E4624" s="120"/>
      <c r="F4624" s="125"/>
      <c r="G4624" s="120"/>
      <c r="II4624" s="123"/>
      <c r="IJ4624" s="123"/>
      <c r="IK4624" s="123"/>
      <c r="IL4624" s="123"/>
      <c r="IM4624" s="123"/>
      <c r="IN4624" s="123"/>
      <c r="IO4624" s="123"/>
      <c r="IP4624" s="123"/>
    </row>
    <row r="4625" s="120" customFormat="1" ht="15.75" customHeight="1" spans="3:250">
      <c r="C4625" s="124"/>
      <c r="D4625" s="124"/>
      <c r="E4625" s="120"/>
      <c r="F4625" s="125"/>
      <c r="G4625" s="120"/>
      <c r="II4625" s="123"/>
      <c r="IJ4625" s="123"/>
      <c r="IK4625" s="123"/>
      <c r="IL4625" s="123"/>
      <c r="IM4625" s="123"/>
      <c r="IN4625" s="123"/>
      <c r="IO4625" s="123"/>
      <c r="IP4625" s="123"/>
    </row>
    <row r="4626" s="120" customFormat="1" ht="15.75" customHeight="1" spans="3:250">
      <c r="C4626" s="124"/>
      <c r="D4626" s="124"/>
      <c r="E4626" s="120"/>
      <c r="F4626" s="125"/>
      <c r="G4626" s="120"/>
      <c r="II4626" s="123"/>
      <c r="IJ4626" s="123"/>
      <c r="IK4626" s="123"/>
      <c r="IL4626" s="123"/>
      <c r="IM4626" s="123"/>
      <c r="IN4626" s="123"/>
      <c r="IO4626" s="123"/>
      <c r="IP4626" s="123"/>
    </row>
    <row r="4627" s="120" customFormat="1" ht="15.75" customHeight="1" spans="3:250">
      <c r="C4627" s="124"/>
      <c r="D4627" s="124"/>
      <c r="E4627" s="120"/>
      <c r="F4627" s="125"/>
      <c r="G4627" s="120"/>
      <c r="II4627" s="123"/>
      <c r="IJ4627" s="123"/>
      <c r="IK4627" s="123"/>
      <c r="IL4627" s="123"/>
      <c r="IM4627" s="123"/>
      <c r="IN4627" s="123"/>
      <c r="IO4627" s="123"/>
      <c r="IP4627" s="123"/>
    </row>
    <row r="4628" s="120" customFormat="1" ht="15.75" customHeight="1" spans="3:250">
      <c r="C4628" s="124"/>
      <c r="D4628" s="124"/>
      <c r="E4628" s="120"/>
      <c r="F4628" s="125"/>
      <c r="G4628" s="120"/>
      <c r="II4628" s="123"/>
      <c r="IJ4628" s="123"/>
      <c r="IK4628" s="123"/>
      <c r="IL4628" s="123"/>
      <c r="IM4628" s="123"/>
      <c r="IN4628" s="123"/>
      <c r="IO4628" s="123"/>
      <c r="IP4628" s="123"/>
    </row>
    <row r="4629" s="120" customFormat="1" ht="15.75" customHeight="1" spans="3:250">
      <c r="C4629" s="124"/>
      <c r="D4629" s="124"/>
      <c r="E4629" s="120"/>
      <c r="F4629" s="125"/>
      <c r="G4629" s="120"/>
      <c r="II4629" s="123"/>
      <c r="IJ4629" s="123"/>
      <c r="IK4629" s="123"/>
      <c r="IL4629" s="123"/>
      <c r="IM4629" s="123"/>
      <c r="IN4629" s="123"/>
      <c r="IO4629" s="123"/>
      <c r="IP4629" s="123"/>
    </row>
    <row r="4630" s="120" customFormat="1" ht="15.75" customHeight="1" spans="3:250">
      <c r="C4630" s="124"/>
      <c r="D4630" s="124"/>
      <c r="E4630" s="120"/>
      <c r="F4630" s="125"/>
      <c r="G4630" s="120"/>
      <c r="II4630" s="123"/>
      <c r="IJ4630" s="123"/>
      <c r="IK4630" s="123"/>
      <c r="IL4630" s="123"/>
      <c r="IM4630" s="123"/>
      <c r="IN4630" s="123"/>
      <c r="IO4630" s="123"/>
      <c r="IP4630" s="123"/>
    </row>
    <row r="4631" s="120" customFormat="1" ht="15.75" customHeight="1" spans="3:250">
      <c r="C4631" s="124"/>
      <c r="D4631" s="124"/>
      <c r="E4631" s="120"/>
      <c r="F4631" s="125"/>
      <c r="G4631" s="120"/>
      <c r="II4631" s="123"/>
      <c r="IJ4631" s="123"/>
      <c r="IK4631" s="123"/>
      <c r="IL4631" s="123"/>
      <c r="IM4631" s="123"/>
      <c r="IN4631" s="123"/>
      <c r="IO4631" s="123"/>
      <c r="IP4631" s="123"/>
    </row>
    <row r="4632" s="120" customFormat="1" ht="15.75" customHeight="1" spans="3:250">
      <c r="C4632" s="124"/>
      <c r="D4632" s="124"/>
      <c r="E4632" s="120"/>
      <c r="F4632" s="125"/>
      <c r="G4632" s="120"/>
      <c r="II4632" s="123"/>
      <c r="IJ4632" s="123"/>
      <c r="IK4632" s="123"/>
      <c r="IL4632" s="123"/>
      <c r="IM4632" s="123"/>
      <c r="IN4632" s="123"/>
      <c r="IO4632" s="123"/>
      <c r="IP4632" s="123"/>
    </row>
    <row r="4633" s="120" customFormat="1" ht="15.75" customHeight="1" spans="3:250">
      <c r="C4633" s="124"/>
      <c r="D4633" s="124"/>
      <c r="E4633" s="120"/>
      <c r="F4633" s="125"/>
      <c r="G4633" s="120"/>
      <c r="II4633" s="123"/>
      <c r="IJ4633" s="123"/>
      <c r="IK4633" s="123"/>
      <c r="IL4633" s="123"/>
      <c r="IM4633" s="123"/>
      <c r="IN4633" s="123"/>
      <c r="IO4633" s="123"/>
      <c r="IP4633" s="123"/>
    </row>
    <row r="4634" s="120" customFormat="1" ht="15.75" customHeight="1" spans="3:250">
      <c r="C4634" s="124"/>
      <c r="D4634" s="124"/>
      <c r="E4634" s="120"/>
      <c r="F4634" s="125"/>
      <c r="G4634" s="120"/>
      <c r="II4634" s="123"/>
      <c r="IJ4634" s="123"/>
      <c r="IK4634" s="123"/>
      <c r="IL4634" s="123"/>
      <c r="IM4634" s="123"/>
      <c r="IN4634" s="123"/>
      <c r="IO4634" s="123"/>
      <c r="IP4634" s="123"/>
    </row>
    <row r="4635" s="120" customFormat="1" ht="15.75" customHeight="1" spans="3:250">
      <c r="C4635" s="124"/>
      <c r="D4635" s="124"/>
      <c r="E4635" s="120"/>
      <c r="F4635" s="125"/>
      <c r="G4635" s="120"/>
      <c r="II4635" s="123"/>
      <c r="IJ4635" s="123"/>
      <c r="IK4635" s="123"/>
      <c r="IL4635" s="123"/>
      <c r="IM4635" s="123"/>
      <c r="IN4635" s="123"/>
      <c r="IO4635" s="123"/>
      <c r="IP4635" s="123"/>
    </row>
    <row r="4636" s="120" customFormat="1" ht="15.75" customHeight="1" spans="3:250">
      <c r="C4636" s="124"/>
      <c r="D4636" s="124"/>
      <c r="E4636" s="120"/>
      <c r="F4636" s="125"/>
      <c r="G4636" s="120"/>
      <c r="II4636" s="123"/>
      <c r="IJ4636" s="123"/>
      <c r="IK4636" s="123"/>
      <c r="IL4636" s="123"/>
      <c r="IM4636" s="123"/>
      <c r="IN4636" s="123"/>
      <c r="IO4636" s="123"/>
      <c r="IP4636" s="123"/>
    </row>
    <row r="4637" s="120" customFormat="1" ht="15.75" customHeight="1" spans="3:250">
      <c r="C4637" s="124"/>
      <c r="D4637" s="124"/>
      <c r="E4637" s="120"/>
      <c r="F4637" s="125"/>
      <c r="G4637" s="120"/>
      <c r="II4637" s="123"/>
      <c r="IJ4637" s="123"/>
      <c r="IK4637" s="123"/>
      <c r="IL4637" s="123"/>
      <c r="IM4637" s="123"/>
      <c r="IN4637" s="123"/>
      <c r="IO4637" s="123"/>
      <c r="IP4637" s="123"/>
    </row>
    <row r="4638" s="120" customFormat="1" ht="15.75" customHeight="1" spans="3:250">
      <c r="C4638" s="124"/>
      <c r="D4638" s="124"/>
      <c r="E4638" s="120"/>
      <c r="F4638" s="125"/>
      <c r="G4638" s="120"/>
      <c r="II4638" s="123"/>
      <c r="IJ4638" s="123"/>
      <c r="IK4638" s="123"/>
      <c r="IL4638" s="123"/>
      <c r="IM4638" s="123"/>
      <c r="IN4638" s="123"/>
      <c r="IO4638" s="123"/>
      <c r="IP4638" s="123"/>
    </row>
    <row r="4639" s="120" customFormat="1" ht="15.75" customHeight="1" spans="3:250">
      <c r="C4639" s="124"/>
      <c r="D4639" s="124"/>
      <c r="E4639" s="120"/>
      <c r="F4639" s="125"/>
      <c r="G4639" s="120"/>
      <c r="II4639" s="123"/>
      <c r="IJ4639" s="123"/>
      <c r="IK4639" s="123"/>
      <c r="IL4639" s="123"/>
      <c r="IM4639" s="123"/>
      <c r="IN4639" s="123"/>
      <c r="IO4639" s="123"/>
      <c r="IP4639" s="123"/>
    </row>
    <row r="4640" s="120" customFormat="1" ht="15.75" customHeight="1" spans="3:250">
      <c r="C4640" s="124"/>
      <c r="D4640" s="124"/>
      <c r="E4640" s="120"/>
      <c r="F4640" s="125"/>
      <c r="G4640" s="120"/>
      <c r="II4640" s="123"/>
      <c r="IJ4640" s="123"/>
      <c r="IK4640" s="123"/>
      <c r="IL4640" s="123"/>
      <c r="IM4640" s="123"/>
      <c r="IN4640" s="123"/>
      <c r="IO4640" s="123"/>
      <c r="IP4640" s="123"/>
    </row>
    <row r="4641" s="120" customFormat="1" ht="15.75" customHeight="1" spans="3:250">
      <c r="C4641" s="124"/>
      <c r="D4641" s="124"/>
      <c r="E4641" s="120"/>
      <c r="F4641" s="125"/>
      <c r="G4641" s="120"/>
      <c r="II4641" s="123"/>
      <c r="IJ4641" s="123"/>
      <c r="IK4641" s="123"/>
      <c r="IL4641" s="123"/>
      <c r="IM4641" s="123"/>
      <c r="IN4641" s="123"/>
      <c r="IO4641" s="123"/>
      <c r="IP4641" s="123"/>
    </row>
    <row r="4642" s="120" customFormat="1" ht="15.75" customHeight="1" spans="3:250">
      <c r="C4642" s="124"/>
      <c r="D4642" s="124"/>
      <c r="E4642" s="120"/>
      <c r="F4642" s="125"/>
      <c r="G4642" s="120"/>
      <c r="II4642" s="123"/>
      <c r="IJ4642" s="123"/>
      <c r="IK4642" s="123"/>
      <c r="IL4642" s="123"/>
      <c r="IM4642" s="123"/>
      <c r="IN4642" s="123"/>
      <c r="IO4642" s="123"/>
      <c r="IP4642" s="123"/>
    </row>
    <row r="4643" s="120" customFormat="1" ht="15.75" customHeight="1" spans="3:250">
      <c r="C4643" s="124"/>
      <c r="D4643" s="124"/>
      <c r="E4643" s="120"/>
      <c r="F4643" s="125"/>
      <c r="G4643" s="120"/>
      <c r="II4643" s="123"/>
      <c r="IJ4643" s="123"/>
      <c r="IK4643" s="123"/>
      <c r="IL4643" s="123"/>
      <c r="IM4643" s="123"/>
      <c r="IN4643" s="123"/>
      <c r="IO4643" s="123"/>
      <c r="IP4643" s="123"/>
    </row>
    <row r="4644" s="120" customFormat="1" ht="15.75" customHeight="1" spans="3:250">
      <c r="C4644" s="124"/>
      <c r="D4644" s="124"/>
      <c r="E4644" s="120"/>
      <c r="F4644" s="125"/>
      <c r="G4644" s="120"/>
      <c r="II4644" s="123"/>
      <c r="IJ4644" s="123"/>
      <c r="IK4644" s="123"/>
      <c r="IL4644" s="123"/>
      <c r="IM4644" s="123"/>
      <c r="IN4644" s="123"/>
      <c r="IO4644" s="123"/>
      <c r="IP4644" s="123"/>
    </row>
    <row r="4645" s="120" customFormat="1" ht="15.75" customHeight="1" spans="3:250">
      <c r="C4645" s="124"/>
      <c r="D4645" s="124"/>
      <c r="E4645" s="120"/>
      <c r="F4645" s="125"/>
      <c r="G4645" s="120"/>
      <c r="II4645" s="123"/>
      <c r="IJ4645" s="123"/>
      <c r="IK4645" s="123"/>
      <c r="IL4645" s="123"/>
      <c r="IM4645" s="123"/>
      <c r="IN4645" s="123"/>
      <c r="IO4645" s="123"/>
      <c r="IP4645" s="123"/>
    </row>
    <row r="4646" s="120" customFormat="1" ht="15.75" customHeight="1" spans="3:250">
      <c r="C4646" s="124"/>
      <c r="D4646" s="124"/>
      <c r="E4646" s="120"/>
      <c r="F4646" s="125"/>
      <c r="G4646" s="120"/>
      <c r="II4646" s="123"/>
      <c r="IJ4646" s="123"/>
      <c r="IK4646" s="123"/>
      <c r="IL4646" s="123"/>
      <c r="IM4646" s="123"/>
      <c r="IN4646" s="123"/>
      <c r="IO4646" s="123"/>
      <c r="IP4646" s="123"/>
    </row>
    <row r="4647" s="120" customFormat="1" ht="15.75" customHeight="1" spans="3:250">
      <c r="C4647" s="124"/>
      <c r="D4647" s="124"/>
      <c r="E4647" s="120"/>
      <c r="F4647" s="125"/>
      <c r="G4647" s="120"/>
      <c r="II4647" s="123"/>
      <c r="IJ4647" s="123"/>
      <c r="IK4647" s="123"/>
      <c r="IL4647" s="123"/>
      <c r="IM4647" s="123"/>
      <c r="IN4647" s="123"/>
      <c r="IO4647" s="123"/>
      <c r="IP4647" s="123"/>
    </row>
    <row r="4648" s="120" customFormat="1" ht="15.75" customHeight="1" spans="3:250">
      <c r="C4648" s="124"/>
      <c r="D4648" s="124"/>
      <c r="E4648" s="120"/>
      <c r="F4648" s="125"/>
      <c r="G4648" s="120"/>
      <c r="II4648" s="123"/>
      <c r="IJ4648" s="123"/>
      <c r="IK4648" s="123"/>
      <c r="IL4648" s="123"/>
      <c r="IM4648" s="123"/>
      <c r="IN4648" s="123"/>
      <c r="IO4648" s="123"/>
      <c r="IP4648" s="123"/>
    </row>
    <row r="4649" s="120" customFormat="1" ht="15.75" customHeight="1" spans="3:250">
      <c r="C4649" s="124"/>
      <c r="D4649" s="124"/>
      <c r="E4649" s="120"/>
      <c r="F4649" s="125"/>
      <c r="G4649" s="120"/>
      <c r="II4649" s="123"/>
      <c r="IJ4649" s="123"/>
      <c r="IK4649" s="123"/>
      <c r="IL4649" s="123"/>
      <c r="IM4649" s="123"/>
      <c r="IN4649" s="123"/>
      <c r="IO4649" s="123"/>
      <c r="IP4649" s="123"/>
    </row>
    <row r="4650" s="120" customFormat="1" ht="15.75" customHeight="1" spans="3:250">
      <c r="C4650" s="124"/>
      <c r="D4650" s="124"/>
      <c r="E4650" s="120"/>
      <c r="F4650" s="125"/>
      <c r="G4650" s="120"/>
      <c r="II4650" s="123"/>
      <c r="IJ4650" s="123"/>
      <c r="IK4650" s="123"/>
      <c r="IL4650" s="123"/>
      <c r="IM4650" s="123"/>
      <c r="IN4650" s="123"/>
      <c r="IO4650" s="123"/>
      <c r="IP4650" s="123"/>
    </row>
    <row r="4651" s="120" customFormat="1" ht="15.75" customHeight="1" spans="3:250">
      <c r="C4651" s="124"/>
      <c r="D4651" s="124"/>
      <c r="E4651" s="120"/>
      <c r="F4651" s="125"/>
      <c r="G4651" s="120"/>
      <c r="II4651" s="123"/>
      <c r="IJ4651" s="123"/>
      <c r="IK4651" s="123"/>
      <c r="IL4651" s="123"/>
      <c r="IM4651" s="123"/>
      <c r="IN4651" s="123"/>
      <c r="IO4651" s="123"/>
      <c r="IP4651" s="123"/>
    </row>
    <row r="4652" s="120" customFormat="1" ht="15.75" customHeight="1" spans="3:250">
      <c r="C4652" s="124"/>
      <c r="D4652" s="124"/>
      <c r="E4652" s="120"/>
      <c r="F4652" s="125"/>
      <c r="G4652" s="120"/>
      <c r="II4652" s="123"/>
      <c r="IJ4652" s="123"/>
      <c r="IK4652" s="123"/>
      <c r="IL4652" s="123"/>
      <c r="IM4652" s="123"/>
      <c r="IN4652" s="123"/>
      <c r="IO4652" s="123"/>
      <c r="IP4652" s="123"/>
    </row>
    <row r="4653" s="120" customFormat="1" ht="15.75" customHeight="1" spans="3:250">
      <c r="C4653" s="124"/>
      <c r="D4653" s="124"/>
      <c r="E4653" s="120"/>
      <c r="F4653" s="125"/>
      <c r="G4653" s="120"/>
      <c r="II4653" s="123"/>
      <c r="IJ4653" s="123"/>
      <c r="IK4653" s="123"/>
      <c r="IL4653" s="123"/>
      <c r="IM4653" s="123"/>
      <c r="IN4653" s="123"/>
      <c r="IO4653" s="123"/>
      <c r="IP4653" s="123"/>
    </row>
    <row r="4654" s="120" customFormat="1" ht="15.75" customHeight="1" spans="3:250">
      <c r="C4654" s="124"/>
      <c r="D4654" s="124"/>
      <c r="E4654" s="120"/>
      <c r="F4654" s="125"/>
      <c r="G4654" s="120"/>
      <c r="II4654" s="123"/>
      <c r="IJ4654" s="123"/>
      <c r="IK4654" s="123"/>
      <c r="IL4654" s="123"/>
      <c r="IM4654" s="123"/>
      <c r="IN4654" s="123"/>
      <c r="IO4654" s="123"/>
      <c r="IP4654" s="123"/>
    </row>
    <row r="4655" s="120" customFormat="1" ht="15.75" customHeight="1" spans="3:250">
      <c r="C4655" s="124"/>
      <c r="D4655" s="124"/>
      <c r="E4655" s="120"/>
      <c r="F4655" s="125"/>
      <c r="G4655" s="120"/>
      <c r="II4655" s="123"/>
      <c r="IJ4655" s="123"/>
      <c r="IK4655" s="123"/>
      <c r="IL4655" s="123"/>
      <c r="IM4655" s="123"/>
      <c r="IN4655" s="123"/>
      <c r="IO4655" s="123"/>
      <c r="IP4655" s="123"/>
    </row>
    <row r="4656" s="120" customFormat="1" ht="15.75" customHeight="1" spans="3:250">
      <c r="C4656" s="124"/>
      <c r="D4656" s="124"/>
      <c r="E4656" s="120"/>
      <c r="F4656" s="125"/>
      <c r="G4656" s="120"/>
      <c r="II4656" s="123"/>
      <c r="IJ4656" s="123"/>
      <c r="IK4656" s="123"/>
      <c r="IL4656" s="123"/>
      <c r="IM4656" s="123"/>
      <c r="IN4656" s="123"/>
      <c r="IO4656" s="123"/>
      <c r="IP4656" s="123"/>
    </row>
    <row r="4657" s="120" customFormat="1" ht="15.75" customHeight="1" spans="3:250">
      <c r="C4657" s="124"/>
      <c r="D4657" s="124"/>
      <c r="E4657" s="120"/>
      <c r="F4657" s="125"/>
      <c r="G4657" s="120"/>
      <c r="II4657" s="123"/>
      <c r="IJ4657" s="123"/>
      <c r="IK4657" s="123"/>
      <c r="IL4657" s="123"/>
      <c r="IM4657" s="123"/>
      <c r="IN4657" s="123"/>
      <c r="IO4657" s="123"/>
      <c r="IP4657" s="123"/>
    </row>
    <row r="4658" s="120" customFormat="1" ht="15.75" customHeight="1" spans="3:250">
      <c r="C4658" s="124"/>
      <c r="D4658" s="124"/>
      <c r="E4658" s="120"/>
      <c r="F4658" s="125"/>
      <c r="G4658" s="120"/>
      <c r="II4658" s="123"/>
      <c r="IJ4658" s="123"/>
      <c r="IK4658" s="123"/>
      <c r="IL4658" s="123"/>
      <c r="IM4658" s="123"/>
      <c r="IN4658" s="123"/>
      <c r="IO4658" s="123"/>
      <c r="IP4658" s="123"/>
    </row>
    <row r="4659" s="120" customFormat="1" ht="15.75" customHeight="1" spans="3:250">
      <c r="C4659" s="124"/>
      <c r="D4659" s="124"/>
      <c r="E4659" s="120"/>
      <c r="F4659" s="125"/>
      <c r="G4659" s="120"/>
      <c r="II4659" s="123"/>
      <c r="IJ4659" s="123"/>
      <c r="IK4659" s="123"/>
      <c r="IL4659" s="123"/>
      <c r="IM4659" s="123"/>
      <c r="IN4659" s="123"/>
      <c r="IO4659" s="123"/>
      <c r="IP4659" s="123"/>
    </row>
    <row r="4660" s="120" customFormat="1" ht="15.75" customHeight="1" spans="3:250">
      <c r="C4660" s="124"/>
      <c r="D4660" s="124"/>
      <c r="E4660" s="120"/>
      <c r="F4660" s="125"/>
      <c r="G4660" s="120"/>
      <c r="II4660" s="123"/>
      <c r="IJ4660" s="123"/>
      <c r="IK4660" s="123"/>
      <c r="IL4660" s="123"/>
      <c r="IM4660" s="123"/>
      <c r="IN4660" s="123"/>
      <c r="IO4660" s="123"/>
      <c r="IP4660" s="123"/>
    </row>
    <row r="4661" s="120" customFormat="1" ht="15.75" customHeight="1" spans="3:250">
      <c r="C4661" s="124"/>
      <c r="D4661" s="124"/>
      <c r="E4661" s="120"/>
      <c r="F4661" s="125"/>
      <c r="G4661" s="120"/>
      <c r="II4661" s="123"/>
      <c r="IJ4661" s="123"/>
      <c r="IK4661" s="123"/>
      <c r="IL4661" s="123"/>
      <c r="IM4661" s="123"/>
      <c r="IN4661" s="123"/>
      <c r="IO4661" s="123"/>
      <c r="IP4661" s="123"/>
    </row>
    <row r="4662" s="120" customFormat="1" ht="15.75" customHeight="1" spans="3:250">
      <c r="C4662" s="124"/>
      <c r="D4662" s="124"/>
      <c r="E4662" s="120"/>
      <c r="F4662" s="125"/>
      <c r="G4662" s="120"/>
      <c r="II4662" s="123"/>
      <c r="IJ4662" s="123"/>
      <c r="IK4662" s="123"/>
      <c r="IL4662" s="123"/>
      <c r="IM4662" s="123"/>
      <c r="IN4662" s="123"/>
      <c r="IO4662" s="123"/>
      <c r="IP4662" s="123"/>
    </row>
    <row r="4663" s="120" customFormat="1" ht="15.75" customHeight="1" spans="3:250">
      <c r="C4663" s="124"/>
      <c r="D4663" s="124"/>
      <c r="E4663" s="120"/>
      <c r="F4663" s="125"/>
      <c r="G4663" s="120"/>
      <c r="II4663" s="123"/>
      <c r="IJ4663" s="123"/>
      <c r="IK4663" s="123"/>
      <c r="IL4663" s="123"/>
      <c r="IM4663" s="123"/>
      <c r="IN4663" s="123"/>
      <c r="IO4663" s="123"/>
      <c r="IP4663" s="123"/>
    </row>
    <row r="4664" s="120" customFormat="1" ht="15.75" customHeight="1" spans="3:250">
      <c r="C4664" s="124"/>
      <c r="D4664" s="124"/>
      <c r="E4664" s="120"/>
      <c r="F4664" s="125"/>
      <c r="G4664" s="120"/>
      <c r="II4664" s="123"/>
      <c r="IJ4664" s="123"/>
      <c r="IK4664" s="123"/>
      <c r="IL4664" s="123"/>
      <c r="IM4664" s="123"/>
      <c r="IN4664" s="123"/>
      <c r="IO4664" s="123"/>
      <c r="IP4664" s="123"/>
    </row>
    <row r="4665" s="120" customFormat="1" ht="15.75" customHeight="1" spans="3:250">
      <c r="C4665" s="124"/>
      <c r="D4665" s="124"/>
      <c r="E4665" s="120"/>
      <c r="F4665" s="125"/>
      <c r="G4665" s="120"/>
      <c r="II4665" s="123"/>
      <c r="IJ4665" s="123"/>
      <c r="IK4665" s="123"/>
      <c r="IL4665" s="123"/>
      <c r="IM4665" s="123"/>
      <c r="IN4665" s="123"/>
      <c r="IO4665" s="123"/>
      <c r="IP4665" s="123"/>
    </row>
    <row r="4666" s="120" customFormat="1" ht="15.75" customHeight="1" spans="3:250">
      <c r="C4666" s="124"/>
      <c r="D4666" s="124"/>
      <c r="E4666" s="120"/>
      <c r="F4666" s="125"/>
      <c r="G4666" s="120"/>
      <c r="II4666" s="123"/>
      <c r="IJ4666" s="123"/>
      <c r="IK4666" s="123"/>
      <c r="IL4666" s="123"/>
      <c r="IM4666" s="123"/>
      <c r="IN4666" s="123"/>
      <c r="IO4666" s="123"/>
      <c r="IP4666" s="123"/>
    </row>
    <row r="4667" s="120" customFormat="1" ht="15.75" customHeight="1" spans="3:250">
      <c r="C4667" s="124"/>
      <c r="D4667" s="124"/>
      <c r="E4667" s="120"/>
      <c r="F4667" s="125"/>
      <c r="G4667" s="120"/>
      <c r="II4667" s="123"/>
      <c r="IJ4667" s="123"/>
      <c r="IK4667" s="123"/>
      <c r="IL4667" s="123"/>
      <c r="IM4667" s="123"/>
      <c r="IN4667" s="123"/>
      <c r="IO4667" s="123"/>
      <c r="IP4667" s="123"/>
    </row>
    <row r="4668" s="120" customFormat="1" ht="15.75" customHeight="1" spans="3:250">
      <c r="C4668" s="124"/>
      <c r="D4668" s="124"/>
      <c r="E4668" s="120"/>
      <c r="F4668" s="125"/>
      <c r="G4668" s="120"/>
      <c r="II4668" s="123"/>
      <c r="IJ4668" s="123"/>
      <c r="IK4668" s="123"/>
      <c r="IL4668" s="123"/>
      <c r="IM4668" s="123"/>
      <c r="IN4668" s="123"/>
      <c r="IO4668" s="123"/>
      <c r="IP4668" s="123"/>
    </row>
    <row r="4669" s="120" customFormat="1" ht="15.75" customHeight="1" spans="3:250">
      <c r="C4669" s="124"/>
      <c r="D4669" s="124"/>
      <c r="E4669" s="120"/>
      <c r="F4669" s="125"/>
      <c r="G4669" s="120"/>
      <c r="II4669" s="123"/>
      <c r="IJ4669" s="123"/>
      <c r="IK4669" s="123"/>
      <c r="IL4669" s="123"/>
      <c r="IM4669" s="123"/>
      <c r="IN4669" s="123"/>
      <c r="IO4669" s="123"/>
      <c r="IP4669" s="123"/>
    </row>
    <row r="4670" s="120" customFormat="1" ht="15.75" customHeight="1" spans="3:250">
      <c r="C4670" s="124"/>
      <c r="D4670" s="124"/>
      <c r="E4670" s="120"/>
      <c r="F4670" s="125"/>
      <c r="G4670" s="120"/>
      <c r="II4670" s="123"/>
      <c r="IJ4670" s="123"/>
      <c r="IK4670" s="123"/>
      <c r="IL4670" s="123"/>
      <c r="IM4670" s="123"/>
      <c r="IN4670" s="123"/>
      <c r="IO4670" s="123"/>
      <c r="IP4670" s="123"/>
    </row>
    <row r="4671" s="120" customFormat="1" ht="15.75" customHeight="1" spans="3:250">
      <c r="C4671" s="124"/>
      <c r="D4671" s="124"/>
      <c r="E4671" s="120"/>
      <c r="F4671" s="125"/>
      <c r="G4671" s="120"/>
      <c r="II4671" s="123"/>
      <c r="IJ4671" s="123"/>
      <c r="IK4671" s="123"/>
      <c r="IL4671" s="123"/>
      <c r="IM4671" s="123"/>
      <c r="IN4671" s="123"/>
      <c r="IO4671" s="123"/>
      <c r="IP4671" s="123"/>
    </row>
    <row r="4672" s="120" customFormat="1" ht="15.75" customHeight="1" spans="3:250">
      <c r="C4672" s="124"/>
      <c r="D4672" s="124"/>
      <c r="E4672" s="120"/>
      <c r="F4672" s="125"/>
      <c r="G4672" s="120"/>
      <c r="II4672" s="123"/>
      <c r="IJ4672" s="123"/>
      <c r="IK4672" s="123"/>
      <c r="IL4672" s="123"/>
      <c r="IM4672" s="123"/>
      <c r="IN4672" s="123"/>
      <c r="IO4672" s="123"/>
      <c r="IP4672" s="123"/>
    </row>
    <row r="4673" s="120" customFormat="1" ht="15.75" customHeight="1" spans="3:250">
      <c r="C4673" s="124"/>
      <c r="D4673" s="124"/>
      <c r="E4673" s="120"/>
      <c r="F4673" s="125"/>
      <c r="G4673" s="120"/>
      <c r="II4673" s="123"/>
      <c r="IJ4673" s="123"/>
      <c r="IK4673" s="123"/>
      <c r="IL4673" s="123"/>
      <c r="IM4673" s="123"/>
      <c r="IN4673" s="123"/>
      <c r="IO4673" s="123"/>
      <c r="IP4673" s="123"/>
    </row>
    <row r="4674" s="120" customFormat="1" ht="15.75" customHeight="1" spans="3:250">
      <c r="C4674" s="124"/>
      <c r="D4674" s="124"/>
      <c r="E4674" s="120"/>
      <c r="F4674" s="125"/>
      <c r="G4674" s="120"/>
      <c r="II4674" s="123"/>
      <c r="IJ4674" s="123"/>
      <c r="IK4674" s="123"/>
      <c r="IL4674" s="123"/>
      <c r="IM4674" s="123"/>
      <c r="IN4674" s="123"/>
      <c r="IO4674" s="123"/>
      <c r="IP4674" s="123"/>
    </row>
    <row r="4675" s="120" customFormat="1" ht="15.75" customHeight="1" spans="3:250">
      <c r="C4675" s="124"/>
      <c r="D4675" s="124"/>
      <c r="E4675" s="120"/>
      <c r="F4675" s="125"/>
      <c r="G4675" s="120"/>
      <c r="II4675" s="123"/>
      <c r="IJ4675" s="123"/>
      <c r="IK4675" s="123"/>
      <c r="IL4675" s="123"/>
      <c r="IM4675" s="123"/>
      <c r="IN4675" s="123"/>
      <c r="IO4675" s="123"/>
      <c r="IP4675" s="123"/>
    </row>
    <row r="4676" s="120" customFormat="1" ht="15.75" customHeight="1" spans="3:250">
      <c r="C4676" s="124"/>
      <c r="D4676" s="124"/>
      <c r="E4676" s="120"/>
      <c r="F4676" s="125"/>
      <c r="G4676" s="120"/>
      <c r="II4676" s="123"/>
      <c r="IJ4676" s="123"/>
      <c r="IK4676" s="123"/>
      <c r="IL4676" s="123"/>
      <c r="IM4676" s="123"/>
      <c r="IN4676" s="123"/>
      <c r="IO4676" s="123"/>
      <c r="IP4676" s="123"/>
    </row>
    <row r="4677" s="120" customFormat="1" ht="15.75" customHeight="1" spans="3:250">
      <c r="C4677" s="124"/>
      <c r="D4677" s="124"/>
      <c r="E4677" s="120"/>
      <c r="F4677" s="125"/>
      <c r="G4677" s="120"/>
      <c r="II4677" s="123"/>
      <c r="IJ4677" s="123"/>
      <c r="IK4677" s="123"/>
      <c r="IL4677" s="123"/>
      <c r="IM4677" s="123"/>
      <c r="IN4677" s="123"/>
      <c r="IO4677" s="123"/>
      <c r="IP4677" s="123"/>
    </row>
    <row r="4678" s="120" customFormat="1" ht="15.75" customHeight="1" spans="3:250">
      <c r="C4678" s="124"/>
      <c r="D4678" s="124"/>
      <c r="E4678" s="120"/>
      <c r="F4678" s="125"/>
      <c r="G4678" s="120"/>
      <c r="II4678" s="123"/>
      <c r="IJ4678" s="123"/>
      <c r="IK4678" s="123"/>
      <c r="IL4678" s="123"/>
      <c r="IM4678" s="123"/>
      <c r="IN4678" s="123"/>
      <c r="IO4678" s="123"/>
      <c r="IP4678" s="123"/>
    </row>
    <row r="4679" s="120" customFormat="1" ht="15.75" customHeight="1" spans="3:250">
      <c r="C4679" s="124"/>
      <c r="D4679" s="124"/>
      <c r="E4679" s="120"/>
      <c r="F4679" s="125"/>
      <c r="G4679" s="120"/>
      <c r="II4679" s="123"/>
      <c r="IJ4679" s="123"/>
      <c r="IK4679" s="123"/>
      <c r="IL4679" s="123"/>
      <c r="IM4679" s="123"/>
      <c r="IN4679" s="123"/>
      <c r="IO4679" s="123"/>
      <c r="IP4679" s="123"/>
    </row>
    <row r="4680" s="120" customFormat="1" ht="15.75" customHeight="1" spans="3:250">
      <c r="C4680" s="124"/>
      <c r="D4680" s="124"/>
      <c r="E4680" s="120"/>
      <c r="F4680" s="125"/>
      <c r="G4680" s="120"/>
      <c r="II4680" s="123"/>
      <c r="IJ4680" s="123"/>
      <c r="IK4680" s="123"/>
      <c r="IL4680" s="123"/>
      <c r="IM4680" s="123"/>
      <c r="IN4680" s="123"/>
      <c r="IO4680" s="123"/>
      <c r="IP4680" s="123"/>
    </row>
    <row r="4681" s="120" customFormat="1" ht="15.75" customHeight="1" spans="3:250">
      <c r="C4681" s="124"/>
      <c r="D4681" s="124"/>
      <c r="E4681" s="120"/>
      <c r="F4681" s="125"/>
      <c r="G4681" s="120"/>
      <c r="II4681" s="123"/>
      <c r="IJ4681" s="123"/>
      <c r="IK4681" s="123"/>
      <c r="IL4681" s="123"/>
      <c r="IM4681" s="123"/>
      <c r="IN4681" s="123"/>
      <c r="IO4681" s="123"/>
      <c r="IP4681" s="123"/>
    </row>
    <row r="4682" s="120" customFormat="1" ht="15.75" customHeight="1" spans="3:250">
      <c r="C4682" s="124"/>
      <c r="D4682" s="124"/>
      <c r="E4682" s="120"/>
      <c r="F4682" s="125"/>
      <c r="G4682" s="120"/>
      <c r="II4682" s="123"/>
      <c r="IJ4682" s="123"/>
      <c r="IK4682" s="123"/>
      <c r="IL4682" s="123"/>
      <c r="IM4682" s="123"/>
      <c r="IN4682" s="123"/>
      <c r="IO4682" s="123"/>
      <c r="IP4682" s="123"/>
    </row>
    <row r="4683" s="120" customFormat="1" ht="15.75" customHeight="1" spans="3:250">
      <c r="C4683" s="124"/>
      <c r="D4683" s="124"/>
      <c r="E4683" s="120"/>
      <c r="F4683" s="125"/>
      <c r="G4683" s="120"/>
      <c r="II4683" s="123"/>
      <c r="IJ4683" s="123"/>
      <c r="IK4683" s="123"/>
      <c r="IL4683" s="123"/>
      <c r="IM4683" s="123"/>
      <c r="IN4683" s="123"/>
      <c r="IO4683" s="123"/>
      <c r="IP4683" s="123"/>
    </row>
    <row r="4684" s="120" customFormat="1" ht="15.75" customHeight="1" spans="3:250">
      <c r="C4684" s="124"/>
      <c r="D4684" s="124"/>
      <c r="E4684" s="120"/>
      <c r="F4684" s="125"/>
      <c r="G4684" s="120"/>
      <c r="II4684" s="123"/>
      <c r="IJ4684" s="123"/>
      <c r="IK4684" s="123"/>
      <c r="IL4684" s="123"/>
      <c r="IM4684" s="123"/>
      <c r="IN4684" s="123"/>
      <c r="IO4684" s="123"/>
      <c r="IP4684" s="123"/>
    </row>
    <row r="4685" s="120" customFormat="1" ht="15.75" customHeight="1" spans="3:250">
      <c r="C4685" s="124"/>
      <c r="D4685" s="124"/>
      <c r="E4685" s="120"/>
      <c r="F4685" s="125"/>
      <c r="G4685" s="120"/>
      <c r="II4685" s="123"/>
      <c r="IJ4685" s="123"/>
      <c r="IK4685" s="123"/>
      <c r="IL4685" s="123"/>
      <c r="IM4685" s="123"/>
      <c r="IN4685" s="123"/>
      <c r="IO4685" s="123"/>
      <c r="IP4685" s="123"/>
    </row>
    <row r="4686" s="120" customFormat="1" ht="15.75" customHeight="1" spans="3:250">
      <c r="C4686" s="124"/>
      <c r="D4686" s="124"/>
      <c r="E4686" s="120"/>
      <c r="F4686" s="125"/>
      <c r="G4686" s="120"/>
      <c r="II4686" s="123"/>
      <c r="IJ4686" s="123"/>
      <c r="IK4686" s="123"/>
      <c r="IL4686" s="123"/>
      <c r="IM4686" s="123"/>
      <c r="IN4686" s="123"/>
      <c r="IO4686" s="123"/>
      <c r="IP4686" s="123"/>
    </row>
    <row r="4687" s="120" customFormat="1" ht="15.75" customHeight="1" spans="3:250">
      <c r="C4687" s="124"/>
      <c r="D4687" s="124"/>
      <c r="E4687" s="120"/>
      <c r="F4687" s="125"/>
      <c r="G4687" s="120"/>
      <c r="II4687" s="123"/>
      <c r="IJ4687" s="123"/>
      <c r="IK4687" s="123"/>
      <c r="IL4687" s="123"/>
      <c r="IM4687" s="123"/>
      <c r="IN4687" s="123"/>
      <c r="IO4687" s="123"/>
      <c r="IP4687" s="123"/>
    </row>
    <row r="4688" s="120" customFormat="1" ht="15.75" customHeight="1" spans="3:250">
      <c r="C4688" s="124"/>
      <c r="D4688" s="124"/>
      <c r="E4688" s="120"/>
      <c r="F4688" s="125"/>
      <c r="G4688" s="120"/>
      <c r="II4688" s="123"/>
      <c r="IJ4688" s="123"/>
      <c r="IK4688" s="123"/>
      <c r="IL4688" s="123"/>
      <c r="IM4688" s="123"/>
      <c r="IN4688" s="123"/>
      <c r="IO4688" s="123"/>
      <c r="IP4688" s="123"/>
    </row>
    <row r="4689" s="120" customFormat="1" ht="15.75" customHeight="1" spans="3:250">
      <c r="C4689" s="124"/>
      <c r="D4689" s="124"/>
      <c r="E4689" s="120"/>
      <c r="F4689" s="125"/>
      <c r="G4689" s="120"/>
      <c r="II4689" s="123"/>
      <c r="IJ4689" s="123"/>
      <c r="IK4689" s="123"/>
      <c r="IL4689" s="123"/>
      <c r="IM4689" s="123"/>
      <c r="IN4689" s="123"/>
      <c r="IO4689" s="123"/>
      <c r="IP4689" s="123"/>
    </row>
    <row r="4690" s="120" customFormat="1" ht="15.75" customHeight="1" spans="3:250">
      <c r="C4690" s="124"/>
      <c r="D4690" s="124"/>
      <c r="E4690" s="120"/>
      <c r="F4690" s="125"/>
      <c r="G4690" s="120"/>
      <c r="II4690" s="123"/>
      <c r="IJ4690" s="123"/>
      <c r="IK4690" s="123"/>
      <c r="IL4690" s="123"/>
      <c r="IM4690" s="123"/>
      <c r="IN4690" s="123"/>
      <c r="IO4690" s="123"/>
      <c r="IP4690" s="123"/>
    </row>
    <row r="4691" s="120" customFormat="1" ht="15.75" customHeight="1" spans="3:250">
      <c r="C4691" s="124"/>
      <c r="D4691" s="124"/>
      <c r="E4691" s="120"/>
      <c r="F4691" s="125"/>
      <c r="G4691" s="120"/>
      <c r="II4691" s="123"/>
      <c r="IJ4691" s="123"/>
      <c r="IK4691" s="123"/>
      <c r="IL4691" s="123"/>
      <c r="IM4691" s="123"/>
      <c r="IN4691" s="123"/>
      <c r="IO4691" s="123"/>
      <c r="IP4691" s="123"/>
    </row>
    <row r="4692" s="120" customFormat="1" ht="15.75" customHeight="1" spans="3:250">
      <c r="C4692" s="124"/>
      <c r="D4692" s="124"/>
      <c r="E4692" s="120"/>
      <c r="F4692" s="125"/>
      <c r="G4692" s="120"/>
      <c r="II4692" s="123"/>
      <c r="IJ4692" s="123"/>
      <c r="IK4692" s="123"/>
      <c r="IL4692" s="123"/>
      <c r="IM4692" s="123"/>
      <c r="IN4692" s="123"/>
      <c r="IO4692" s="123"/>
      <c r="IP4692" s="123"/>
    </row>
    <row r="4693" s="120" customFormat="1" ht="15.75" customHeight="1" spans="3:250">
      <c r="C4693" s="124"/>
      <c r="D4693" s="124"/>
      <c r="E4693" s="120"/>
      <c r="F4693" s="125"/>
      <c r="G4693" s="120"/>
      <c r="II4693" s="123"/>
      <c r="IJ4693" s="123"/>
      <c r="IK4693" s="123"/>
      <c r="IL4693" s="123"/>
      <c r="IM4693" s="123"/>
      <c r="IN4693" s="123"/>
      <c r="IO4693" s="123"/>
      <c r="IP4693" s="123"/>
    </row>
    <row r="4694" s="120" customFormat="1" ht="15.75" customHeight="1" spans="3:250">
      <c r="C4694" s="124"/>
      <c r="D4694" s="124"/>
      <c r="E4694" s="120"/>
      <c r="F4694" s="125"/>
      <c r="G4694" s="120"/>
      <c r="II4694" s="123"/>
      <c r="IJ4694" s="123"/>
      <c r="IK4694" s="123"/>
      <c r="IL4694" s="123"/>
      <c r="IM4694" s="123"/>
      <c r="IN4694" s="123"/>
      <c r="IO4694" s="123"/>
      <c r="IP4694" s="123"/>
    </row>
    <row r="4695" s="120" customFormat="1" ht="15.75" customHeight="1" spans="3:250">
      <c r="C4695" s="124"/>
      <c r="D4695" s="124"/>
      <c r="E4695" s="120"/>
      <c r="F4695" s="125"/>
      <c r="G4695" s="120"/>
      <c r="II4695" s="123"/>
      <c r="IJ4695" s="123"/>
      <c r="IK4695" s="123"/>
      <c r="IL4695" s="123"/>
      <c r="IM4695" s="123"/>
      <c r="IN4695" s="123"/>
      <c r="IO4695" s="123"/>
      <c r="IP4695" s="123"/>
    </row>
    <row r="4696" s="120" customFormat="1" ht="15.75" customHeight="1" spans="3:250">
      <c r="C4696" s="124"/>
      <c r="D4696" s="124"/>
      <c r="E4696" s="120"/>
      <c r="F4696" s="125"/>
      <c r="G4696" s="120"/>
      <c r="II4696" s="123"/>
      <c r="IJ4696" s="123"/>
      <c r="IK4696" s="123"/>
      <c r="IL4696" s="123"/>
      <c r="IM4696" s="123"/>
      <c r="IN4696" s="123"/>
      <c r="IO4696" s="123"/>
      <c r="IP4696" s="123"/>
    </row>
    <row r="4697" s="120" customFormat="1" ht="15.75" customHeight="1" spans="3:250">
      <c r="C4697" s="124"/>
      <c r="D4697" s="124"/>
      <c r="E4697" s="120"/>
      <c r="F4697" s="125"/>
      <c r="G4697" s="120"/>
      <c r="II4697" s="123"/>
      <c r="IJ4697" s="123"/>
      <c r="IK4697" s="123"/>
      <c r="IL4697" s="123"/>
      <c r="IM4697" s="123"/>
      <c r="IN4697" s="123"/>
      <c r="IO4697" s="123"/>
      <c r="IP4697" s="123"/>
    </row>
    <row r="4698" s="120" customFormat="1" ht="15.75" customHeight="1" spans="3:250">
      <c r="C4698" s="124"/>
      <c r="D4698" s="124"/>
      <c r="E4698" s="120"/>
      <c r="F4698" s="125"/>
      <c r="G4698" s="120"/>
      <c r="II4698" s="123"/>
      <c r="IJ4698" s="123"/>
      <c r="IK4698" s="123"/>
      <c r="IL4698" s="123"/>
      <c r="IM4698" s="123"/>
      <c r="IN4698" s="123"/>
      <c r="IO4698" s="123"/>
      <c r="IP4698" s="123"/>
    </row>
    <row r="4699" s="120" customFormat="1" ht="15.75" customHeight="1" spans="3:250">
      <c r="C4699" s="124"/>
      <c r="D4699" s="124"/>
      <c r="E4699" s="120"/>
      <c r="F4699" s="125"/>
      <c r="G4699" s="120"/>
      <c r="II4699" s="123"/>
      <c r="IJ4699" s="123"/>
      <c r="IK4699" s="123"/>
      <c r="IL4699" s="123"/>
      <c r="IM4699" s="123"/>
      <c r="IN4699" s="123"/>
      <c r="IO4699" s="123"/>
      <c r="IP4699" s="123"/>
    </row>
    <row r="4700" s="120" customFormat="1" ht="15.75" customHeight="1" spans="3:250">
      <c r="C4700" s="124"/>
      <c r="D4700" s="124"/>
      <c r="E4700" s="120"/>
      <c r="F4700" s="125"/>
      <c r="G4700" s="120"/>
      <c r="II4700" s="123"/>
      <c r="IJ4700" s="123"/>
      <c r="IK4700" s="123"/>
      <c r="IL4700" s="123"/>
      <c r="IM4700" s="123"/>
      <c r="IN4700" s="123"/>
      <c r="IO4700" s="123"/>
      <c r="IP4700" s="123"/>
    </row>
    <row r="4701" s="120" customFormat="1" ht="15.75" customHeight="1" spans="3:250">
      <c r="C4701" s="124"/>
      <c r="D4701" s="124"/>
      <c r="E4701" s="120"/>
      <c r="F4701" s="125"/>
      <c r="G4701" s="120"/>
      <c r="II4701" s="123"/>
      <c r="IJ4701" s="123"/>
      <c r="IK4701" s="123"/>
      <c r="IL4701" s="123"/>
      <c r="IM4701" s="123"/>
      <c r="IN4701" s="123"/>
      <c r="IO4701" s="123"/>
      <c r="IP4701" s="123"/>
    </row>
    <row r="4702" s="120" customFormat="1" ht="15.75" customHeight="1" spans="3:250">
      <c r="C4702" s="124"/>
      <c r="D4702" s="124"/>
      <c r="E4702" s="120"/>
      <c r="F4702" s="125"/>
      <c r="G4702" s="120"/>
      <c r="II4702" s="123"/>
      <c r="IJ4702" s="123"/>
      <c r="IK4702" s="123"/>
      <c r="IL4702" s="123"/>
      <c r="IM4702" s="123"/>
      <c r="IN4702" s="123"/>
      <c r="IO4702" s="123"/>
      <c r="IP4702" s="123"/>
    </row>
    <row r="4703" s="120" customFormat="1" ht="15.75" customHeight="1" spans="3:250">
      <c r="C4703" s="124"/>
      <c r="D4703" s="124"/>
      <c r="E4703" s="120"/>
      <c r="F4703" s="125"/>
      <c r="G4703" s="120"/>
      <c r="II4703" s="123"/>
      <c r="IJ4703" s="123"/>
      <c r="IK4703" s="123"/>
      <c r="IL4703" s="123"/>
      <c r="IM4703" s="123"/>
      <c r="IN4703" s="123"/>
      <c r="IO4703" s="123"/>
      <c r="IP4703" s="123"/>
    </row>
    <row r="4704" s="120" customFormat="1" ht="15.75" customHeight="1" spans="3:250">
      <c r="C4704" s="124"/>
      <c r="D4704" s="124"/>
      <c r="E4704" s="120"/>
      <c r="F4704" s="125"/>
      <c r="G4704" s="120"/>
      <c r="II4704" s="123"/>
      <c r="IJ4704" s="123"/>
      <c r="IK4704" s="123"/>
      <c r="IL4704" s="123"/>
      <c r="IM4704" s="123"/>
      <c r="IN4704" s="123"/>
      <c r="IO4704" s="123"/>
      <c r="IP4704" s="123"/>
    </row>
    <row r="4705" s="120" customFormat="1" ht="15.75" customHeight="1" spans="3:250">
      <c r="C4705" s="124"/>
      <c r="D4705" s="124"/>
      <c r="E4705" s="120"/>
      <c r="F4705" s="125"/>
      <c r="G4705" s="120"/>
      <c r="II4705" s="123"/>
      <c r="IJ4705" s="123"/>
      <c r="IK4705" s="123"/>
      <c r="IL4705" s="123"/>
      <c r="IM4705" s="123"/>
      <c r="IN4705" s="123"/>
      <c r="IO4705" s="123"/>
      <c r="IP4705" s="123"/>
    </row>
    <row r="4706" s="120" customFormat="1" ht="15.75" customHeight="1" spans="3:250">
      <c r="C4706" s="124"/>
      <c r="D4706" s="124"/>
      <c r="E4706" s="120"/>
      <c r="F4706" s="125"/>
      <c r="G4706" s="120"/>
      <c r="II4706" s="123"/>
      <c r="IJ4706" s="123"/>
      <c r="IK4706" s="123"/>
      <c r="IL4706" s="123"/>
      <c r="IM4706" s="123"/>
      <c r="IN4706" s="123"/>
      <c r="IO4706" s="123"/>
      <c r="IP4706" s="123"/>
    </row>
    <row r="4707" s="120" customFormat="1" ht="15.75" customHeight="1" spans="3:250">
      <c r="C4707" s="124"/>
      <c r="D4707" s="124"/>
      <c r="E4707" s="120"/>
      <c r="F4707" s="125"/>
      <c r="G4707" s="120"/>
      <c r="II4707" s="123"/>
      <c r="IJ4707" s="123"/>
      <c r="IK4707" s="123"/>
      <c r="IL4707" s="123"/>
      <c r="IM4707" s="123"/>
      <c r="IN4707" s="123"/>
      <c r="IO4707" s="123"/>
      <c r="IP4707" s="123"/>
    </row>
    <row r="4708" s="120" customFormat="1" ht="15.75" customHeight="1" spans="3:250">
      <c r="C4708" s="124"/>
      <c r="D4708" s="124"/>
      <c r="E4708" s="120"/>
      <c r="F4708" s="125"/>
      <c r="G4708" s="120"/>
      <c r="II4708" s="123"/>
      <c r="IJ4708" s="123"/>
      <c r="IK4708" s="123"/>
      <c r="IL4708" s="123"/>
      <c r="IM4708" s="123"/>
      <c r="IN4708" s="123"/>
      <c r="IO4708" s="123"/>
      <c r="IP4708" s="123"/>
    </row>
    <row r="4709" s="120" customFormat="1" ht="15.75" customHeight="1" spans="3:250">
      <c r="C4709" s="124"/>
      <c r="D4709" s="124"/>
      <c r="E4709" s="120"/>
      <c r="F4709" s="125"/>
      <c r="G4709" s="120"/>
      <c r="II4709" s="123"/>
      <c r="IJ4709" s="123"/>
      <c r="IK4709" s="123"/>
      <c r="IL4709" s="123"/>
      <c r="IM4709" s="123"/>
      <c r="IN4709" s="123"/>
      <c r="IO4709" s="123"/>
      <c r="IP4709" s="123"/>
    </row>
    <row r="4710" s="120" customFormat="1" ht="15.75" customHeight="1" spans="3:250">
      <c r="C4710" s="124"/>
      <c r="D4710" s="124"/>
      <c r="E4710" s="120"/>
      <c r="F4710" s="125"/>
      <c r="G4710" s="120"/>
      <c r="II4710" s="123"/>
      <c r="IJ4710" s="123"/>
      <c r="IK4710" s="123"/>
      <c r="IL4710" s="123"/>
      <c r="IM4710" s="123"/>
      <c r="IN4710" s="123"/>
      <c r="IO4710" s="123"/>
      <c r="IP4710" s="123"/>
    </row>
    <row r="4711" s="120" customFormat="1" ht="15.75" customHeight="1" spans="3:250">
      <c r="C4711" s="124"/>
      <c r="D4711" s="124"/>
      <c r="E4711" s="120"/>
      <c r="F4711" s="125"/>
      <c r="G4711" s="120"/>
      <c r="II4711" s="123"/>
      <c r="IJ4711" s="123"/>
      <c r="IK4711" s="123"/>
      <c r="IL4711" s="123"/>
      <c r="IM4711" s="123"/>
      <c r="IN4711" s="123"/>
      <c r="IO4711" s="123"/>
      <c r="IP4711" s="123"/>
    </row>
    <row r="4712" s="120" customFormat="1" ht="15.75" customHeight="1" spans="3:250">
      <c r="C4712" s="124"/>
      <c r="D4712" s="124"/>
      <c r="E4712" s="120"/>
      <c r="F4712" s="125"/>
      <c r="G4712" s="120"/>
      <c r="II4712" s="123"/>
      <c r="IJ4712" s="123"/>
      <c r="IK4712" s="123"/>
      <c r="IL4712" s="123"/>
      <c r="IM4712" s="123"/>
      <c r="IN4712" s="123"/>
      <c r="IO4712" s="123"/>
      <c r="IP4712" s="123"/>
    </row>
    <row r="4713" s="120" customFormat="1" ht="15.75" customHeight="1" spans="3:250">
      <c r="C4713" s="124"/>
      <c r="D4713" s="124"/>
      <c r="E4713" s="120"/>
      <c r="F4713" s="125"/>
      <c r="G4713" s="120"/>
      <c r="II4713" s="123"/>
      <c r="IJ4713" s="123"/>
      <c r="IK4713" s="123"/>
      <c r="IL4713" s="123"/>
      <c r="IM4713" s="123"/>
      <c r="IN4713" s="123"/>
      <c r="IO4713" s="123"/>
      <c r="IP4713" s="123"/>
    </row>
    <row r="4714" s="120" customFormat="1" ht="15.75" customHeight="1" spans="3:250">
      <c r="C4714" s="124"/>
      <c r="D4714" s="124"/>
      <c r="E4714" s="120"/>
      <c r="F4714" s="125"/>
      <c r="G4714" s="120"/>
      <c r="II4714" s="123"/>
      <c r="IJ4714" s="123"/>
      <c r="IK4714" s="123"/>
      <c r="IL4714" s="123"/>
      <c r="IM4714" s="123"/>
      <c r="IN4714" s="123"/>
      <c r="IO4714" s="123"/>
      <c r="IP4714" s="123"/>
    </row>
    <row r="4715" s="120" customFormat="1" ht="15.75" customHeight="1" spans="3:250">
      <c r="C4715" s="124"/>
      <c r="D4715" s="124"/>
      <c r="E4715" s="120"/>
      <c r="F4715" s="125"/>
      <c r="G4715" s="120"/>
      <c r="II4715" s="123"/>
      <c r="IJ4715" s="123"/>
      <c r="IK4715" s="123"/>
      <c r="IL4715" s="123"/>
      <c r="IM4715" s="123"/>
      <c r="IN4715" s="123"/>
      <c r="IO4715" s="123"/>
      <c r="IP4715" s="123"/>
    </row>
    <row r="4716" s="120" customFormat="1" ht="15.75" customHeight="1" spans="3:250">
      <c r="C4716" s="124"/>
      <c r="D4716" s="124"/>
      <c r="E4716" s="120"/>
      <c r="F4716" s="125"/>
      <c r="G4716" s="120"/>
      <c r="II4716" s="123"/>
      <c r="IJ4716" s="123"/>
      <c r="IK4716" s="123"/>
      <c r="IL4716" s="123"/>
      <c r="IM4716" s="123"/>
      <c r="IN4716" s="123"/>
      <c r="IO4716" s="123"/>
      <c r="IP4716" s="123"/>
    </row>
    <row r="4717" s="120" customFormat="1" ht="15.75" customHeight="1" spans="3:250">
      <c r="C4717" s="124"/>
      <c r="D4717" s="124"/>
      <c r="E4717" s="120"/>
      <c r="F4717" s="125"/>
      <c r="G4717" s="120"/>
      <c r="II4717" s="123"/>
      <c r="IJ4717" s="123"/>
      <c r="IK4717" s="123"/>
      <c r="IL4717" s="123"/>
      <c r="IM4717" s="123"/>
      <c r="IN4717" s="123"/>
      <c r="IO4717" s="123"/>
      <c r="IP4717" s="123"/>
    </row>
    <row r="4718" s="120" customFormat="1" ht="15.75" customHeight="1" spans="3:250">
      <c r="C4718" s="124"/>
      <c r="D4718" s="124"/>
      <c r="E4718" s="120"/>
      <c r="F4718" s="125"/>
      <c r="G4718" s="120"/>
      <c r="II4718" s="123"/>
      <c r="IJ4718" s="123"/>
      <c r="IK4718" s="123"/>
      <c r="IL4718" s="123"/>
      <c r="IM4718" s="123"/>
      <c r="IN4718" s="123"/>
      <c r="IO4718" s="123"/>
      <c r="IP4718" s="123"/>
    </row>
    <row r="4719" s="120" customFormat="1" ht="15.75" customHeight="1" spans="3:250">
      <c r="C4719" s="124"/>
      <c r="D4719" s="124"/>
      <c r="E4719" s="120"/>
      <c r="F4719" s="125"/>
      <c r="G4719" s="120"/>
      <c r="II4719" s="123"/>
      <c r="IJ4719" s="123"/>
      <c r="IK4719" s="123"/>
      <c r="IL4719" s="123"/>
      <c r="IM4719" s="123"/>
      <c r="IN4719" s="123"/>
      <c r="IO4719" s="123"/>
      <c r="IP4719" s="123"/>
    </row>
    <row r="4720" s="120" customFormat="1" ht="15.75" customHeight="1" spans="3:250">
      <c r="C4720" s="124"/>
      <c r="D4720" s="124"/>
      <c r="E4720" s="120"/>
      <c r="F4720" s="125"/>
      <c r="G4720" s="120"/>
      <c r="II4720" s="123"/>
      <c r="IJ4720" s="123"/>
      <c r="IK4720" s="123"/>
      <c r="IL4720" s="123"/>
      <c r="IM4720" s="123"/>
      <c r="IN4720" s="123"/>
      <c r="IO4720" s="123"/>
      <c r="IP4720" s="123"/>
    </row>
    <row r="4721" s="120" customFormat="1" ht="15.75" customHeight="1" spans="3:250">
      <c r="C4721" s="124"/>
      <c r="D4721" s="124"/>
      <c r="E4721" s="120"/>
      <c r="F4721" s="125"/>
      <c r="G4721" s="120"/>
      <c r="II4721" s="123"/>
      <c r="IJ4721" s="123"/>
      <c r="IK4721" s="123"/>
      <c r="IL4721" s="123"/>
      <c r="IM4721" s="123"/>
      <c r="IN4721" s="123"/>
      <c r="IO4721" s="123"/>
      <c r="IP4721" s="123"/>
    </row>
    <row r="4722" s="120" customFormat="1" ht="15.75" customHeight="1" spans="3:250">
      <c r="C4722" s="124"/>
      <c r="D4722" s="124"/>
      <c r="E4722" s="120"/>
      <c r="F4722" s="125"/>
      <c r="G4722" s="120"/>
      <c r="II4722" s="123"/>
      <c r="IJ4722" s="123"/>
      <c r="IK4722" s="123"/>
      <c r="IL4722" s="123"/>
      <c r="IM4722" s="123"/>
      <c r="IN4722" s="123"/>
      <c r="IO4722" s="123"/>
      <c r="IP4722" s="123"/>
    </row>
    <row r="4723" s="120" customFormat="1" ht="15.75" customHeight="1" spans="3:250">
      <c r="C4723" s="124"/>
      <c r="D4723" s="124"/>
      <c r="E4723" s="120"/>
      <c r="F4723" s="125"/>
      <c r="G4723" s="120"/>
      <c r="II4723" s="123"/>
      <c r="IJ4723" s="123"/>
      <c r="IK4723" s="123"/>
      <c r="IL4723" s="123"/>
      <c r="IM4723" s="123"/>
      <c r="IN4723" s="123"/>
      <c r="IO4723" s="123"/>
      <c r="IP4723" s="123"/>
    </row>
    <row r="4724" s="120" customFormat="1" ht="15.75" customHeight="1" spans="3:250">
      <c r="C4724" s="124"/>
      <c r="D4724" s="124"/>
      <c r="E4724" s="120"/>
      <c r="F4724" s="125"/>
      <c r="G4724" s="120"/>
      <c r="II4724" s="123"/>
      <c r="IJ4724" s="123"/>
      <c r="IK4724" s="123"/>
      <c r="IL4724" s="123"/>
      <c r="IM4724" s="123"/>
      <c r="IN4724" s="123"/>
      <c r="IO4724" s="123"/>
      <c r="IP4724" s="123"/>
    </row>
    <row r="4725" s="120" customFormat="1" ht="15.75" customHeight="1" spans="3:250">
      <c r="C4725" s="124"/>
      <c r="D4725" s="124"/>
      <c r="E4725" s="120"/>
      <c r="F4725" s="125"/>
      <c r="G4725" s="120"/>
      <c r="II4725" s="123"/>
      <c r="IJ4725" s="123"/>
      <c r="IK4725" s="123"/>
      <c r="IL4725" s="123"/>
      <c r="IM4725" s="123"/>
      <c r="IN4725" s="123"/>
      <c r="IO4725" s="123"/>
      <c r="IP4725" s="123"/>
    </row>
    <row r="4726" s="120" customFormat="1" ht="15.75" customHeight="1" spans="3:250">
      <c r="C4726" s="124"/>
      <c r="D4726" s="124"/>
      <c r="E4726" s="120"/>
      <c r="F4726" s="125"/>
      <c r="G4726" s="120"/>
      <c r="II4726" s="123"/>
      <c r="IJ4726" s="123"/>
      <c r="IK4726" s="123"/>
      <c r="IL4726" s="123"/>
      <c r="IM4726" s="123"/>
      <c r="IN4726" s="123"/>
      <c r="IO4726" s="123"/>
      <c r="IP4726" s="123"/>
    </row>
    <row r="4727" s="120" customFormat="1" ht="15.75" customHeight="1" spans="3:250">
      <c r="C4727" s="124"/>
      <c r="D4727" s="124"/>
      <c r="E4727" s="120"/>
      <c r="F4727" s="125"/>
      <c r="G4727" s="120"/>
      <c r="II4727" s="123"/>
      <c r="IJ4727" s="123"/>
      <c r="IK4727" s="123"/>
      <c r="IL4727" s="123"/>
      <c r="IM4727" s="123"/>
      <c r="IN4727" s="123"/>
      <c r="IO4727" s="123"/>
      <c r="IP4727" s="123"/>
    </row>
    <row r="4728" s="120" customFormat="1" ht="15.75" customHeight="1" spans="3:250">
      <c r="C4728" s="124"/>
      <c r="D4728" s="124"/>
      <c r="E4728" s="120"/>
      <c r="F4728" s="125"/>
      <c r="G4728" s="120"/>
      <c r="II4728" s="123"/>
      <c r="IJ4728" s="123"/>
      <c r="IK4728" s="123"/>
      <c r="IL4728" s="123"/>
      <c r="IM4728" s="123"/>
      <c r="IN4728" s="123"/>
      <c r="IO4728" s="123"/>
      <c r="IP4728" s="123"/>
    </row>
    <row r="4729" s="120" customFormat="1" ht="15.75" customHeight="1" spans="3:250">
      <c r="C4729" s="124"/>
      <c r="D4729" s="124"/>
      <c r="E4729" s="120"/>
      <c r="F4729" s="125"/>
      <c r="G4729" s="120"/>
      <c r="II4729" s="123"/>
      <c r="IJ4729" s="123"/>
      <c r="IK4729" s="123"/>
      <c r="IL4729" s="123"/>
      <c r="IM4729" s="123"/>
      <c r="IN4729" s="123"/>
      <c r="IO4729" s="123"/>
      <c r="IP4729" s="123"/>
    </row>
    <row r="4730" s="120" customFormat="1" ht="15.75" customHeight="1" spans="3:250">
      <c r="C4730" s="124"/>
      <c r="D4730" s="124"/>
      <c r="E4730" s="120"/>
      <c r="F4730" s="125"/>
      <c r="G4730" s="120"/>
      <c r="II4730" s="123"/>
      <c r="IJ4730" s="123"/>
      <c r="IK4730" s="123"/>
      <c r="IL4730" s="123"/>
      <c r="IM4730" s="123"/>
      <c r="IN4730" s="123"/>
      <c r="IO4730" s="123"/>
      <c r="IP4730" s="123"/>
    </row>
    <row r="4731" s="120" customFormat="1" ht="15.75" customHeight="1" spans="3:250">
      <c r="C4731" s="124"/>
      <c r="D4731" s="124"/>
      <c r="E4731" s="120"/>
      <c r="F4731" s="125"/>
      <c r="G4731" s="120"/>
      <c r="II4731" s="123"/>
      <c r="IJ4731" s="123"/>
      <c r="IK4731" s="123"/>
      <c r="IL4731" s="123"/>
      <c r="IM4731" s="123"/>
      <c r="IN4731" s="123"/>
      <c r="IO4731" s="123"/>
      <c r="IP4731" s="123"/>
    </row>
    <row r="4732" s="120" customFormat="1" ht="15.75" customHeight="1" spans="3:250">
      <c r="C4732" s="124"/>
      <c r="D4732" s="124"/>
      <c r="E4732" s="120"/>
      <c r="F4732" s="125"/>
      <c r="G4732" s="120"/>
      <c r="II4732" s="123"/>
      <c r="IJ4732" s="123"/>
      <c r="IK4732" s="123"/>
      <c r="IL4732" s="123"/>
      <c r="IM4732" s="123"/>
      <c r="IN4732" s="123"/>
      <c r="IO4732" s="123"/>
      <c r="IP4732" s="123"/>
    </row>
    <row r="4733" s="120" customFormat="1" ht="15.75" customHeight="1" spans="3:250">
      <c r="C4733" s="124"/>
      <c r="D4733" s="124"/>
      <c r="E4733" s="120"/>
      <c r="F4733" s="125"/>
      <c r="G4733" s="120"/>
      <c r="II4733" s="123"/>
      <c r="IJ4733" s="123"/>
      <c r="IK4733" s="123"/>
      <c r="IL4733" s="123"/>
      <c r="IM4733" s="123"/>
      <c r="IN4733" s="123"/>
      <c r="IO4733" s="123"/>
      <c r="IP4733" s="123"/>
    </row>
    <row r="4734" s="120" customFormat="1" ht="15.75" customHeight="1" spans="3:250">
      <c r="C4734" s="124"/>
      <c r="D4734" s="124"/>
      <c r="E4734" s="120"/>
      <c r="F4734" s="125"/>
      <c r="G4734" s="120"/>
      <c r="II4734" s="123"/>
      <c r="IJ4734" s="123"/>
      <c r="IK4734" s="123"/>
      <c r="IL4734" s="123"/>
      <c r="IM4734" s="123"/>
      <c r="IN4734" s="123"/>
      <c r="IO4734" s="123"/>
      <c r="IP4734" s="123"/>
    </row>
    <row r="4735" s="120" customFormat="1" ht="15.75" customHeight="1" spans="3:250">
      <c r="C4735" s="124"/>
      <c r="D4735" s="124"/>
      <c r="E4735" s="120"/>
      <c r="F4735" s="125"/>
      <c r="G4735" s="120"/>
      <c r="II4735" s="123"/>
      <c r="IJ4735" s="123"/>
      <c r="IK4735" s="123"/>
      <c r="IL4735" s="123"/>
      <c r="IM4735" s="123"/>
      <c r="IN4735" s="123"/>
      <c r="IO4735" s="123"/>
      <c r="IP4735" s="123"/>
    </row>
    <row r="4736" s="120" customFormat="1" ht="15.75" customHeight="1"/>
    <row r="4737" s="120" customFormat="1" ht="15.75" customHeight="1"/>
    <row r="4738" s="120" customFormat="1" ht="15.75" customHeight="1"/>
    <row r="4739" s="120" customFormat="1" ht="15.75" customHeight="1"/>
    <row r="4740" s="120" customFormat="1" ht="15.75" customHeight="1"/>
    <row r="4741" s="120" customFormat="1" ht="15.75" customHeight="1"/>
    <row r="4742" s="120" customFormat="1" ht="15.75" customHeight="1"/>
    <row r="4743" s="120" customFormat="1" ht="15.75" customHeight="1"/>
    <row r="4744" s="120" customFormat="1" ht="15.75" customHeight="1"/>
    <row r="4745" s="120" customFormat="1" ht="15.75" customHeight="1"/>
    <row r="4746" s="120" customFormat="1" ht="15.75" customHeight="1"/>
    <row r="4747" s="120" customFormat="1" ht="15.75" customHeight="1"/>
    <row r="4748" s="120" customFormat="1" ht="15.75" customHeight="1"/>
    <row r="4749" s="120" customFormat="1" ht="15.75" customHeight="1"/>
    <row r="4750" s="120" customFormat="1" ht="15.75" customHeight="1"/>
    <row r="4751" s="120" customFormat="1" ht="15.75" customHeight="1"/>
    <row r="4752" s="120" customFormat="1" ht="15.75" customHeight="1"/>
    <row r="4753" s="120" customFormat="1" ht="15.75" customHeight="1"/>
    <row r="4754" s="120" customFormat="1" ht="15.75" customHeight="1"/>
    <row r="4755" s="120" customFormat="1" ht="15.75" customHeight="1"/>
    <row r="4756" s="120" customFormat="1" ht="15.75" customHeight="1"/>
    <row r="4757" s="120" customFormat="1" ht="15.75" customHeight="1"/>
    <row r="4758" s="120" customFormat="1" ht="15.75" customHeight="1"/>
    <row r="4759" s="120" customFormat="1" ht="15.75" customHeight="1"/>
    <row r="4760" s="120" customFormat="1" ht="15.75" customHeight="1"/>
    <row r="4761" s="120" customFormat="1" ht="15.75" customHeight="1"/>
    <row r="4762" s="120" customFormat="1" ht="15.75" customHeight="1"/>
    <row r="4763" s="120" customFormat="1" ht="15.75" customHeight="1"/>
    <row r="4764" s="120" customFormat="1" ht="15.75" customHeight="1"/>
    <row r="4765" s="120" customFormat="1" ht="15.75" customHeight="1"/>
    <row r="4766" s="120" customFormat="1" ht="15.75" customHeight="1"/>
    <row r="4767" s="120" customFormat="1" ht="15.75" customHeight="1"/>
    <row r="4768" s="120" customFormat="1" ht="15.75" customHeight="1"/>
    <row r="4769" s="120" customFormat="1" ht="15.75" customHeight="1"/>
    <row r="4770" s="120" customFormat="1" ht="15.75" customHeight="1"/>
    <row r="4771" s="120" customFormat="1" ht="15.75" customHeight="1"/>
    <row r="4772" s="120" customFormat="1" ht="15.75" customHeight="1"/>
    <row r="4773" s="120" customFormat="1" ht="15.75" customHeight="1"/>
    <row r="4774" s="120" customFormat="1" ht="15.75" customHeight="1"/>
    <row r="4775" s="120" customFormat="1" ht="15.75" customHeight="1"/>
    <row r="4776" s="120" customFormat="1" ht="15.75" customHeight="1"/>
    <row r="4777" s="120" customFormat="1" ht="15.75" customHeight="1"/>
    <row r="4778" s="120" customFormat="1" ht="15.75" customHeight="1"/>
    <row r="4779" s="120" customFormat="1" ht="15.75" customHeight="1"/>
    <row r="4780" s="120" customFormat="1" ht="15.75" customHeight="1"/>
    <row r="4781" s="120" customFormat="1" ht="15.75" customHeight="1"/>
    <row r="4782" s="120" customFormat="1" ht="15.75" customHeight="1"/>
    <row r="4783" s="120" customFormat="1" ht="15.75" customHeight="1"/>
    <row r="4784" s="120" customFormat="1" ht="15.75" customHeight="1"/>
    <row r="4785" s="120" customFormat="1" ht="15.75" customHeight="1"/>
    <row r="4786" s="120" customFormat="1" ht="15.75" customHeight="1"/>
    <row r="4787" s="120" customFormat="1" ht="15.75" customHeight="1"/>
    <row r="4788" s="120" customFormat="1" ht="15.75" customHeight="1"/>
    <row r="4789" s="120" customFormat="1" ht="15.75" customHeight="1"/>
    <row r="4790" s="120" customFormat="1" ht="15.75" customHeight="1"/>
    <row r="4791" s="120" customFormat="1" ht="15.75" customHeight="1"/>
    <row r="4792" s="120" customFormat="1" ht="15.75" customHeight="1"/>
    <row r="4793" s="120" customFormat="1" ht="15.75" customHeight="1"/>
    <row r="4794" s="120" customFormat="1" ht="15.75" customHeight="1"/>
    <row r="4795" s="120" customFormat="1" ht="15.75" customHeight="1"/>
    <row r="4796" s="120" customFormat="1" ht="15.75" customHeight="1"/>
    <row r="4797" s="120" customFormat="1" ht="15.75" customHeight="1"/>
    <row r="4798" s="120" customFormat="1" ht="15.75" customHeight="1"/>
    <row r="4799" s="120" customFormat="1" ht="15.75" customHeight="1"/>
    <row r="4800" s="120" customFormat="1" ht="15.75" customHeight="1"/>
    <row r="4801" s="120" customFormat="1" ht="15.75" customHeight="1"/>
    <row r="4802" s="120" customFormat="1" ht="15.75" customHeight="1"/>
    <row r="4803" s="120" customFormat="1" ht="15.75" customHeight="1"/>
    <row r="4804" s="120" customFormat="1" ht="15.75" customHeight="1"/>
    <row r="4805" s="120" customFormat="1" ht="15.75" customHeight="1"/>
    <row r="4806" s="120" customFormat="1" ht="15.75" customHeight="1"/>
    <row r="4807" s="120" customFormat="1" ht="15.75" customHeight="1"/>
    <row r="4808" s="120" customFormat="1" ht="15.75" customHeight="1"/>
    <row r="4809" s="120" customFormat="1" ht="15.75" customHeight="1"/>
    <row r="4810" s="120" customFormat="1" ht="15.75" customHeight="1"/>
    <row r="4811" s="120" customFormat="1" ht="15.75" customHeight="1"/>
    <row r="4812" s="120" customFormat="1" ht="15.75" customHeight="1"/>
    <row r="4813" s="120" customFormat="1" ht="15.75" customHeight="1"/>
    <row r="4814" s="120" customFormat="1" ht="15.75" customHeight="1"/>
    <row r="4815" s="120" customFormat="1" ht="15.75" customHeight="1"/>
    <row r="4816" s="120" customFormat="1" ht="15.75" customHeight="1"/>
    <row r="4817" s="120" customFormat="1" ht="15.75" customHeight="1"/>
    <row r="4818" s="120" customFormat="1" ht="15.75" customHeight="1"/>
    <row r="4819" s="120" customFormat="1" ht="15.75" customHeight="1"/>
    <row r="4820" s="120" customFormat="1" ht="15.75" customHeight="1"/>
    <row r="4821" s="120" customFormat="1" ht="15.75" customHeight="1"/>
    <row r="4822" s="120" customFormat="1" ht="15.75" customHeight="1"/>
    <row r="4823" s="120" customFormat="1" ht="15.75" customHeight="1"/>
    <row r="4824" s="120" customFormat="1" ht="15.75" customHeight="1"/>
    <row r="4825" s="120" customFormat="1" ht="15.75" customHeight="1"/>
    <row r="4826" s="120" customFormat="1" ht="15.75" customHeight="1"/>
    <row r="4827" s="120" customFormat="1" ht="15.75" customHeight="1"/>
    <row r="4828" s="120" customFormat="1" ht="15.75" customHeight="1"/>
    <row r="4829" s="120" customFormat="1" ht="15.75" customHeight="1"/>
    <row r="4830" s="120" customFormat="1" ht="15.75" customHeight="1"/>
    <row r="4831" s="120" customFormat="1" ht="15.75" customHeight="1"/>
    <row r="4832" s="120" customFormat="1" ht="15.75" customHeight="1"/>
    <row r="4833" s="120" customFormat="1" ht="15.75" customHeight="1"/>
    <row r="4834" s="120" customFormat="1" ht="15.75" customHeight="1"/>
    <row r="4835" s="120" customFormat="1" ht="15.75" customHeight="1"/>
    <row r="4836" s="120" customFormat="1" ht="15.75" customHeight="1"/>
    <row r="4837" s="120" customFormat="1" ht="15.75" customHeight="1"/>
    <row r="4838" s="120" customFormat="1" ht="15.75" customHeight="1"/>
    <row r="4839" s="120" customFormat="1" ht="15.75" customHeight="1"/>
    <row r="4840" s="120" customFormat="1" ht="15.75" customHeight="1"/>
    <row r="4841" s="120" customFormat="1" ht="15.75" customHeight="1"/>
    <row r="4842" s="120" customFormat="1" ht="15.75" customHeight="1"/>
    <row r="4843" s="120" customFormat="1" ht="15.75" customHeight="1"/>
    <row r="4844" s="120" customFormat="1" ht="15.75" customHeight="1"/>
    <row r="4845" s="120" customFormat="1" ht="15.75" customHeight="1"/>
    <row r="4846" s="120" customFormat="1" ht="15.75" customHeight="1"/>
    <row r="4847" s="120" customFormat="1" ht="15.75" customHeight="1"/>
    <row r="4848" s="120" customFormat="1" ht="15.75" customHeight="1"/>
    <row r="4849" s="120" customFormat="1" ht="15.75" customHeight="1"/>
    <row r="4850" s="120" customFormat="1" ht="15.75" customHeight="1"/>
    <row r="4851" s="120" customFormat="1" ht="15.75" customHeight="1"/>
    <row r="4852" s="120" customFormat="1" ht="15.75" customHeight="1"/>
    <row r="4853" s="120" customFormat="1" ht="15.75" customHeight="1"/>
    <row r="4854" s="120" customFormat="1" ht="15.75" customHeight="1"/>
    <row r="4855" s="120" customFormat="1" ht="15.75" customHeight="1"/>
    <row r="4856" s="120" customFormat="1" ht="15.75" customHeight="1"/>
    <row r="4857" s="120" customFormat="1" ht="15.75" customHeight="1"/>
    <row r="4858" s="120" customFormat="1" ht="15.75" customHeight="1"/>
    <row r="4859" s="120" customFormat="1" ht="15.75" customHeight="1"/>
    <row r="4860" s="120" customFormat="1" ht="15.75" customHeight="1"/>
    <row r="4861" s="120" customFormat="1" ht="15.75" customHeight="1"/>
    <row r="4862" s="120" customFormat="1" ht="15.75" customHeight="1"/>
    <row r="4863" s="120" customFormat="1" ht="15.75" customHeight="1"/>
    <row r="4864" s="120" customFormat="1" ht="15.75" customHeight="1"/>
    <row r="4865" s="120" customFormat="1" ht="15.75" customHeight="1"/>
    <row r="4866" s="120" customFormat="1" ht="15.75" customHeight="1"/>
    <row r="4867" s="120" customFormat="1" ht="15.75" customHeight="1"/>
    <row r="4868" s="120" customFormat="1" ht="15.75" customHeight="1"/>
    <row r="4869" s="120" customFormat="1" ht="15.75" customHeight="1"/>
    <row r="4870" s="120" customFormat="1" ht="15.75" customHeight="1"/>
    <row r="4871" s="120" customFormat="1" ht="15.75" customHeight="1"/>
    <row r="4872" s="120" customFormat="1" ht="15.75" customHeight="1"/>
    <row r="4873" s="120" customFormat="1" ht="15.75" customHeight="1"/>
    <row r="4874" s="120" customFormat="1" ht="15.75" customHeight="1"/>
    <row r="4875" s="120" customFormat="1" ht="15.75" customHeight="1"/>
    <row r="4876" s="120" customFormat="1" ht="15.75" customHeight="1"/>
    <row r="4877" s="120" customFormat="1" ht="15.75" customHeight="1"/>
    <row r="4878" s="120" customFormat="1" ht="15.75" customHeight="1"/>
    <row r="4879" s="120" customFormat="1" ht="15.75" customHeight="1"/>
    <row r="4880" s="120" customFormat="1" ht="15.75" customHeight="1"/>
    <row r="4881" s="120" customFormat="1" ht="15.75" customHeight="1"/>
    <row r="4882" s="120" customFormat="1" ht="15.75" customHeight="1"/>
    <row r="4883" s="120" customFormat="1" ht="15.75" customHeight="1"/>
    <row r="4884" s="120" customFormat="1" ht="15.75" customHeight="1"/>
    <row r="4885" s="120" customFormat="1" ht="15.75" customHeight="1"/>
    <row r="4886" s="120" customFormat="1" ht="15.75" customHeight="1"/>
    <row r="4887" s="120" customFormat="1" ht="15.75" customHeight="1"/>
    <row r="4888" s="120" customFormat="1" ht="15.75" customHeight="1"/>
    <row r="4889" s="120" customFormat="1" ht="15.75" customHeight="1"/>
    <row r="4890" s="120" customFormat="1" ht="15.75" customHeight="1"/>
    <row r="4891" s="120" customFormat="1" ht="15.75" customHeight="1"/>
    <row r="4892" s="120" customFormat="1" ht="15.75" customHeight="1"/>
    <row r="4893" s="120" customFormat="1" ht="15.75" customHeight="1"/>
    <row r="4894" s="120" customFormat="1" ht="15.75" customHeight="1"/>
    <row r="4895" s="120" customFormat="1" ht="15.75" customHeight="1"/>
    <row r="4896" s="120" customFormat="1" ht="15.75" customHeight="1"/>
    <row r="4897" s="120" customFormat="1" ht="15.75" customHeight="1"/>
    <row r="4898" s="120" customFormat="1" ht="15.75" customHeight="1"/>
    <row r="4899" s="120" customFormat="1" ht="15.75" customHeight="1"/>
    <row r="4900" s="120" customFormat="1" ht="15.75" customHeight="1"/>
    <row r="4901" s="120" customFormat="1" ht="15.75" customHeight="1"/>
    <row r="4902" s="120" customFormat="1" ht="15.75" customHeight="1"/>
    <row r="4903" s="120" customFormat="1" ht="15.75" customHeight="1"/>
    <row r="4904" s="120" customFormat="1" ht="15.75" customHeight="1"/>
    <row r="4905" s="120" customFormat="1" ht="15.75" customHeight="1"/>
    <row r="4906" s="120" customFormat="1" ht="15.75" customHeight="1"/>
    <row r="4907" s="120" customFormat="1" ht="15.75" customHeight="1"/>
    <row r="4908" s="120" customFormat="1" ht="15.75" customHeight="1"/>
    <row r="4909" s="120" customFormat="1" ht="15.75" customHeight="1"/>
    <row r="4910" s="120" customFormat="1" ht="15.75" customHeight="1"/>
    <row r="4911" s="120" customFormat="1" ht="15.75" customHeight="1"/>
    <row r="4912" s="120" customFormat="1" ht="15.75" customHeight="1"/>
    <row r="4913" s="120" customFormat="1" ht="15.75" customHeight="1"/>
    <row r="4914" s="120" customFormat="1" ht="15.75" customHeight="1"/>
    <row r="4915" s="120" customFormat="1" ht="15.75" customHeight="1"/>
    <row r="4916" s="120" customFormat="1" ht="15.75" customHeight="1"/>
    <row r="4917" s="120" customFormat="1" ht="15.75" customHeight="1"/>
    <row r="4918" s="120" customFormat="1" ht="15.75" customHeight="1"/>
    <row r="4919" s="120" customFormat="1" ht="15.75" customHeight="1"/>
    <row r="4920" s="120" customFormat="1" ht="15.75" customHeight="1"/>
    <row r="4921" s="120" customFormat="1" ht="15.75" customHeight="1"/>
    <row r="4922" s="120" customFormat="1" ht="15.75" customHeight="1"/>
    <row r="4923" s="120" customFormat="1" ht="15.75" customHeight="1"/>
    <row r="4924" s="120" customFormat="1" ht="15.75" customHeight="1"/>
    <row r="4925" s="120" customFormat="1" ht="15.75" customHeight="1"/>
    <row r="4926" s="120" customFormat="1" ht="15.75" customHeight="1"/>
    <row r="4927" s="120" customFormat="1" ht="15.75" customHeight="1"/>
    <row r="4928" s="120" customFormat="1" ht="15.75" customHeight="1"/>
    <row r="4929" s="120" customFormat="1" ht="15.75" customHeight="1"/>
    <row r="4930" s="120" customFormat="1" ht="15.75" customHeight="1"/>
    <row r="4931" s="120" customFormat="1" ht="15.75" customHeight="1"/>
    <row r="4932" s="120" customFormat="1" ht="15.75" customHeight="1"/>
    <row r="4933" s="120" customFormat="1" ht="15.75" customHeight="1"/>
    <row r="4934" s="120" customFormat="1" ht="15.75" customHeight="1"/>
    <row r="4935" s="120" customFormat="1" ht="15.75" customHeight="1"/>
    <row r="4936" s="120" customFormat="1" ht="15.75" customHeight="1"/>
    <row r="4937" s="120" customFormat="1" ht="15.75" customHeight="1"/>
    <row r="4938" s="120" customFormat="1" ht="15.75" customHeight="1"/>
    <row r="4939" s="120" customFormat="1" ht="15.75" customHeight="1"/>
    <row r="4940" s="120" customFormat="1" ht="15.75" customHeight="1"/>
    <row r="4941" s="120" customFormat="1" ht="15.75" customHeight="1"/>
    <row r="4942" s="120" customFormat="1" ht="15.75" customHeight="1"/>
    <row r="4943" s="120" customFormat="1" ht="15.75" customHeight="1"/>
    <row r="4944" s="120" customFormat="1" ht="15.75" customHeight="1"/>
    <row r="4945" s="120" customFormat="1" ht="15.75" customHeight="1"/>
    <row r="4946" s="120" customFormat="1" ht="15.75" customHeight="1"/>
    <row r="4947" s="120" customFormat="1" ht="15.75" customHeight="1"/>
    <row r="4948" s="120" customFormat="1" ht="15.75" customHeight="1"/>
    <row r="4949" s="120" customFormat="1" ht="15.75" customHeight="1"/>
    <row r="4950" s="120" customFormat="1" ht="15.75" customHeight="1"/>
    <row r="4951" s="120" customFormat="1" ht="15.75" customHeight="1"/>
    <row r="4952" s="120" customFormat="1" ht="15.75" customHeight="1"/>
    <row r="4953" s="120" customFormat="1" ht="15.75" customHeight="1"/>
    <row r="4954" s="120" customFormat="1" ht="15.75" customHeight="1"/>
    <row r="4955" s="120" customFormat="1" ht="15.75" customHeight="1"/>
    <row r="4956" s="120" customFormat="1" ht="15.75" customHeight="1"/>
    <row r="4957" s="120" customFormat="1" ht="15.75" customHeight="1"/>
    <row r="4958" s="120" customFormat="1" ht="15.75" customHeight="1"/>
    <row r="4959" s="120" customFormat="1" ht="15.75" customHeight="1"/>
    <row r="4960" s="120" customFormat="1" ht="15.75" customHeight="1"/>
    <row r="4961" s="120" customFormat="1" ht="15.75" customHeight="1"/>
    <row r="4962" s="120" customFormat="1" ht="15.75" customHeight="1"/>
    <row r="4963" s="120" customFormat="1" ht="15.75" customHeight="1"/>
    <row r="4964" s="120" customFormat="1" ht="15.75" customHeight="1"/>
    <row r="4965" s="120" customFormat="1" ht="15.75" customHeight="1"/>
    <row r="4966" s="120" customFormat="1" ht="15.75" customHeight="1"/>
    <row r="4967" s="120" customFormat="1" ht="15.75" customHeight="1"/>
    <row r="4968" s="120" customFormat="1" ht="15.75" customHeight="1"/>
    <row r="4969" s="120" customFormat="1" ht="15.75" customHeight="1"/>
    <row r="4970" s="120" customFormat="1" ht="15.75" customHeight="1"/>
    <row r="4971" s="120" customFormat="1" ht="15.75" customHeight="1"/>
    <row r="4972" s="120" customFormat="1" ht="15.75" customHeight="1"/>
    <row r="4973" s="120" customFormat="1" ht="15.75" customHeight="1"/>
    <row r="4974" s="120" customFormat="1" ht="15.75" customHeight="1"/>
    <row r="4975" s="120" customFormat="1" ht="15.75" customHeight="1"/>
    <row r="4976" s="120" customFormat="1" ht="15.75" customHeight="1"/>
    <row r="4977" s="120" customFormat="1" ht="15.75" customHeight="1"/>
    <row r="4978" s="120" customFormat="1" ht="15.75" customHeight="1"/>
    <row r="4979" s="120" customFormat="1" ht="15.75" customHeight="1"/>
    <row r="4980" s="120" customFormat="1" ht="15.75" customHeight="1"/>
    <row r="4981" s="120" customFormat="1" ht="15.75" customHeight="1"/>
    <row r="4982" s="120" customFormat="1" ht="15.75" customHeight="1"/>
    <row r="4983" s="120" customFormat="1" ht="15.75" customHeight="1"/>
    <row r="4984" s="120" customFormat="1" ht="15.75" customHeight="1"/>
    <row r="4985" s="120" customFormat="1" ht="15.75" customHeight="1"/>
    <row r="4986" s="120" customFormat="1" ht="15.75" customHeight="1"/>
    <row r="4987" s="120" customFormat="1" ht="15.75" customHeight="1"/>
    <row r="4988" s="120" customFormat="1" ht="15.75" customHeight="1"/>
    <row r="4989" s="120" customFormat="1" ht="15.75" customHeight="1"/>
    <row r="4990" s="120" customFormat="1" ht="15.75" customHeight="1"/>
    <row r="4991" s="120" customFormat="1" ht="15.75" customHeight="1"/>
    <row r="4992" s="120" customFormat="1" ht="15.75" customHeight="1"/>
    <row r="4993" s="120" customFormat="1" ht="15.75" customHeight="1"/>
    <row r="4994" s="120" customFormat="1" ht="15.75" customHeight="1"/>
    <row r="4995" s="120" customFormat="1" ht="15.75" customHeight="1"/>
    <row r="4996" s="120" customFormat="1" ht="15.75" customHeight="1"/>
    <row r="4997" s="120" customFormat="1" ht="15.75" customHeight="1"/>
    <row r="4998" s="120" customFormat="1" ht="15.75" customHeight="1"/>
    <row r="4999" s="120" customFormat="1" ht="15.75" customHeight="1"/>
    <row r="5000" s="120" customFormat="1" ht="15.75" customHeight="1"/>
    <row r="5001" s="120" customFormat="1" ht="15.75" customHeight="1"/>
    <row r="5002" s="120" customFormat="1" ht="15.75" customHeight="1"/>
    <row r="5003" s="120" customFormat="1" ht="15.75" customHeight="1"/>
    <row r="5004" s="120" customFormat="1" ht="15.75" customHeight="1"/>
    <row r="5005" s="120" customFormat="1" ht="15.75" customHeight="1"/>
    <row r="5006" s="120" customFormat="1" ht="15.75" customHeight="1"/>
    <row r="5007" s="120" customFormat="1" ht="15.75" customHeight="1"/>
    <row r="5008" s="120" customFormat="1" ht="15.75" customHeight="1"/>
    <row r="5009" s="120" customFormat="1" ht="15.75" customHeight="1"/>
    <row r="5010" s="120" customFormat="1" ht="15.75" customHeight="1"/>
    <row r="5011" s="120" customFormat="1" ht="15.75" customHeight="1"/>
    <row r="5012" s="120" customFormat="1" ht="15.75" customHeight="1"/>
    <row r="5013" s="120" customFormat="1" ht="15.75" customHeight="1"/>
    <row r="5014" s="120" customFormat="1" ht="15.75" customHeight="1"/>
    <row r="5015" s="120" customFormat="1" ht="15.75" customHeight="1"/>
    <row r="5016" s="120" customFormat="1" ht="15.75" customHeight="1"/>
    <row r="5017" s="120" customFormat="1" ht="15.75" customHeight="1"/>
    <row r="5018" s="120" customFormat="1" ht="15.75" customHeight="1"/>
    <row r="5019" s="120" customFormat="1" ht="15.75" customHeight="1"/>
    <row r="5020" s="120" customFormat="1" ht="15.75" customHeight="1"/>
    <row r="5021" s="120" customFormat="1" ht="15.75" customHeight="1"/>
    <row r="5022" s="120" customFormat="1" ht="15.75" customHeight="1"/>
    <row r="5023" s="120" customFormat="1" ht="15.75" customHeight="1"/>
    <row r="5024" s="120" customFormat="1" ht="15.75" customHeight="1"/>
    <row r="5025" s="120" customFormat="1" ht="15.75" customHeight="1"/>
    <row r="5026" s="120" customFormat="1" ht="15.75" customHeight="1"/>
    <row r="5027" s="120" customFormat="1" ht="15.75" customHeight="1"/>
    <row r="5028" s="120" customFormat="1" ht="15.75" customHeight="1"/>
    <row r="5029" s="120" customFormat="1" ht="15.75" customHeight="1"/>
    <row r="5030" s="120" customFormat="1" ht="15.75" customHeight="1"/>
    <row r="5031" s="120" customFormat="1" ht="15.75" customHeight="1"/>
    <row r="5032" s="120" customFormat="1" ht="15.75" customHeight="1"/>
    <row r="5033" s="120" customFormat="1" ht="15.75" customHeight="1"/>
    <row r="5034" s="120" customFormat="1" ht="15.75" customHeight="1"/>
    <row r="5035" s="120" customFormat="1" ht="15.75" customHeight="1"/>
    <row r="5036" s="120" customFormat="1" ht="15.75" customHeight="1"/>
    <row r="5037" s="120" customFormat="1" ht="15.75" customHeight="1"/>
    <row r="5038" s="120" customFormat="1" ht="15.75" customHeight="1"/>
    <row r="5039" s="120" customFormat="1" ht="15.75" customHeight="1"/>
    <row r="5040" s="120" customFormat="1" ht="15.75" customHeight="1"/>
    <row r="5041" s="120" customFormat="1" ht="15.75" customHeight="1"/>
    <row r="5042" s="120" customFormat="1" ht="15.75" customHeight="1"/>
    <row r="5043" s="120" customFormat="1" ht="15.75" customHeight="1"/>
    <row r="5044" s="120" customFormat="1" ht="15.75" customHeight="1"/>
    <row r="5045" s="120" customFormat="1" ht="15.75" customHeight="1"/>
    <row r="5046" s="120" customFormat="1" ht="15.75" customHeight="1"/>
    <row r="5047" s="120" customFormat="1" ht="15.75" customHeight="1"/>
    <row r="5048" s="120" customFormat="1" ht="15.75" customHeight="1"/>
    <row r="5049" s="120" customFormat="1" ht="15.75" customHeight="1"/>
    <row r="5050" s="120" customFormat="1" ht="15.75" customHeight="1"/>
    <row r="5051" s="120" customFormat="1" ht="15.75" customHeight="1"/>
    <row r="5052" s="120" customFormat="1" ht="15.75" customHeight="1"/>
    <row r="5053" s="120" customFormat="1" ht="15.75" customHeight="1"/>
    <row r="5054" s="120" customFormat="1" ht="15.75" customHeight="1"/>
    <row r="5055" s="120" customFormat="1" ht="15.75" customHeight="1"/>
    <row r="5056" s="120" customFormat="1" ht="15.75" customHeight="1"/>
    <row r="5057" s="120" customFormat="1" ht="15.75" customHeight="1"/>
    <row r="5058" s="120" customFormat="1" ht="15.75" customHeight="1"/>
    <row r="5059" s="120" customFormat="1" ht="15.75" customHeight="1"/>
    <row r="5060" s="120" customFormat="1" ht="15.75" customHeight="1"/>
    <row r="5061" s="120" customFormat="1" ht="15.75" customHeight="1"/>
    <row r="5062" s="120" customFormat="1" ht="15.75" customHeight="1"/>
    <row r="5063" s="120" customFormat="1" ht="15.75" customHeight="1"/>
    <row r="5064" s="120" customFormat="1" ht="15.75" customHeight="1"/>
    <row r="5065" s="120" customFormat="1" ht="15.75" customHeight="1"/>
    <row r="5066" s="120" customFormat="1" ht="15.75" customHeight="1"/>
    <row r="5067" s="120" customFormat="1" ht="15.75" customHeight="1"/>
    <row r="5068" s="120" customFormat="1" ht="15.75" customHeight="1"/>
    <row r="5069" s="120" customFormat="1" ht="15.75" customHeight="1"/>
    <row r="5070" s="120" customFormat="1" ht="15.75" customHeight="1"/>
    <row r="5071" s="120" customFormat="1" ht="15.75" customHeight="1"/>
    <row r="5072" s="120" customFormat="1" ht="15.75" customHeight="1"/>
    <row r="5073" s="120" customFormat="1" ht="15.75" customHeight="1"/>
    <row r="5074" s="120" customFormat="1" ht="15.75" customHeight="1"/>
    <row r="5075" s="120" customFormat="1" ht="15.75" customHeight="1"/>
    <row r="5076" s="120" customFormat="1" ht="15.75" customHeight="1"/>
    <row r="5077" s="120" customFormat="1" ht="15.75" customHeight="1"/>
    <row r="5078" s="120" customFormat="1" ht="15.75" customHeight="1"/>
    <row r="5079" s="120" customFormat="1" ht="15.75" customHeight="1"/>
    <row r="5080" s="120" customFormat="1" ht="15.75" customHeight="1"/>
    <row r="5081" s="120" customFormat="1" ht="15.75" customHeight="1"/>
    <row r="5082" s="120" customFormat="1" ht="15.75" customHeight="1"/>
    <row r="5083" s="120" customFormat="1" ht="15.75" customHeight="1"/>
    <row r="5084" s="120" customFormat="1" ht="15.75" customHeight="1"/>
    <row r="5085" s="120" customFormat="1" ht="15.75" customHeight="1"/>
    <row r="5086" s="120" customFormat="1" ht="15.75" customHeight="1"/>
    <row r="5087" s="120" customFormat="1" ht="15.75" customHeight="1"/>
    <row r="5088" s="120" customFormat="1" ht="15.75" customHeight="1"/>
    <row r="5089" s="120" customFormat="1" ht="15.75" customHeight="1"/>
    <row r="5090" s="120" customFormat="1" ht="15.75" customHeight="1"/>
    <row r="5091" s="120" customFormat="1" ht="15.75" customHeight="1"/>
    <row r="5092" s="120" customFormat="1" ht="15.75" customHeight="1"/>
    <row r="5093" s="120" customFormat="1" ht="15.75" customHeight="1"/>
    <row r="5094" s="120" customFormat="1" ht="15.75" customHeight="1"/>
    <row r="5095" s="120" customFormat="1" ht="15.75" customHeight="1"/>
    <row r="5096" s="120" customFormat="1" ht="15.75" customHeight="1"/>
    <row r="5097" s="120" customFormat="1" ht="15.75" customHeight="1"/>
    <row r="5098" s="120" customFormat="1" ht="15.75" customHeight="1"/>
    <row r="5099" s="120" customFormat="1" ht="15.75" customHeight="1"/>
    <row r="5100" s="120" customFormat="1" ht="15.75" customHeight="1"/>
    <row r="5101" s="120" customFormat="1" ht="15.75" customHeight="1"/>
    <row r="5102" s="120" customFormat="1" ht="15.75" customHeight="1"/>
    <row r="5103" s="120" customFormat="1" ht="15.75" customHeight="1"/>
    <row r="5104" s="120" customFormat="1" ht="15.75" customHeight="1"/>
    <row r="5105" s="120" customFormat="1" ht="15.75" customHeight="1"/>
    <row r="5106" s="120" customFormat="1" ht="15.75" customHeight="1"/>
    <row r="5107" s="120" customFormat="1" ht="15.75" customHeight="1"/>
    <row r="5108" s="120" customFormat="1" ht="15.75" customHeight="1"/>
    <row r="5109" s="120" customFormat="1" ht="15.75" customHeight="1"/>
    <row r="5110" s="120" customFormat="1" ht="15.75" customHeight="1"/>
    <row r="5111" s="120" customFormat="1" ht="15.75" customHeight="1"/>
    <row r="5112" s="120" customFormat="1" ht="15.75" customHeight="1"/>
    <row r="5113" s="120" customFormat="1" ht="15.75" customHeight="1"/>
    <row r="5114" s="120" customFormat="1" ht="15.75" customHeight="1"/>
    <row r="5115" s="120" customFormat="1" ht="15.75" customHeight="1"/>
    <row r="5116" s="120" customFormat="1" ht="15.75" customHeight="1"/>
    <row r="5117" s="120" customFormat="1" ht="15.75" customHeight="1"/>
    <row r="5118" s="120" customFormat="1" ht="15.75" customHeight="1"/>
    <row r="5119" s="120" customFormat="1" ht="15.75" customHeight="1"/>
    <row r="5120" s="120" customFormat="1" ht="15.75" customHeight="1"/>
    <row r="5121" s="120" customFormat="1" ht="15.75" customHeight="1"/>
    <row r="5122" s="120" customFormat="1" ht="15.75" customHeight="1"/>
    <row r="5123" s="120" customFormat="1" ht="15.75" customHeight="1"/>
    <row r="5124" s="120" customFormat="1" ht="15.75" customHeight="1"/>
    <row r="5125" s="120" customFormat="1" ht="15.75" customHeight="1"/>
    <row r="5126" s="120" customFormat="1" ht="15.75" customHeight="1"/>
    <row r="5127" s="120" customFormat="1" ht="15.75" customHeight="1"/>
    <row r="5128" s="120" customFormat="1" ht="15.75" customHeight="1"/>
    <row r="5129" s="120" customFormat="1" ht="15.75" customHeight="1"/>
    <row r="5130" s="120" customFormat="1" ht="15.75" customHeight="1"/>
    <row r="5131" s="120" customFormat="1" ht="15.75" customHeight="1"/>
    <row r="5132" s="120" customFormat="1" ht="15.75" customHeight="1"/>
    <row r="5133" s="120" customFormat="1" ht="15.75" customHeight="1"/>
    <row r="5134" s="120" customFormat="1" ht="15.75" customHeight="1"/>
    <row r="5135" s="120" customFormat="1" ht="15.75" customHeight="1"/>
    <row r="5136" s="120" customFormat="1" ht="15.75" customHeight="1"/>
    <row r="5137" s="120" customFormat="1" ht="15.75" customHeight="1"/>
    <row r="5138" s="120" customFormat="1" ht="15.75" customHeight="1"/>
    <row r="5139" s="120" customFormat="1" ht="15.75" customHeight="1"/>
    <row r="5140" s="120" customFormat="1" ht="15.75" customHeight="1"/>
    <row r="5141" s="120" customFormat="1" ht="15.75" customHeight="1"/>
    <row r="5142" s="120" customFormat="1" ht="15.75" customHeight="1"/>
    <row r="5143" s="120" customFormat="1" ht="15.75" customHeight="1"/>
    <row r="5144" s="120" customFormat="1" ht="15.75" customHeight="1"/>
    <row r="5145" s="120" customFormat="1" ht="15.75" customHeight="1"/>
    <row r="5146" s="120" customFormat="1" ht="15.75" customHeight="1"/>
    <row r="5147" s="120" customFormat="1" ht="15.75" customHeight="1"/>
    <row r="5148" s="120" customFormat="1" ht="15.75" customHeight="1"/>
    <row r="5149" s="120" customFormat="1" ht="15.75" customHeight="1"/>
    <row r="5150" s="120" customFormat="1" ht="15.75" customHeight="1"/>
    <row r="5151" s="120" customFormat="1" ht="15.75" customHeight="1"/>
    <row r="5152" s="120" customFormat="1" ht="15.75" customHeight="1"/>
    <row r="5153" s="120" customFormat="1" ht="15.75" customHeight="1"/>
    <row r="5154" s="120" customFormat="1" ht="15.75" customHeight="1"/>
    <row r="5155" s="120" customFormat="1" ht="15.75" customHeight="1"/>
    <row r="5156" s="120" customFormat="1" ht="15.75" customHeight="1"/>
    <row r="5157" s="120" customFormat="1" ht="15.75" customHeight="1"/>
    <row r="5158" s="120" customFormat="1" ht="15.75" customHeight="1"/>
    <row r="5159" s="120" customFormat="1" ht="15.75" customHeight="1"/>
    <row r="5160" s="120" customFormat="1" ht="15.75" customHeight="1"/>
    <row r="5161" s="120" customFormat="1" ht="15.75" customHeight="1"/>
    <row r="5162" s="120" customFormat="1" ht="15.75" customHeight="1"/>
    <row r="5163" s="120" customFormat="1" ht="15.75" customHeight="1"/>
    <row r="5164" s="120" customFormat="1" ht="15.75" customHeight="1"/>
    <row r="5165" s="120" customFormat="1" ht="15.75" customHeight="1"/>
    <row r="5166" s="120" customFormat="1" ht="15.75" customHeight="1"/>
    <row r="5167" s="120" customFormat="1" ht="15.75" customHeight="1"/>
    <row r="5168" s="120" customFormat="1" ht="15.75" customHeight="1"/>
    <row r="5169" s="120" customFormat="1" ht="15.75" customHeight="1"/>
    <row r="5170" s="120" customFormat="1" ht="15.75" customHeight="1"/>
    <row r="5171" s="120" customFormat="1" ht="15.75" customHeight="1"/>
    <row r="5172" s="120" customFormat="1" ht="15.75" customHeight="1"/>
    <row r="5173" s="120" customFormat="1" ht="15.75" customHeight="1"/>
    <row r="5174" s="120" customFormat="1" ht="15.75" customHeight="1"/>
    <row r="5175" s="120" customFormat="1" ht="15.75" customHeight="1"/>
    <row r="5176" s="120" customFormat="1" ht="15.75" customHeight="1"/>
    <row r="5177" s="120" customFormat="1" ht="15.75" customHeight="1"/>
    <row r="5178" s="120" customFormat="1" ht="15.75" customHeight="1"/>
    <row r="5179" s="120" customFormat="1" ht="15.75" customHeight="1"/>
    <row r="5180" s="120" customFormat="1" ht="15.75" customHeight="1"/>
    <row r="5181" s="120" customFormat="1" ht="15.75" customHeight="1"/>
    <row r="5182" s="120" customFormat="1" ht="15.75" customHeight="1"/>
    <row r="5183" s="120" customFormat="1" ht="15.75" customHeight="1"/>
    <row r="5184" s="120" customFormat="1" ht="15.75" customHeight="1"/>
    <row r="5185" s="120" customFormat="1" ht="15.75" customHeight="1"/>
    <row r="5186" s="120" customFormat="1" ht="15.75" customHeight="1"/>
    <row r="5187" s="120" customFormat="1" ht="15.75" customHeight="1"/>
    <row r="5188" s="120" customFormat="1" ht="15.75" customHeight="1"/>
    <row r="5189" s="120" customFormat="1" ht="15.75" customHeight="1"/>
    <row r="5190" s="120" customFormat="1" ht="15.75" customHeight="1"/>
    <row r="5191" s="120" customFormat="1" ht="15.75" customHeight="1"/>
    <row r="5192" s="120" customFormat="1" ht="15.75" customHeight="1"/>
    <row r="5193" s="120" customFormat="1" ht="15.75" customHeight="1"/>
    <row r="5194" s="120" customFormat="1" ht="15.75" customHeight="1"/>
    <row r="5195" s="120" customFormat="1" ht="15.75" customHeight="1"/>
    <row r="5196" s="120" customFormat="1" ht="15.75" customHeight="1"/>
    <row r="5197" s="120" customFormat="1" ht="15.75" customHeight="1"/>
    <row r="5198" s="120" customFormat="1" ht="15.75" customHeight="1"/>
    <row r="5199" s="120" customFormat="1" ht="15.75" customHeight="1"/>
    <row r="5200" s="120" customFormat="1" ht="15.75" customHeight="1"/>
    <row r="5201" s="120" customFormat="1" ht="15.75" customHeight="1"/>
    <row r="5202" s="120" customFormat="1" ht="15.75" customHeight="1"/>
    <row r="5203" s="120" customFormat="1" ht="15.75" customHeight="1"/>
    <row r="5204" s="120" customFormat="1" ht="15.75" customHeight="1"/>
    <row r="5205" s="120" customFormat="1" ht="15.75" customHeight="1"/>
    <row r="5206" s="120" customFormat="1" ht="15.75" customHeight="1"/>
    <row r="5207" s="120" customFormat="1" ht="15.75" customHeight="1"/>
    <row r="5208" s="120" customFormat="1" ht="15.75" customHeight="1"/>
    <row r="5209" s="120" customFormat="1" ht="15.75" customHeight="1"/>
    <row r="5210" s="120" customFormat="1" ht="15.75" customHeight="1"/>
    <row r="5211" s="120" customFormat="1" ht="15.75" customHeight="1"/>
    <row r="5212" s="120" customFormat="1" ht="15.75" customHeight="1"/>
    <row r="5213" s="120" customFormat="1" ht="15.75" customHeight="1"/>
    <row r="5214" s="120" customFormat="1" ht="15.75" customHeight="1"/>
    <row r="5215" s="120" customFormat="1" ht="15.75" customHeight="1"/>
    <row r="5216" s="120" customFormat="1" ht="15.75" customHeight="1"/>
    <row r="5217" s="120" customFormat="1" ht="15.75" customHeight="1"/>
    <row r="5218" s="120" customFormat="1" ht="15.75" customHeight="1"/>
    <row r="5219" s="120" customFormat="1" ht="15.75" customHeight="1"/>
    <row r="5220" s="120" customFormat="1" ht="15.75" customHeight="1"/>
    <row r="5221" s="120" customFormat="1" ht="15.75" customHeight="1"/>
    <row r="5222" s="120" customFormat="1" ht="15.75" customHeight="1"/>
    <row r="5223" s="120" customFormat="1" ht="15.75" customHeight="1"/>
    <row r="5224" s="120" customFormat="1" ht="15.75" customHeight="1"/>
    <row r="5225" s="120" customFormat="1" ht="15.75" customHeight="1"/>
    <row r="5226" s="120" customFormat="1" ht="15.75" customHeight="1"/>
    <row r="5227" s="120" customFormat="1" ht="15.75" customHeight="1"/>
    <row r="5228" s="120" customFormat="1" ht="15.75" customHeight="1"/>
    <row r="5229" s="120" customFormat="1" ht="15.75" customHeight="1"/>
    <row r="5230" s="120" customFormat="1" ht="15.75" customHeight="1"/>
    <row r="5231" s="120" customFormat="1" ht="15.75" customHeight="1"/>
    <row r="5232" s="120" customFormat="1" ht="15.75" customHeight="1"/>
    <row r="5233" s="120" customFormat="1" ht="15.75" customHeight="1"/>
    <row r="5234" s="120" customFormat="1" ht="15.75" customHeight="1"/>
    <row r="5235" s="120" customFormat="1" ht="15.75" customHeight="1"/>
    <row r="5236" s="120" customFormat="1" ht="15.75" customHeight="1"/>
    <row r="5237" s="120" customFormat="1" ht="15.75" customHeight="1"/>
    <row r="5238" s="120" customFormat="1" ht="15.75" customHeight="1"/>
    <row r="5239" s="120" customFormat="1" ht="15.75" customHeight="1"/>
    <row r="5240" s="120" customFormat="1" ht="15.75" customHeight="1"/>
    <row r="5241" s="120" customFormat="1" ht="15.75" customHeight="1"/>
    <row r="5242" s="120" customFormat="1" ht="15.75" customHeight="1"/>
    <row r="5243" s="120" customFormat="1" ht="15.75" customHeight="1"/>
    <row r="5244" s="120" customFormat="1" ht="15.75" customHeight="1"/>
    <row r="5245" s="120" customFormat="1" ht="15.75" customHeight="1"/>
    <row r="5246" s="120" customFormat="1" ht="15.75" customHeight="1"/>
    <row r="5247" s="120" customFormat="1" ht="15.75" customHeight="1"/>
    <row r="5248" s="120" customFormat="1" ht="15.75" customHeight="1"/>
    <row r="5249" s="120" customFormat="1" ht="15.75" customHeight="1"/>
    <row r="5250" s="120" customFormat="1" ht="15.75" customHeight="1"/>
    <row r="5251" s="120" customFormat="1" ht="15.75" customHeight="1"/>
    <row r="5252" s="120" customFormat="1" ht="15.75" customHeight="1"/>
    <row r="5253" s="120" customFormat="1" ht="15.75" customHeight="1"/>
    <row r="5254" s="120" customFormat="1" ht="15.75" customHeight="1"/>
    <row r="5255" s="120" customFormat="1" ht="15.75" customHeight="1"/>
    <row r="5256" s="120" customFormat="1" ht="15.75" customHeight="1"/>
    <row r="5257" s="120" customFormat="1" ht="15.75" customHeight="1"/>
    <row r="5258" s="120" customFormat="1" ht="15.75" customHeight="1"/>
    <row r="5259" s="120" customFormat="1" ht="15.75" customHeight="1"/>
    <row r="5260" s="120" customFormat="1" ht="15.75" customHeight="1"/>
    <row r="5261" s="120" customFormat="1" ht="15.75" customHeight="1"/>
    <row r="5262" s="120" customFormat="1" ht="15.75" customHeight="1"/>
    <row r="5263" s="120" customFormat="1" ht="15.75" customHeight="1"/>
    <row r="5264" s="120" customFormat="1" ht="15.75" customHeight="1"/>
    <row r="5265" s="120" customFormat="1" ht="15.75" customHeight="1"/>
    <row r="5266" s="120" customFormat="1" ht="15.75" customHeight="1"/>
    <row r="5267" s="120" customFormat="1" ht="15.75" customHeight="1"/>
    <row r="5268" s="120" customFormat="1" ht="15.75" customHeight="1"/>
    <row r="5269" s="120" customFormat="1" ht="15.75" customHeight="1"/>
    <row r="5270" s="120" customFormat="1" ht="15.75" customHeight="1"/>
    <row r="5271" s="120" customFormat="1" ht="15.75" customHeight="1"/>
    <row r="5272" s="120" customFormat="1" ht="15.75" customHeight="1"/>
    <row r="5273" s="120" customFormat="1" ht="15.75" customHeight="1"/>
    <row r="5274" s="120" customFormat="1" ht="15.75" customHeight="1"/>
    <row r="5275" s="120" customFormat="1" ht="15.75" customHeight="1"/>
    <row r="5276" s="120" customFormat="1" ht="15.75" customHeight="1"/>
    <row r="5277" s="120" customFormat="1" ht="15.75" customHeight="1"/>
    <row r="5278" s="120" customFormat="1" ht="15.75" customHeight="1"/>
    <row r="5279" s="120" customFormat="1" ht="15.75" customHeight="1"/>
    <row r="5280" s="120" customFormat="1" ht="15.75" customHeight="1"/>
    <row r="5281" s="120" customFormat="1" ht="15.75" customHeight="1"/>
    <row r="5282" s="120" customFormat="1" ht="15.75" customHeight="1"/>
    <row r="5283" s="120" customFormat="1" ht="15.75" customHeight="1"/>
    <row r="5284" s="120" customFormat="1" ht="15.75" customHeight="1"/>
    <row r="5285" s="120" customFormat="1" ht="15.75" customHeight="1"/>
    <row r="5286" s="120" customFormat="1" ht="15.75" customHeight="1"/>
    <row r="5287" s="120" customFormat="1" ht="15.75" customHeight="1"/>
    <row r="5288" s="120" customFormat="1" ht="15.75" customHeight="1"/>
    <row r="5289" s="120" customFormat="1" ht="15.75" customHeight="1"/>
    <row r="5290" s="120" customFormat="1" ht="15.75" customHeight="1"/>
    <row r="5291" s="120" customFormat="1" ht="15.75" customHeight="1"/>
    <row r="5292" s="120" customFormat="1" ht="15.75" customHeight="1"/>
    <row r="5293" s="120" customFormat="1" ht="15.75" customHeight="1"/>
    <row r="5294" s="120" customFormat="1" ht="15.75" customHeight="1"/>
    <row r="5295" s="120" customFormat="1" ht="15.75" customHeight="1"/>
    <row r="5296" s="120" customFormat="1" ht="15.75" customHeight="1"/>
    <row r="5297" s="120" customFormat="1" ht="15.75" customHeight="1"/>
    <row r="5298" s="120" customFormat="1" ht="15.75" customHeight="1"/>
    <row r="5299" s="120" customFormat="1" ht="15.75" customHeight="1"/>
    <row r="5300" s="120" customFormat="1" ht="15.75" customHeight="1"/>
    <row r="5301" s="120" customFormat="1" ht="15.75" customHeight="1"/>
    <row r="5302" s="120" customFormat="1" ht="15.75" customHeight="1"/>
    <row r="5303" s="120" customFormat="1" ht="15.75" customHeight="1"/>
    <row r="5304" s="120" customFormat="1" ht="15.75" customHeight="1"/>
    <row r="5305" s="120" customFormat="1" ht="15.75" customHeight="1"/>
    <row r="5306" s="120" customFormat="1" ht="15.75" customHeight="1"/>
    <row r="5307" s="120" customFormat="1" ht="15.75" customHeight="1"/>
    <row r="5308" s="120" customFormat="1" ht="15.75" customHeight="1"/>
    <row r="5309" s="120" customFormat="1" ht="15.75" customHeight="1"/>
    <row r="5310" s="120" customFormat="1" ht="15.75" customHeight="1"/>
    <row r="5311" s="120" customFormat="1" ht="15.75" customHeight="1"/>
    <row r="5312" s="120" customFormat="1" ht="15.75" customHeight="1"/>
    <row r="5313" s="120" customFormat="1" ht="15.75" customHeight="1"/>
    <row r="5314" s="120" customFormat="1" ht="15.75" customHeight="1"/>
    <row r="5315" s="120" customFormat="1" ht="15.75" customHeight="1"/>
    <row r="5316" s="120" customFormat="1" ht="15.75" customHeight="1"/>
    <row r="5317" s="120" customFormat="1" ht="15.75" customHeight="1"/>
    <row r="5318" s="120" customFormat="1" ht="15.75" customHeight="1"/>
    <row r="5319" s="120" customFormat="1" ht="15.75" customHeight="1"/>
    <row r="5320" s="120" customFormat="1" ht="15.75" customHeight="1"/>
    <row r="5321" s="120" customFormat="1" ht="15.75" customHeight="1"/>
    <row r="5322" s="120" customFormat="1" ht="15.75" customHeight="1"/>
    <row r="5323" s="120" customFormat="1" ht="15.75" customHeight="1"/>
    <row r="5324" s="120" customFormat="1" ht="15.75" customHeight="1"/>
    <row r="5325" s="120" customFormat="1" ht="15.75" customHeight="1"/>
    <row r="5326" s="120" customFormat="1" ht="15.75" customHeight="1"/>
    <row r="5327" s="120" customFormat="1" ht="15.75" customHeight="1"/>
    <row r="5328" s="120" customFormat="1" ht="15.75" customHeight="1"/>
    <row r="5329" s="120" customFormat="1" ht="15.75" customHeight="1"/>
    <row r="5330" s="120" customFormat="1" ht="15.75" customHeight="1"/>
    <row r="5331" s="120" customFormat="1" ht="15.75" customHeight="1"/>
    <row r="5332" s="120" customFormat="1" ht="15.75" customHeight="1"/>
    <row r="5333" s="120" customFormat="1" ht="15.75" customHeight="1"/>
    <row r="5334" s="120" customFormat="1" ht="15.75" customHeight="1"/>
    <row r="5335" s="120" customFormat="1" ht="15.75" customHeight="1"/>
    <row r="5336" s="120" customFormat="1" ht="15.75" customHeight="1"/>
    <row r="5337" s="120" customFormat="1" ht="15.75" customHeight="1"/>
    <row r="5338" s="120" customFormat="1" ht="15.75" customHeight="1"/>
    <row r="5339" s="120" customFormat="1" ht="15.75" customHeight="1"/>
    <row r="5340" s="120" customFormat="1" ht="15.75" customHeight="1"/>
    <row r="5341" s="120" customFormat="1" ht="15.75" customHeight="1"/>
    <row r="5342" s="120" customFormat="1" ht="15.75" customHeight="1"/>
    <row r="5343" s="120" customFormat="1" ht="15.75" customHeight="1"/>
    <row r="5344" s="120" customFormat="1" ht="15.75" customHeight="1"/>
    <row r="5345" s="120" customFormat="1" ht="15.75" customHeight="1"/>
    <row r="5346" s="120" customFormat="1" ht="15.75" customHeight="1"/>
    <row r="5347" s="120" customFormat="1" ht="15.75" customHeight="1"/>
    <row r="5348" s="120" customFormat="1" ht="15.75" customHeight="1"/>
    <row r="5349" s="120" customFormat="1" ht="15.75" customHeight="1"/>
    <row r="5350" s="120" customFormat="1" ht="15.75" customHeight="1"/>
    <row r="5351" s="120" customFormat="1" ht="15.75" customHeight="1"/>
    <row r="5352" s="120" customFormat="1" ht="15.75" customHeight="1"/>
    <row r="5353" s="120" customFormat="1" ht="15.75" customHeight="1"/>
    <row r="5354" s="120" customFormat="1" ht="15.75" customHeight="1"/>
    <row r="5355" s="120" customFormat="1" ht="15.75" customHeight="1"/>
    <row r="5356" s="120" customFormat="1" ht="15.75" customHeight="1"/>
    <row r="5357" s="120" customFormat="1" ht="15.75" customHeight="1"/>
    <row r="5358" s="120" customFormat="1" ht="15.75" customHeight="1"/>
    <row r="5359" s="120" customFormat="1" ht="15.75" customHeight="1"/>
    <row r="5360" s="120" customFormat="1" ht="15.75" customHeight="1"/>
    <row r="5361" s="120" customFormat="1" ht="15.75" customHeight="1"/>
    <row r="5362" s="120" customFormat="1" ht="15.75" customHeight="1"/>
    <row r="5363" s="120" customFormat="1" ht="15.75" customHeight="1"/>
    <row r="5364" s="120" customFormat="1" ht="15.75" customHeight="1"/>
    <row r="5365" s="120" customFormat="1" ht="15.75" customHeight="1"/>
    <row r="5366" s="120" customFormat="1" ht="15.75" customHeight="1"/>
    <row r="5367" s="120" customFormat="1" ht="15.75" customHeight="1"/>
    <row r="5368" s="120" customFormat="1" ht="15.75" customHeight="1"/>
    <row r="5369" s="120" customFormat="1" ht="15.75" customHeight="1"/>
    <row r="5370" s="120" customFormat="1" ht="15.75" customHeight="1"/>
    <row r="5371" s="120" customFormat="1" ht="15.75" customHeight="1"/>
    <row r="5372" s="120" customFormat="1" ht="15.75" customHeight="1"/>
    <row r="5373" s="120" customFormat="1" ht="15.75" customHeight="1"/>
    <row r="5374" s="120" customFormat="1" ht="15.75" customHeight="1"/>
    <row r="5375" s="120" customFormat="1" ht="15.75" customHeight="1"/>
    <row r="5376" s="120" customFormat="1" ht="15.75" customHeight="1"/>
    <row r="5377" s="120" customFormat="1" ht="15.75" customHeight="1"/>
    <row r="5378" s="120" customFormat="1" ht="15.75" customHeight="1"/>
    <row r="5379" s="120" customFormat="1" ht="15.75" customHeight="1"/>
    <row r="5380" s="120" customFormat="1" ht="15.75" customHeight="1"/>
    <row r="5381" s="120" customFormat="1" ht="15.75" customHeight="1"/>
    <row r="5382" s="120" customFormat="1" ht="15.75" customHeight="1"/>
    <row r="5383" s="120" customFormat="1" ht="15.75" customHeight="1"/>
    <row r="5384" s="120" customFormat="1" ht="15.75" customHeight="1"/>
    <row r="5385" s="120" customFormat="1" ht="15.75" customHeight="1"/>
    <row r="5386" s="120" customFormat="1" ht="15.75" customHeight="1"/>
    <row r="5387" s="120" customFormat="1" ht="15.75" customHeight="1"/>
    <row r="5388" s="120" customFormat="1" ht="15.75" customHeight="1"/>
    <row r="5389" s="120" customFormat="1" ht="15.75" customHeight="1"/>
    <row r="5390" s="120" customFormat="1" ht="15.75" customHeight="1"/>
    <row r="5391" s="120" customFormat="1" ht="15.75" customHeight="1"/>
    <row r="5392" s="120" customFormat="1" ht="15.75" customHeight="1"/>
    <row r="5393" s="120" customFormat="1" ht="15.75" customHeight="1"/>
    <row r="5394" s="120" customFormat="1" ht="15.75" customHeight="1"/>
    <row r="5395" s="120" customFormat="1" ht="15.75" customHeight="1"/>
    <row r="5396" s="120" customFormat="1" ht="15.75" customHeight="1"/>
    <row r="5397" s="120" customFormat="1" ht="15.75" customHeight="1"/>
    <row r="5398" s="120" customFormat="1" ht="15.75" customHeight="1"/>
    <row r="5399" s="120" customFormat="1" ht="15.75" customHeight="1"/>
    <row r="5400" s="120" customFormat="1" ht="15.75" customHeight="1"/>
    <row r="5401" s="120" customFormat="1" ht="15.75" customHeight="1"/>
    <row r="5402" s="120" customFormat="1" ht="15.75" customHeight="1"/>
    <row r="5403" s="120" customFormat="1" ht="15.75" customHeight="1"/>
    <row r="5404" s="120" customFormat="1" ht="15.75" customHeight="1"/>
    <row r="5405" s="120" customFormat="1" ht="15.75" customHeight="1"/>
    <row r="5406" s="120" customFormat="1" ht="15.75" customHeight="1"/>
    <row r="5407" s="120" customFormat="1" ht="15.75" customHeight="1"/>
    <row r="5408" s="120" customFormat="1" ht="15.75" customHeight="1"/>
    <row r="5409" s="120" customFormat="1" ht="15.75" customHeight="1"/>
    <row r="5410" s="120" customFormat="1" ht="15.75" customHeight="1"/>
    <row r="5411" s="120" customFormat="1" ht="15.75" customHeight="1"/>
    <row r="5412" s="120" customFormat="1" ht="15.75" customHeight="1"/>
    <row r="5413" s="120" customFormat="1" ht="15.75" customHeight="1"/>
    <row r="5414" s="120" customFormat="1" ht="15.75" customHeight="1"/>
    <row r="5415" s="120" customFormat="1" ht="15.75" customHeight="1"/>
    <row r="5416" s="120" customFormat="1" ht="15.75" customHeight="1"/>
    <row r="5417" s="120" customFormat="1" ht="15.75" customHeight="1"/>
    <row r="5418" s="120" customFormat="1" ht="15.75" customHeight="1"/>
    <row r="5419" s="120" customFormat="1" ht="15.75" customHeight="1"/>
    <row r="5420" s="120" customFormat="1" ht="15.75" customHeight="1"/>
    <row r="5421" s="120" customFormat="1" ht="15.75" customHeight="1"/>
    <row r="5422" s="120" customFormat="1" ht="15.75" customHeight="1"/>
    <row r="5423" s="120" customFormat="1" ht="15.75" customHeight="1"/>
    <row r="5424" s="120" customFormat="1" ht="15.75" customHeight="1"/>
    <row r="5425" s="120" customFormat="1" ht="15.75" customHeight="1"/>
    <row r="5426" s="120" customFormat="1" ht="15.75" customHeight="1"/>
    <row r="5427" s="120" customFormat="1" ht="15.75" customHeight="1"/>
    <row r="5428" s="120" customFormat="1" ht="15.75" customHeight="1"/>
    <row r="5429" s="120" customFormat="1" ht="15.75" customHeight="1"/>
    <row r="5430" s="120" customFormat="1" ht="15.75" customHeight="1"/>
    <row r="5431" s="120" customFormat="1" ht="15.75" customHeight="1"/>
    <row r="5432" s="120" customFormat="1" ht="15.75" customHeight="1"/>
    <row r="5433" s="120" customFormat="1" ht="15.75" customHeight="1"/>
    <row r="5434" s="120" customFormat="1" ht="15.75" customHeight="1"/>
    <row r="5435" s="120" customFormat="1" ht="15.75" customHeight="1"/>
    <row r="5436" s="120" customFormat="1" ht="15.75" customHeight="1"/>
    <row r="5437" s="120" customFormat="1" ht="15.75" customHeight="1"/>
    <row r="5438" s="120" customFormat="1" ht="15.75" customHeight="1"/>
    <row r="5439" s="120" customFormat="1" ht="15.75" customHeight="1"/>
    <row r="5440" s="120" customFormat="1" ht="15.75" customHeight="1"/>
    <row r="5441" s="120" customFormat="1" ht="15.75" customHeight="1"/>
    <row r="5442" s="120" customFormat="1" ht="15.75" customHeight="1"/>
    <row r="5443" s="120" customFormat="1" ht="15.75" customHeight="1"/>
    <row r="5444" s="120" customFormat="1" ht="15.75" customHeight="1"/>
    <row r="5445" s="120" customFormat="1" ht="15.75" customHeight="1"/>
    <row r="5446" s="120" customFormat="1" ht="15.75" customHeight="1"/>
    <row r="5447" s="120" customFormat="1" ht="15.75" customHeight="1"/>
    <row r="5448" s="120" customFormat="1" ht="15.75" customHeight="1"/>
    <row r="5449" s="120" customFormat="1" ht="15.75" customHeight="1"/>
    <row r="5450" s="120" customFormat="1" ht="15.75" customHeight="1"/>
    <row r="5451" s="120" customFormat="1" ht="15.75" customHeight="1"/>
    <row r="5452" s="120" customFormat="1" ht="15.75" customHeight="1"/>
    <row r="5453" s="120" customFormat="1" ht="15.75" customHeight="1"/>
    <row r="5454" s="120" customFormat="1" ht="15.75" customHeight="1"/>
    <row r="5455" s="120" customFormat="1" ht="15.75" customHeight="1"/>
    <row r="5456" s="120" customFormat="1" ht="15.75" customHeight="1"/>
    <row r="5457" s="120" customFormat="1" ht="15.75" customHeight="1"/>
    <row r="5458" s="120" customFormat="1" ht="15.75" customHeight="1"/>
    <row r="5459" s="120" customFormat="1" ht="15.75" customHeight="1"/>
    <row r="5460" s="120" customFormat="1" ht="15.75" customHeight="1"/>
    <row r="5461" s="120" customFormat="1" ht="15.75" customHeight="1"/>
    <row r="5462" s="120" customFormat="1" ht="15.75" customHeight="1"/>
    <row r="5463" s="120" customFormat="1" ht="15.75" customHeight="1"/>
    <row r="5464" s="120" customFormat="1" ht="15.75" customHeight="1"/>
    <row r="5465" s="120" customFormat="1" ht="15.75" customHeight="1"/>
    <row r="5466" s="120" customFormat="1" ht="15.75" customHeight="1"/>
    <row r="5467" s="120" customFormat="1" ht="15.75" customHeight="1"/>
    <row r="5468" s="120" customFormat="1" ht="15.75" customHeight="1"/>
    <row r="5469" s="120" customFormat="1" ht="15.75" customHeight="1"/>
    <row r="5470" s="120" customFormat="1" ht="15.75" customHeight="1"/>
    <row r="5471" s="120" customFormat="1" ht="15.75" customHeight="1"/>
    <row r="5472" s="120" customFormat="1" ht="15.75" customHeight="1"/>
    <row r="5473" s="120" customFormat="1" ht="15.75" customHeight="1"/>
    <row r="5474" s="120" customFormat="1" ht="15.75" customHeight="1"/>
    <row r="5475" s="120" customFormat="1" ht="15.75" customHeight="1"/>
    <row r="5476" s="120" customFormat="1" ht="15.75" customHeight="1"/>
    <row r="5477" s="120" customFormat="1" ht="15.75" customHeight="1"/>
    <row r="5478" s="120" customFormat="1" ht="15.75" customHeight="1"/>
    <row r="5479" s="120" customFormat="1" ht="15.75" customHeight="1"/>
    <row r="5480" s="120" customFormat="1" ht="15.75" customHeight="1"/>
    <row r="5481" s="120" customFormat="1" ht="15.75" customHeight="1"/>
    <row r="5482" s="120" customFormat="1" ht="15.75" customHeight="1"/>
    <row r="5483" s="120" customFormat="1" ht="15.75" customHeight="1"/>
    <row r="5484" s="120" customFormat="1" ht="15.75" customHeight="1"/>
    <row r="5485" s="120" customFormat="1" ht="15.75" customHeight="1"/>
    <row r="5486" s="120" customFormat="1" ht="15.75" customHeight="1"/>
    <row r="5487" s="120" customFormat="1" ht="15.75" customHeight="1"/>
    <row r="5488" s="120" customFormat="1" ht="15.75" customHeight="1"/>
    <row r="5489" s="120" customFormat="1" ht="15.75" customHeight="1"/>
    <row r="5490" s="120" customFormat="1" ht="15.75" customHeight="1"/>
    <row r="5491" s="120" customFormat="1" ht="15.75" customHeight="1"/>
    <row r="5492" s="120" customFormat="1" ht="15.75" customHeight="1"/>
    <row r="5493" s="120" customFormat="1" ht="15.75" customHeight="1"/>
    <row r="5494" s="120" customFormat="1" ht="15.75" customHeight="1"/>
    <row r="5495" s="120" customFormat="1" ht="15.75" customHeight="1"/>
    <row r="5496" s="120" customFormat="1" ht="15.75" customHeight="1"/>
    <row r="5497" s="120" customFormat="1" ht="15.75" customHeight="1"/>
    <row r="5498" s="120" customFormat="1" ht="15.75" customHeight="1"/>
    <row r="5499" s="120" customFormat="1" ht="15.75" customHeight="1"/>
    <row r="5500" s="120" customFormat="1" ht="15.75" customHeight="1"/>
    <row r="5501" s="120" customFormat="1" ht="15.75" customHeight="1"/>
    <row r="5502" s="120" customFormat="1" ht="15.75" customHeight="1"/>
    <row r="5503" s="120" customFormat="1" ht="15.75" customHeight="1"/>
    <row r="5504" s="120" customFormat="1" ht="15.75" customHeight="1"/>
    <row r="5505" s="120" customFormat="1" ht="15.75" customHeight="1"/>
    <row r="5506" s="120" customFormat="1" ht="15.75" customHeight="1"/>
    <row r="5507" s="120" customFormat="1" ht="15.75" customHeight="1"/>
    <row r="5508" s="120" customFormat="1" ht="15.75" customHeight="1"/>
    <row r="5509" s="120" customFormat="1" ht="15.75" customHeight="1"/>
    <row r="5510" s="120" customFormat="1" ht="15.75" customHeight="1"/>
    <row r="5511" s="120" customFormat="1" ht="15.75" customHeight="1"/>
    <row r="5512" s="120" customFormat="1" ht="15.75" customHeight="1"/>
    <row r="5513" s="120" customFormat="1" ht="15.75" customHeight="1"/>
    <row r="5514" s="120" customFormat="1" ht="15.75" customHeight="1"/>
    <row r="5515" s="120" customFormat="1" ht="15.75" customHeight="1"/>
    <row r="5516" s="120" customFormat="1" ht="15.75" customHeight="1"/>
    <row r="5517" s="120" customFormat="1" ht="15.75" customHeight="1"/>
    <row r="5518" s="120" customFormat="1" ht="15.75" customHeight="1"/>
    <row r="5519" s="120" customFormat="1" ht="15.75" customHeight="1"/>
    <row r="5520" s="120" customFormat="1" ht="15.75" customHeight="1"/>
    <row r="5521" s="120" customFormat="1" ht="15.75" customHeight="1"/>
    <row r="5522" s="120" customFormat="1" ht="15.75" customHeight="1"/>
    <row r="5523" s="120" customFormat="1" ht="15.75" customHeight="1"/>
    <row r="5524" s="120" customFormat="1" ht="15.75" customHeight="1"/>
    <row r="5525" s="120" customFormat="1" ht="15.75" customHeight="1"/>
    <row r="5526" s="120" customFormat="1" ht="15.75" customHeight="1"/>
    <row r="5527" s="120" customFormat="1" ht="15.75" customHeight="1"/>
    <row r="5528" s="120" customFormat="1" ht="15.75" customHeight="1"/>
    <row r="5529" s="120" customFormat="1" ht="15.75" customHeight="1"/>
    <row r="5530" s="120" customFormat="1" ht="15.75" customHeight="1"/>
    <row r="5531" s="120" customFormat="1" ht="15.75" customHeight="1"/>
    <row r="5532" s="120" customFormat="1" ht="15.75" customHeight="1"/>
    <row r="5533" s="120" customFormat="1" ht="15.75" customHeight="1"/>
    <row r="5534" s="120" customFormat="1" ht="15.75" customHeight="1"/>
    <row r="5535" s="120" customFormat="1" ht="15.75" customHeight="1"/>
    <row r="5536" s="120" customFormat="1" ht="15.75" customHeight="1"/>
    <row r="5537" s="120" customFormat="1" ht="15.75" customHeight="1"/>
    <row r="5538" s="120" customFormat="1" ht="15.75" customHeight="1"/>
    <row r="5539" s="120" customFormat="1" ht="15.75" customHeight="1"/>
    <row r="5540" s="120" customFormat="1" ht="15.75" customHeight="1"/>
    <row r="5541" s="120" customFormat="1" ht="15.75" customHeight="1"/>
    <row r="5542" s="120" customFormat="1" ht="15.75" customHeight="1"/>
    <row r="5543" s="120" customFormat="1" ht="15.75" customHeight="1"/>
    <row r="5544" s="120" customFormat="1" ht="15.75" customHeight="1"/>
    <row r="5545" s="120" customFormat="1" ht="15.75" customHeight="1"/>
    <row r="5546" s="120" customFormat="1" ht="15.75" customHeight="1"/>
    <row r="5547" s="120" customFormat="1" ht="15.75" customHeight="1"/>
    <row r="5548" s="120" customFormat="1" ht="15.75" customHeight="1"/>
    <row r="5549" s="120" customFormat="1" ht="15.75" customHeight="1"/>
    <row r="5550" s="120" customFormat="1" ht="15.75" customHeight="1"/>
    <row r="5551" s="120" customFormat="1" ht="15.75" customHeight="1"/>
    <row r="5552" s="120" customFormat="1" ht="15.75" customHeight="1"/>
    <row r="5553" s="120" customFormat="1" ht="15.75" customHeight="1"/>
    <row r="5554" s="120" customFormat="1" ht="15.75" customHeight="1"/>
    <row r="5555" s="120" customFormat="1" ht="15.75" customHeight="1"/>
    <row r="5556" s="120" customFormat="1" ht="15.75" customHeight="1"/>
    <row r="5557" s="120" customFormat="1" ht="15.75" customHeight="1"/>
    <row r="5558" s="120" customFormat="1" ht="15.75" customHeight="1"/>
    <row r="5559" s="120" customFormat="1" ht="15.75" customHeight="1"/>
    <row r="5560" s="120" customFormat="1" ht="15.75" customHeight="1"/>
    <row r="5561" s="120" customFormat="1" ht="15.75" customHeight="1"/>
    <row r="5562" s="120" customFormat="1" ht="15.75" customHeight="1"/>
    <row r="5563" s="120" customFormat="1" ht="15.75" customHeight="1"/>
    <row r="5564" s="120" customFormat="1" ht="15.75" customHeight="1"/>
    <row r="5565" s="120" customFormat="1" ht="15.75" customHeight="1"/>
    <row r="5566" s="120" customFormat="1" ht="15.75" customHeight="1"/>
    <row r="5567" s="120" customFormat="1" ht="15.75" customHeight="1"/>
    <row r="5568" s="120" customFormat="1" ht="15.75" customHeight="1"/>
    <row r="5569" s="120" customFormat="1" ht="15.75" customHeight="1"/>
    <row r="5570" s="120" customFormat="1" ht="15.75" customHeight="1"/>
    <row r="5571" s="120" customFormat="1" ht="15.75" customHeight="1"/>
    <row r="5572" s="120" customFormat="1" ht="15.75" customHeight="1"/>
    <row r="5573" s="120" customFormat="1" ht="15.75" customHeight="1"/>
    <row r="5574" s="120" customFormat="1" ht="15.75" customHeight="1"/>
    <row r="5575" s="120" customFormat="1" ht="15.75" customHeight="1"/>
    <row r="5576" s="120" customFormat="1" ht="15.75" customHeight="1"/>
    <row r="5577" s="120" customFormat="1" ht="15.75" customHeight="1"/>
    <row r="5578" s="120" customFormat="1" ht="15.75" customHeight="1"/>
    <row r="5579" s="120" customFormat="1" ht="15.75" customHeight="1"/>
    <row r="5580" s="120" customFormat="1" ht="15.75" customHeight="1"/>
    <row r="5581" s="120" customFormat="1" ht="15.75" customHeight="1"/>
    <row r="5582" s="120" customFormat="1" ht="15.75" customHeight="1"/>
    <row r="5583" s="120" customFormat="1" ht="15.75" customHeight="1"/>
    <row r="5584" s="120" customFormat="1" ht="15.75" customHeight="1"/>
    <row r="5585" s="120" customFormat="1" ht="15.75" customHeight="1"/>
    <row r="5586" s="120" customFormat="1" ht="15.75" customHeight="1"/>
    <row r="5587" s="120" customFormat="1" ht="15.75" customHeight="1"/>
    <row r="5588" s="120" customFormat="1" ht="15.75" customHeight="1"/>
    <row r="5589" s="120" customFormat="1" ht="15.75" customHeight="1"/>
    <row r="5590" s="120" customFormat="1" ht="15.75" customHeight="1"/>
    <row r="5591" s="120" customFormat="1" ht="15.75" customHeight="1"/>
    <row r="5592" s="120" customFormat="1" ht="15.75" customHeight="1"/>
    <row r="5593" s="120" customFormat="1" ht="15.75" customHeight="1"/>
    <row r="5594" s="120" customFormat="1" ht="15.75" customHeight="1"/>
    <row r="5595" s="120" customFormat="1" ht="15.75" customHeight="1"/>
    <row r="5596" s="120" customFormat="1" ht="15.75" customHeight="1"/>
    <row r="5597" s="120" customFormat="1" ht="15.75" customHeight="1"/>
    <row r="5598" s="120" customFormat="1" ht="15.75" customHeight="1"/>
    <row r="5599" s="120" customFormat="1" ht="15.75" customHeight="1"/>
    <row r="5600" s="120" customFormat="1" ht="15.75" customHeight="1"/>
    <row r="5601" s="120" customFormat="1" ht="15.75" customHeight="1"/>
    <row r="5602" s="120" customFormat="1" ht="15.75" customHeight="1"/>
    <row r="5603" s="120" customFormat="1" ht="15.75" customHeight="1"/>
    <row r="5604" s="120" customFormat="1" ht="15.75" customHeight="1"/>
    <row r="5605" s="120" customFormat="1" ht="15.75" customHeight="1"/>
    <row r="5606" s="120" customFormat="1" ht="15.75" customHeight="1"/>
    <row r="5607" s="120" customFormat="1" ht="15.75" customHeight="1"/>
    <row r="5608" s="120" customFormat="1" ht="15.75" customHeight="1"/>
    <row r="5609" s="120" customFormat="1" ht="15.75" customHeight="1"/>
    <row r="5610" s="120" customFormat="1" ht="15.75" customHeight="1"/>
    <row r="5611" s="120" customFormat="1" ht="15.75" customHeight="1"/>
    <row r="5612" s="120" customFormat="1" ht="15.75" customHeight="1"/>
    <row r="5613" s="120" customFormat="1" ht="15.75" customHeight="1"/>
    <row r="5614" s="120" customFormat="1" ht="15.75" customHeight="1"/>
    <row r="5615" s="120" customFormat="1" ht="15.75" customHeight="1"/>
    <row r="5616" s="120" customFormat="1" ht="15.75" customHeight="1"/>
    <row r="5617" s="120" customFormat="1" ht="15.75" customHeight="1"/>
    <row r="5618" s="120" customFormat="1" ht="15.75" customHeight="1"/>
    <row r="5619" s="120" customFormat="1" ht="15.75" customHeight="1"/>
    <row r="5620" s="120" customFormat="1" ht="15.75" customHeight="1"/>
    <row r="5621" s="120" customFormat="1" ht="15.75" customHeight="1"/>
    <row r="5622" s="120" customFormat="1" ht="15.75" customHeight="1"/>
    <row r="5623" s="120" customFormat="1" ht="15.75" customHeight="1"/>
    <row r="5624" s="120" customFormat="1" ht="15.75" customHeight="1"/>
    <row r="5625" s="120" customFormat="1" ht="15.75" customHeight="1"/>
    <row r="5626" s="120" customFormat="1" ht="15.75" customHeight="1"/>
    <row r="5627" s="120" customFormat="1" ht="15.75" customHeight="1"/>
    <row r="5628" s="120" customFormat="1" ht="15.75" customHeight="1"/>
    <row r="5629" s="120" customFormat="1" ht="15.75" customHeight="1"/>
    <row r="5630" s="120" customFormat="1" ht="15.75" customHeight="1"/>
    <row r="5631" s="120" customFormat="1" ht="15.75" customHeight="1"/>
    <row r="5632" s="120" customFormat="1" ht="15.75" customHeight="1"/>
    <row r="5633" s="120" customFormat="1" ht="15.75" customHeight="1"/>
    <row r="5634" s="120" customFormat="1" ht="15.75" customHeight="1"/>
    <row r="5635" s="120" customFormat="1" ht="15.75" customHeight="1"/>
    <row r="5636" s="120" customFormat="1" ht="15.75" customHeight="1"/>
    <row r="5637" s="120" customFormat="1" ht="15.75" customHeight="1"/>
    <row r="5638" s="120" customFormat="1" ht="15.75" customHeight="1"/>
    <row r="5639" s="120" customFormat="1" ht="15.75" customHeight="1"/>
    <row r="5640" s="120" customFormat="1" ht="15.75" customHeight="1"/>
    <row r="5641" s="120" customFormat="1" ht="15.75" customHeight="1"/>
    <row r="5642" s="120" customFormat="1" ht="15.75" customHeight="1"/>
    <row r="5643" s="120" customFormat="1" ht="15.75" customHeight="1"/>
    <row r="5644" s="120" customFormat="1" ht="15.75" customHeight="1"/>
    <row r="5645" s="120" customFormat="1" ht="15.75" customHeight="1"/>
    <row r="5646" s="120" customFormat="1" ht="15.75" customHeight="1"/>
    <row r="5647" s="120" customFormat="1" ht="15.75" customHeight="1"/>
    <row r="5648" s="120" customFormat="1" ht="15.75" customHeight="1"/>
    <row r="5649" s="120" customFormat="1" ht="15.75" customHeight="1"/>
    <row r="5650" s="120" customFormat="1" ht="15.75" customHeight="1"/>
    <row r="5651" s="120" customFormat="1" ht="15.75" customHeight="1"/>
    <row r="5652" s="120" customFormat="1" ht="15.75" customHeight="1"/>
    <row r="5653" s="120" customFormat="1" ht="15.75" customHeight="1"/>
    <row r="5654" s="120" customFormat="1" ht="15.75" customHeight="1"/>
    <row r="5655" s="120" customFormat="1" ht="15.75" customHeight="1"/>
    <row r="5656" s="120" customFormat="1" ht="15.75" customHeight="1"/>
    <row r="5657" s="120" customFormat="1" ht="15.75" customHeight="1"/>
    <row r="5658" s="120" customFormat="1" ht="15.75" customHeight="1"/>
    <row r="5659" s="120" customFormat="1" ht="15.75" customHeight="1"/>
    <row r="5660" s="120" customFormat="1" ht="15.75" customHeight="1"/>
    <row r="5661" s="120" customFormat="1" ht="15.75" customHeight="1"/>
    <row r="5662" s="120" customFormat="1" ht="15.75" customHeight="1"/>
    <row r="5663" s="120" customFormat="1" ht="15.75" customHeight="1"/>
    <row r="5664" s="120" customFormat="1" ht="15.75" customHeight="1"/>
    <row r="5665" s="120" customFormat="1" ht="15.75" customHeight="1"/>
    <row r="5666" s="120" customFormat="1" ht="15.75" customHeight="1"/>
    <row r="5667" s="120" customFormat="1" ht="15.75" customHeight="1"/>
    <row r="5668" s="120" customFormat="1" ht="15.75" customHeight="1"/>
    <row r="5669" s="120" customFormat="1" ht="15.75" customHeight="1"/>
    <row r="5670" s="120" customFormat="1" ht="15.75" customHeight="1"/>
    <row r="5671" s="120" customFormat="1" ht="15.75" customHeight="1"/>
    <row r="5672" s="120" customFormat="1" ht="15.75" customHeight="1"/>
    <row r="5673" s="120" customFormat="1" ht="15.75" customHeight="1"/>
    <row r="5674" s="120" customFormat="1" ht="15.75" customHeight="1"/>
    <row r="5675" s="120" customFormat="1" ht="15.75" customHeight="1"/>
    <row r="5676" s="120" customFormat="1" ht="15.75" customHeight="1"/>
    <row r="5677" s="120" customFormat="1" ht="15.75" customHeight="1"/>
    <row r="5678" s="120" customFormat="1" ht="15.75" customHeight="1"/>
    <row r="5679" s="120" customFormat="1" ht="15.75" customHeight="1"/>
    <row r="5680" s="120" customFormat="1" ht="15.75" customHeight="1"/>
    <row r="5681" s="120" customFormat="1" ht="15.75" customHeight="1"/>
    <row r="5682" s="120" customFormat="1" ht="15.75" customHeight="1"/>
    <row r="5683" s="120" customFormat="1" ht="15.75" customHeight="1"/>
    <row r="5684" s="120" customFormat="1" ht="15.75" customHeight="1"/>
    <row r="5685" s="120" customFormat="1" ht="15.75" customHeight="1"/>
    <row r="5686" s="120" customFormat="1" ht="15.75" customHeight="1"/>
    <row r="5687" s="120" customFormat="1" ht="15.75" customHeight="1"/>
    <row r="5688" s="120" customFormat="1" ht="15.75" customHeight="1"/>
    <row r="5689" s="120" customFormat="1" ht="15.75" customHeight="1"/>
    <row r="5690" s="120" customFormat="1" ht="15.75" customHeight="1"/>
    <row r="5691" s="120" customFormat="1" ht="15.75" customHeight="1"/>
    <row r="5692" s="120" customFormat="1" ht="15.75" customHeight="1"/>
    <row r="5693" s="120" customFormat="1" ht="15.75" customHeight="1"/>
    <row r="5694" s="120" customFormat="1" ht="15.75" customHeight="1"/>
    <row r="5695" s="120" customFormat="1" ht="15.75" customHeight="1"/>
    <row r="5696" s="120" customFormat="1" ht="15.75" customHeight="1"/>
    <row r="5697" s="120" customFormat="1" ht="15.75" customHeight="1"/>
    <row r="5698" s="120" customFormat="1" ht="15.75" customHeight="1"/>
    <row r="5699" s="120" customFormat="1" ht="15.75" customHeight="1"/>
    <row r="5700" s="120" customFormat="1" ht="15.75" customHeight="1"/>
    <row r="5701" s="120" customFormat="1" ht="15.75" customHeight="1"/>
    <row r="5702" s="120" customFormat="1" ht="15.75" customHeight="1"/>
    <row r="5703" s="120" customFormat="1" ht="15.75" customHeight="1"/>
    <row r="5704" s="120" customFormat="1" ht="15.75" customHeight="1"/>
    <row r="5705" s="120" customFormat="1" ht="15.75" customHeight="1"/>
    <row r="5706" s="120" customFormat="1" ht="15.75" customHeight="1"/>
    <row r="5707" s="120" customFormat="1" ht="15.75" customHeight="1"/>
    <row r="5708" s="120" customFormat="1" ht="15.75" customHeight="1"/>
    <row r="5709" s="120" customFormat="1" ht="15.75" customHeight="1"/>
    <row r="5710" s="120" customFormat="1" ht="15.75" customHeight="1"/>
    <row r="5711" s="120" customFormat="1" ht="15.75" customHeight="1"/>
    <row r="5712" s="120" customFormat="1" ht="15.75" customHeight="1"/>
    <row r="5713" s="120" customFormat="1" ht="15.75" customHeight="1"/>
    <row r="5714" s="120" customFormat="1" ht="15.75" customHeight="1"/>
    <row r="5715" s="120" customFormat="1" ht="15.75" customHeight="1"/>
    <row r="5716" s="120" customFormat="1" ht="15.75" customHeight="1"/>
    <row r="5717" s="120" customFormat="1" ht="15.75" customHeight="1"/>
    <row r="5718" s="120" customFormat="1" ht="15.75" customHeight="1"/>
    <row r="5719" s="120" customFormat="1" ht="15.75" customHeight="1"/>
    <row r="5720" s="120" customFormat="1" ht="15.75" customHeight="1"/>
    <row r="5721" s="120" customFormat="1" ht="15.75" customHeight="1"/>
    <row r="5722" s="120" customFormat="1" ht="15.75" customHeight="1"/>
    <row r="5723" s="120" customFormat="1" ht="15.75" customHeight="1"/>
    <row r="5724" s="120" customFormat="1" ht="15.75" customHeight="1"/>
    <row r="5725" s="120" customFormat="1" ht="15.75" customHeight="1"/>
    <row r="5726" s="120" customFormat="1" ht="15.75" customHeight="1"/>
    <row r="5727" s="120" customFormat="1" ht="15.75" customHeight="1"/>
    <row r="5728" s="120" customFormat="1" ht="15.75" customHeight="1"/>
    <row r="5729" s="120" customFormat="1" ht="15.75" customHeight="1"/>
    <row r="5730" s="120" customFormat="1" ht="15.75" customHeight="1"/>
    <row r="5731" s="120" customFormat="1" ht="15.75" customHeight="1"/>
    <row r="5732" s="120" customFormat="1" ht="15.75" customHeight="1"/>
    <row r="5733" s="120" customFormat="1" ht="15.75" customHeight="1"/>
    <row r="5734" s="120" customFormat="1" ht="15.75" customHeight="1"/>
    <row r="5735" s="120" customFormat="1" ht="15.75" customHeight="1"/>
    <row r="5736" s="120" customFormat="1" ht="15.75" customHeight="1"/>
    <row r="5737" s="120" customFormat="1" ht="15.75" customHeight="1"/>
    <row r="5738" s="120" customFormat="1" ht="15.75" customHeight="1"/>
    <row r="5739" s="120" customFormat="1" ht="15.75" customHeight="1"/>
    <row r="5740" s="120" customFormat="1" ht="15.75" customHeight="1"/>
    <row r="5741" s="120" customFormat="1" ht="15.75" customHeight="1"/>
    <row r="5742" s="120" customFormat="1" ht="15.75" customHeight="1"/>
    <row r="5743" s="120" customFormat="1" ht="15.75" customHeight="1"/>
    <row r="5744" s="120" customFormat="1" ht="15.75" customHeight="1"/>
    <row r="5745" s="120" customFormat="1" ht="15.75" customHeight="1"/>
    <row r="5746" s="120" customFormat="1" ht="15.75" customHeight="1"/>
    <row r="5747" s="120" customFormat="1" ht="15.75" customHeight="1"/>
    <row r="5748" s="120" customFormat="1" ht="15.75" customHeight="1"/>
    <row r="5749" s="120" customFormat="1" ht="15.75" customHeight="1"/>
    <row r="5750" s="120" customFormat="1" ht="15.75" customHeight="1"/>
    <row r="5751" s="120" customFormat="1" ht="15.75" customHeight="1"/>
    <row r="5752" s="120" customFormat="1" ht="15.75" customHeight="1"/>
    <row r="5753" s="120" customFormat="1" ht="15.75" customHeight="1"/>
    <row r="5754" s="120" customFormat="1" ht="15.75" customHeight="1"/>
    <row r="5755" s="120" customFormat="1" ht="15.75" customHeight="1"/>
    <row r="5756" s="120" customFormat="1" ht="15.75" customHeight="1"/>
    <row r="5757" s="120" customFormat="1" ht="15.75" customHeight="1"/>
    <row r="5758" s="120" customFormat="1" ht="15.75" customHeight="1"/>
    <row r="5759" s="120" customFormat="1" ht="15.75" customHeight="1"/>
    <row r="5760" s="120" customFormat="1" ht="15.75" customHeight="1"/>
    <row r="5761" s="120" customFormat="1" ht="15.75" customHeight="1"/>
    <row r="5762" s="120" customFormat="1" ht="15.75" customHeight="1"/>
    <row r="5763" s="120" customFormat="1" ht="15.75" customHeight="1"/>
    <row r="5764" s="120" customFormat="1" ht="15.75" customHeight="1"/>
    <row r="5765" s="120" customFormat="1" ht="15.75" customHeight="1"/>
    <row r="5766" s="120" customFormat="1" ht="15.75" customHeight="1"/>
    <row r="5767" s="120" customFormat="1" ht="15.75" customHeight="1"/>
    <row r="5768" s="120" customFormat="1" ht="15.75" customHeight="1"/>
    <row r="5769" s="120" customFormat="1" ht="15.75" customHeight="1"/>
    <row r="5770" s="120" customFormat="1" ht="15.75" customHeight="1"/>
    <row r="5771" s="120" customFormat="1" ht="15.75" customHeight="1"/>
    <row r="5772" s="120" customFormat="1" ht="15.75" customHeight="1"/>
    <row r="5773" s="120" customFormat="1" ht="15.75" customHeight="1"/>
    <row r="5774" s="120" customFormat="1" ht="15.75" customHeight="1"/>
    <row r="5775" s="120" customFormat="1" ht="15.75" customHeight="1"/>
    <row r="5776" s="120" customFormat="1" ht="15.75" customHeight="1"/>
    <row r="5777" s="120" customFormat="1" ht="15.75" customHeight="1"/>
    <row r="5778" s="120" customFormat="1" ht="15.75" customHeight="1"/>
    <row r="5779" s="120" customFormat="1" ht="15.75" customHeight="1"/>
    <row r="5780" s="120" customFormat="1" ht="15.75" customHeight="1"/>
    <row r="5781" s="120" customFormat="1" ht="15.75" customHeight="1"/>
    <row r="5782" s="120" customFormat="1" ht="15.75" customHeight="1"/>
    <row r="5783" s="120" customFormat="1" ht="15.75" customHeight="1"/>
    <row r="5784" s="120" customFormat="1" ht="15.75" customHeight="1"/>
    <row r="5785" s="120" customFormat="1" ht="15.75" customHeight="1"/>
    <row r="5786" s="120" customFormat="1" ht="15.75" customHeight="1"/>
    <row r="5787" s="120" customFormat="1" ht="15.75" customHeight="1"/>
    <row r="5788" s="120" customFormat="1" ht="15.75" customHeight="1"/>
    <row r="5789" s="120" customFormat="1" ht="15.75" customHeight="1"/>
    <row r="5790" s="120" customFormat="1" ht="15.75" customHeight="1"/>
    <row r="5791" s="120" customFormat="1" ht="15.75" customHeight="1"/>
    <row r="5792" s="120" customFormat="1" ht="15.75" customHeight="1"/>
    <row r="5793" s="120" customFormat="1" ht="15.75" customHeight="1"/>
    <row r="5794" s="120" customFormat="1" ht="15.75" customHeight="1"/>
    <row r="5795" s="120" customFormat="1" ht="15.75" customHeight="1"/>
    <row r="5796" s="120" customFormat="1" ht="15.75" customHeight="1"/>
    <row r="5797" s="120" customFormat="1" ht="15.75" customHeight="1"/>
    <row r="5798" s="120" customFormat="1" ht="15.75" customHeight="1"/>
    <row r="5799" s="120" customFormat="1" ht="15.75" customHeight="1"/>
    <row r="5800" s="120" customFormat="1" ht="15.75" customHeight="1"/>
    <row r="5801" s="120" customFormat="1" ht="15.75" customHeight="1"/>
    <row r="5802" s="120" customFormat="1" ht="15.75" customHeight="1"/>
    <row r="5803" s="120" customFormat="1" ht="15.75" customHeight="1"/>
    <row r="5804" s="120" customFormat="1" ht="15.75" customHeight="1"/>
    <row r="5805" s="120" customFormat="1" ht="15.75" customHeight="1"/>
    <row r="5806" s="120" customFormat="1" ht="15.75" customHeight="1"/>
    <row r="5807" s="120" customFormat="1" ht="15.75" customHeight="1"/>
    <row r="5808" s="120" customFormat="1" ht="15.75" customHeight="1"/>
    <row r="5809" s="120" customFormat="1" ht="15.75" customHeight="1"/>
    <row r="5810" s="120" customFormat="1" ht="15.75" customHeight="1"/>
    <row r="5811" s="120" customFormat="1" ht="15.75" customHeight="1"/>
    <row r="5812" s="120" customFormat="1" ht="15.75" customHeight="1"/>
    <row r="5813" s="120" customFormat="1" ht="15.75" customHeight="1"/>
    <row r="5814" s="120" customFormat="1" ht="15.75" customHeight="1"/>
    <row r="5815" s="120" customFormat="1" ht="15.75" customHeight="1"/>
    <row r="5816" s="120" customFormat="1" ht="15.75" customHeight="1"/>
    <row r="5817" s="120" customFormat="1" ht="15.75" customHeight="1"/>
    <row r="5818" s="120" customFormat="1" ht="15.75" customHeight="1"/>
    <row r="5819" s="120" customFormat="1" ht="15.75" customHeight="1"/>
    <row r="5820" s="120" customFormat="1" ht="15.75" customHeight="1"/>
    <row r="5821" s="120" customFormat="1" ht="15.75" customHeight="1"/>
    <row r="5822" s="120" customFormat="1" ht="15.75" customHeight="1"/>
    <row r="5823" s="120" customFormat="1" ht="15.75" customHeight="1"/>
    <row r="5824" s="120" customFormat="1" ht="15.75" customHeight="1"/>
    <row r="5825" s="120" customFormat="1" ht="15.75" customHeight="1"/>
    <row r="5826" s="120" customFormat="1" ht="15.75" customHeight="1"/>
    <row r="5827" s="120" customFormat="1" ht="15.75" customHeight="1"/>
    <row r="5828" s="120" customFormat="1" ht="15.75" customHeight="1"/>
    <row r="5829" s="120" customFormat="1" ht="15.75" customHeight="1"/>
    <row r="5830" s="120" customFormat="1" ht="15.75" customHeight="1"/>
    <row r="5831" s="120" customFormat="1" ht="15.75" customHeight="1"/>
    <row r="5832" s="120" customFormat="1" ht="15.75" customHeight="1"/>
    <row r="5833" s="120" customFormat="1" ht="15.75" customHeight="1"/>
    <row r="5834" s="120" customFormat="1" ht="15.75" customHeight="1"/>
    <row r="5835" s="120" customFormat="1" ht="15.75" customHeight="1"/>
    <row r="5836" s="120" customFormat="1" ht="15.75" customHeight="1"/>
    <row r="5837" s="120" customFormat="1" ht="15.75" customHeight="1"/>
    <row r="5838" s="120" customFormat="1" ht="15.75" customHeight="1"/>
    <row r="5839" s="120" customFormat="1" ht="15.75" customHeight="1"/>
    <row r="5840" s="120" customFormat="1" ht="15.75" customHeight="1"/>
    <row r="5841" s="120" customFormat="1" ht="15.75" customHeight="1"/>
    <row r="5842" s="120" customFormat="1" ht="15.75" customHeight="1"/>
    <row r="5843" s="120" customFormat="1" ht="15.75" customHeight="1"/>
    <row r="5844" s="120" customFormat="1" ht="15.75" customHeight="1"/>
    <row r="5845" s="120" customFormat="1" ht="15.75" customHeight="1"/>
    <row r="5846" s="120" customFormat="1" ht="15.75" customHeight="1"/>
    <row r="5847" s="120" customFormat="1" ht="15.75" customHeight="1"/>
    <row r="5848" s="120" customFormat="1" ht="15.75" customHeight="1"/>
    <row r="5849" s="120" customFormat="1" ht="15.75" customHeight="1"/>
    <row r="5850" s="120" customFormat="1" ht="15.75" customHeight="1"/>
    <row r="5851" s="120" customFormat="1" ht="15.75" customHeight="1"/>
    <row r="5852" s="120" customFormat="1" ht="15.75" customHeight="1"/>
    <row r="5853" s="120" customFormat="1" ht="15.75" customHeight="1"/>
    <row r="5854" s="120" customFormat="1" ht="15.75" customHeight="1"/>
    <row r="5855" s="120" customFormat="1" ht="15.75" customHeight="1"/>
    <row r="5856" s="120" customFormat="1" ht="15.75" customHeight="1"/>
    <row r="5857" s="120" customFormat="1" ht="15.75" customHeight="1"/>
    <row r="5858" s="120" customFormat="1" ht="15.75" customHeight="1"/>
    <row r="5859" s="120" customFormat="1" ht="15.75" customHeight="1"/>
    <row r="5860" s="120" customFormat="1" ht="15.75" customHeight="1"/>
    <row r="5861" s="120" customFormat="1" ht="15.75" customHeight="1"/>
    <row r="5862" s="120" customFormat="1" ht="15.75" customHeight="1"/>
    <row r="5863" s="120" customFormat="1" ht="15.75" customHeight="1"/>
    <row r="5864" s="120" customFormat="1" ht="15.75" customHeight="1"/>
    <row r="5865" s="120" customFormat="1" ht="15.75" customHeight="1"/>
    <row r="5866" s="120" customFormat="1" ht="15.75" customHeight="1"/>
    <row r="5867" s="120" customFormat="1" ht="15.75" customHeight="1"/>
    <row r="5868" s="120" customFormat="1" ht="15.75" customHeight="1"/>
    <row r="5869" s="120" customFormat="1" ht="15.75" customHeight="1"/>
    <row r="5870" s="120" customFormat="1" ht="15.75" customHeight="1"/>
    <row r="5871" s="120" customFormat="1" ht="15.75" customHeight="1"/>
    <row r="5872" s="120" customFormat="1" ht="15.75" customHeight="1"/>
    <row r="5873" s="120" customFormat="1" ht="15.75" customHeight="1"/>
    <row r="5874" s="120" customFormat="1" ht="15.75" customHeight="1"/>
    <row r="5875" s="120" customFormat="1" ht="15.75" customHeight="1"/>
    <row r="5876" s="120" customFormat="1" ht="15.75" customHeight="1"/>
    <row r="5877" s="120" customFormat="1" ht="15.75" customHeight="1"/>
    <row r="5878" s="120" customFormat="1" ht="15.75" customHeight="1"/>
    <row r="5879" s="120" customFormat="1" ht="15.75" customHeight="1"/>
    <row r="5880" s="120" customFormat="1" ht="15.75" customHeight="1"/>
    <row r="5881" s="120" customFormat="1" ht="15.75" customHeight="1"/>
    <row r="5882" s="120" customFormat="1" ht="15.75" customHeight="1"/>
    <row r="5883" s="120" customFormat="1" ht="15.75" customHeight="1"/>
    <row r="5884" s="120" customFormat="1" ht="15.75" customHeight="1"/>
    <row r="5885" s="120" customFormat="1" ht="15.75" customHeight="1"/>
    <row r="5886" s="120" customFormat="1" ht="15.75" customHeight="1"/>
    <row r="5887" s="120" customFormat="1" ht="15.75" customHeight="1"/>
    <row r="5888" s="120" customFormat="1" ht="15.75" customHeight="1"/>
    <row r="5889" s="120" customFormat="1" ht="15.75" customHeight="1"/>
    <row r="5890" s="120" customFormat="1" ht="15.75" customHeight="1"/>
    <row r="5891" s="120" customFormat="1" ht="15.75" customHeight="1"/>
    <row r="5892" s="120" customFormat="1" ht="15.75" customHeight="1"/>
    <row r="5893" s="120" customFormat="1" ht="15.75" customHeight="1"/>
    <row r="5894" s="120" customFormat="1" ht="15.75" customHeight="1"/>
    <row r="5895" s="120" customFormat="1" ht="15.75" customHeight="1"/>
    <row r="5896" s="120" customFormat="1" ht="15.75" customHeight="1"/>
    <row r="5897" s="120" customFormat="1" ht="15.75" customHeight="1"/>
    <row r="5898" s="120" customFormat="1" ht="15.75" customHeight="1"/>
    <row r="5899" s="120" customFormat="1" ht="15.75" customHeight="1"/>
    <row r="5900" s="120" customFormat="1" ht="15.75" customHeight="1"/>
    <row r="5901" s="120" customFormat="1" ht="15.75" customHeight="1"/>
    <row r="5902" s="120" customFormat="1" ht="15.75" customHeight="1"/>
    <row r="5903" s="120" customFormat="1" ht="15.75" customHeight="1"/>
    <row r="5904" s="120" customFormat="1" ht="15.75" customHeight="1"/>
    <row r="5905" s="120" customFormat="1" ht="15.75" customHeight="1"/>
    <row r="5906" s="120" customFormat="1" ht="15.75" customHeight="1"/>
    <row r="5907" s="120" customFormat="1" ht="15.75" customHeight="1"/>
    <row r="5908" s="120" customFormat="1" ht="15.75" customHeight="1"/>
    <row r="5909" s="120" customFormat="1" ht="15.75" customHeight="1"/>
    <row r="5910" s="120" customFormat="1" ht="15.75" customHeight="1"/>
    <row r="5911" s="120" customFormat="1" ht="15.75" customHeight="1"/>
    <row r="5912" s="120" customFormat="1" ht="15.75" customHeight="1"/>
    <row r="5913" s="120" customFormat="1" ht="15.75" customHeight="1"/>
    <row r="5914" s="120" customFormat="1" ht="15.75" customHeight="1"/>
    <row r="5915" s="120" customFormat="1" ht="15.75" customHeight="1"/>
    <row r="5916" s="120" customFormat="1" ht="15.75" customHeight="1"/>
    <row r="5917" s="120" customFormat="1" ht="15.75" customHeight="1"/>
    <row r="5918" s="120" customFormat="1" ht="15.75" customHeight="1"/>
    <row r="5919" s="120" customFormat="1" ht="15.75" customHeight="1"/>
    <row r="5920" s="120" customFormat="1" ht="15.75" customHeight="1"/>
    <row r="5921" s="120" customFormat="1" ht="15.75" customHeight="1"/>
    <row r="5922" s="120" customFormat="1" ht="15.75" customHeight="1"/>
    <row r="5923" s="120" customFormat="1" ht="15.75" customHeight="1"/>
    <row r="5924" s="120" customFormat="1" ht="15.75" customHeight="1"/>
    <row r="5925" s="120" customFormat="1" ht="15.75" customHeight="1"/>
    <row r="5926" s="120" customFormat="1" ht="15.75" customHeight="1"/>
    <row r="5927" s="120" customFormat="1" ht="15.75" customHeight="1"/>
    <row r="5928" s="120" customFormat="1" ht="15.75" customHeight="1"/>
    <row r="5929" s="120" customFormat="1" ht="15.75" customHeight="1"/>
    <row r="5930" s="120" customFormat="1" ht="15.75" customHeight="1"/>
    <row r="5931" s="120" customFormat="1" ht="15.75" customHeight="1"/>
    <row r="5932" s="120" customFormat="1" ht="15.75" customHeight="1"/>
    <row r="5933" s="120" customFormat="1" ht="15.75" customHeight="1"/>
    <row r="5934" s="120" customFormat="1" ht="15.75" customHeight="1"/>
    <row r="5935" s="120" customFormat="1" ht="15.75" customHeight="1"/>
    <row r="5936" s="120" customFormat="1" ht="15.75" customHeight="1"/>
    <row r="5937" s="120" customFormat="1" ht="15.75" customHeight="1"/>
    <row r="5938" s="120" customFormat="1" ht="15.75" customHeight="1"/>
    <row r="5939" s="120" customFormat="1" ht="15.75" customHeight="1"/>
    <row r="5940" s="120" customFormat="1" ht="15.75" customHeight="1"/>
    <row r="5941" s="120" customFormat="1" ht="15.75" customHeight="1"/>
    <row r="5942" s="120" customFormat="1" ht="15.75" customHeight="1"/>
    <row r="5943" s="120" customFormat="1" ht="15.75" customHeight="1"/>
    <row r="5944" s="120" customFormat="1" ht="15.75" customHeight="1"/>
    <row r="5945" s="120" customFormat="1" ht="15.75" customHeight="1"/>
    <row r="5946" s="120" customFormat="1" ht="15.75" customHeight="1"/>
    <row r="5947" s="120" customFormat="1" ht="15.75" customHeight="1"/>
    <row r="5948" s="120" customFormat="1" ht="15.75" customHeight="1"/>
    <row r="5949" s="120" customFormat="1" ht="15.75" customHeight="1"/>
    <row r="5950" s="120" customFormat="1" ht="15.75" customHeight="1"/>
    <row r="5951" s="120" customFormat="1" ht="15.75" customHeight="1"/>
    <row r="5952" s="120" customFormat="1" ht="15.75" customHeight="1"/>
    <row r="5953" s="120" customFormat="1" ht="15.75" customHeight="1"/>
    <row r="5954" s="120" customFormat="1" ht="15.75" customHeight="1"/>
    <row r="5955" s="120" customFormat="1" ht="15.75" customHeight="1"/>
    <row r="5956" s="120" customFormat="1" ht="15.75" customHeight="1"/>
    <row r="5957" s="120" customFormat="1" ht="15.75" customHeight="1"/>
    <row r="5958" s="120" customFormat="1" ht="15.75" customHeight="1"/>
    <row r="5959" s="120" customFormat="1" ht="15.75" customHeight="1"/>
    <row r="5960" s="120" customFormat="1" ht="15.75" customHeight="1"/>
    <row r="5961" s="120" customFormat="1" ht="15.75" customHeight="1"/>
    <row r="5962" s="120" customFormat="1" ht="15.75" customHeight="1"/>
    <row r="5963" s="120" customFormat="1" ht="15.75" customHeight="1"/>
    <row r="5964" s="120" customFormat="1" ht="15.75" customHeight="1"/>
    <row r="5965" s="120" customFormat="1" ht="15.75" customHeight="1"/>
    <row r="5966" s="120" customFormat="1" ht="15.75" customHeight="1"/>
    <row r="5967" s="120" customFormat="1" ht="15.75" customHeight="1"/>
    <row r="5968" s="120" customFormat="1" ht="15.75" customHeight="1"/>
    <row r="5969" s="120" customFormat="1" ht="15.75" customHeight="1"/>
    <row r="5970" s="120" customFormat="1" ht="15.75" customHeight="1"/>
    <row r="5971" s="120" customFormat="1" ht="15.75" customHeight="1"/>
    <row r="5972" s="120" customFormat="1" ht="15.75" customHeight="1"/>
    <row r="5973" s="120" customFormat="1" ht="15.75" customHeight="1"/>
    <row r="5974" s="120" customFormat="1" ht="15.75" customHeight="1"/>
    <row r="5975" s="120" customFormat="1" ht="15.75" customHeight="1"/>
    <row r="5976" s="120" customFormat="1" ht="15.75" customHeight="1"/>
    <row r="5977" s="120" customFormat="1" ht="15.75" customHeight="1"/>
    <row r="5978" s="120" customFormat="1" ht="15.75" customHeight="1"/>
    <row r="5979" s="120" customFormat="1" ht="15.75" customHeight="1"/>
    <row r="5980" s="120" customFormat="1" ht="15.75" customHeight="1"/>
    <row r="5981" s="120" customFormat="1" ht="15.75" customHeight="1"/>
    <row r="5982" s="120" customFormat="1" ht="15.75" customHeight="1"/>
    <row r="5983" s="120" customFormat="1" ht="15.75" customHeight="1"/>
    <row r="5984" s="120" customFormat="1" ht="15.75" customHeight="1"/>
    <row r="5985" s="120" customFormat="1" ht="15.75" customHeight="1"/>
    <row r="5986" s="120" customFormat="1" ht="15.75" customHeight="1"/>
    <row r="5987" s="120" customFormat="1" ht="15.75" customHeight="1"/>
    <row r="5988" s="120" customFormat="1" ht="15.75" customHeight="1"/>
    <row r="5989" s="120" customFormat="1" ht="15.75" customHeight="1"/>
    <row r="5990" s="120" customFormat="1" ht="15.75" customHeight="1"/>
    <row r="5991" s="120" customFormat="1" ht="15.75" customHeight="1"/>
    <row r="5992" s="120" customFormat="1" ht="15.75" customHeight="1"/>
    <row r="5993" s="120" customFormat="1" ht="15.75" customHeight="1"/>
    <row r="5994" s="120" customFormat="1" ht="15.75" customHeight="1"/>
    <row r="5995" s="120" customFormat="1" ht="15.75" customHeight="1"/>
    <row r="5996" s="120" customFormat="1" ht="15.75" customHeight="1"/>
    <row r="5997" s="120" customFormat="1" ht="15.75" customHeight="1"/>
    <row r="5998" s="120" customFormat="1" ht="15.75" customHeight="1"/>
    <row r="5999" s="120" customFormat="1" ht="15.75" customHeight="1"/>
    <row r="6000" s="120" customFormat="1" ht="15.75" customHeight="1"/>
    <row r="6001" s="120" customFormat="1" ht="15.75" customHeight="1"/>
    <row r="6002" s="120" customFormat="1" ht="15.75" customHeight="1"/>
    <row r="6003" s="120" customFormat="1" ht="15.75" customHeight="1"/>
    <row r="6004" s="120" customFormat="1" ht="15.75" customHeight="1"/>
    <row r="6005" s="120" customFormat="1" ht="15.75" customHeight="1"/>
    <row r="6006" s="120" customFormat="1" ht="15.75" customHeight="1"/>
    <row r="6007" s="120" customFormat="1" ht="15.75" customHeight="1"/>
    <row r="6008" s="120" customFormat="1" ht="15.75" customHeight="1"/>
    <row r="6009" s="120" customFormat="1" ht="15.75" customHeight="1"/>
    <row r="6010" s="120" customFormat="1" ht="15.75" customHeight="1"/>
    <row r="6011" s="120" customFormat="1" ht="15.75" customHeight="1"/>
    <row r="6012" s="120" customFormat="1" ht="15.75" customHeight="1"/>
    <row r="6013" s="120" customFormat="1" ht="15.75" customHeight="1"/>
    <row r="6014" s="120" customFormat="1" ht="15.75" customHeight="1"/>
    <row r="6015" s="120" customFormat="1" ht="15.75" customHeight="1"/>
    <row r="6016" s="120" customFormat="1" ht="15.75" customHeight="1"/>
    <row r="6017" s="120" customFormat="1" ht="15.75" customHeight="1"/>
    <row r="6018" s="120" customFormat="1" ht="15.75" customHeight="1"/>
    <row r="6019" s="120" customFormat="1" ht="15.75" customHeight="1"/>
    <row r="6020" s="120" customFormat="1" ht="15.75" customHeight="1"/>
    <row r="6021" s="120" customFormat="1" ht="15.75" customHeight="1"/>
    <row r="6022" s="120" customFormat="1" ht="15.75" customHeight="1"/>
    <row r="6023" s="120" customFormat="1" ht="15.75" customHeight="1"/>
    <row r="6024" s="120" customFormat="1" ht="15.75" customHeight="1"/>
    <row r="6025" s="120" customFormat="1" ht="15.75" customHeight="1"/>
    <row r="6026" s="120" customFormat="1" ht="15.75" customHeight="1"/>
    <row r="6027" s="120" customFormat="1" ht="15.75" customHeight="1"/>
    <row r="6028" s="120" customFormat="1" ht="15.75" customHeight="1"/>
    <row r="6029" s="120" customFormat="1" ht="15.75" customHeight="1"/>
    <row r="6030" s="120" customFormat="1" ht="15.75" customHeight="1"/>
    <row r="6031" s="120" customFormat="1" ht="15.75" customHeight="1"/>
    <row r="6032" s="120" customFormat="1" ht="15.75" customHeight="1"/>
    <row r="6033" s="120" customFormat="1" ht="15.75" customHeight="1"/>
    <row r="6034" s="120" customFormat="1" ht="15.75" customHeight="1"/>
    <row r="6035" s="120" customFormat="1" ht="15.75" customHeight="1"/>
    <row r="6036" s="120" customFormat="1" ht="15.75" customHeight="1"/>
    <row r="6037" s="120" customFormat="1" ht="15.75" customHeight="1"/>
    <row r="6038" s="120" customFormat="1" ht="15.75" customHeight="1"/>
    <row r="6039" s="120" customFormat="1" ht="15.75" customHeight="1"/>
    <row r="6040" s="120" customFormat="1" ht="15.75" customHeight="1"/>
    <row r="6041" s="120" customFormat="1" ht="15.75" customHeight="1"/>
    <row r="6042" s="120" customFormat="1" ht="15.75" customHeight="1"/>
    <row r="6043" s="120" customFormat="1" ht="15.75" customHeight="1"/>
    <row r="6044" s="120" customFormat="1" ht="15.75" customHeight="1"/>
    <row r="6045" s="120" customFormat="1" ht="15.75" customHeight="1"/>
    <row r="6046" s="120" customFormat="1" ht="15.75" customHeight="1"/>
    <row r="6047" s="120" customFormat="1" ht="15.75" customHeight="1"/>
    <row r="6048" s="120" customFormat="1" ht="15.75" customHeight="1"/>
    <row r="6049" s="120" customFormat="1" ht="15.75" customHeight="1"/>
    <row r="6050" s="120" customFormat="1" ht="15.75" customHeight="1"/>
    <row r="6051" s="120" customFormat="1" ht="15.75" customHeight="1"/>
    <row r="6052" s="120" customFormat="1" ht="15.75" customHeight="1"/>
    <row r="6053" s="120" customFormat="1" ht="15.75" customHeight="1"/>
    <row r="6054" s="120" customFormat="1" ht="15.75" customHeight="1"/>
    <row r="6055" s="120" customFormat="1" ht="15.75" customHeight="1"/>
    <row r="6056" s="120" customFormat="1" ht="15.75" customHeight="1"/>
    <row r="6057" s="120" customFormat="1" ht="15.75" customHeight="1"/>
    <row r="6058" s="120" customFormat="1" ht="15.75" customHeight="1"/>
    <row r="6059" s="120" customFormat="1" ht="15.75" customHeight="1"/>
    <row r="6060" s="120" customFormat="1" ht="15.75" customHeight="1"/>
    <row r="6061" s="120" customFormat="1" ht="15.75" customHeight="1"/>
    <row r="6062" s="120" customFormat="1" ht="15.75" customHeight="1"/>
    <row r="6063" s="120" customFormat="1" ht="15.75" customHeight="1"/>
    <row r="6064" s="120" customFormat="1" ht="15.75" customHeight="1"/>
    <row r="6065" s="120" customFormat="1" ht="15.75" customHeight="1"/>
    <row r="6066" s="120" customFormat="1" ht="15.75" customHeight="1"/>
    <row r="6067" s="120" customFormat="1" ht="15.75" customHeight="1"/>
    <row r="6068" s="120" customFormat="1" ht="15.75" customHeight="1"/>
    <row r="6069" s="120" customFormat="1" ht="15.75" customHeight="1"/>
    <row r="6070" s="120" customFormat="1" ht="15.75" customHeight="1"/>
    <row r="6071" s="120" customFormat="1" ht="15.75" customHeight="1"/>
    <row r="6072" s="120" customFormat="1" ht="15.75" customHeight="1"/>
    <row r="6073" s="120" customFormat="1" ht="15.75" customHeight="1"/>
    <row r="6074" s="120" customFormat="1" ht="15.75" customHeight="1"/>
    <row r="6075" s="120" customFormat="1" ht="15.75" customHeight="1"/>
    <row r="6076" s="120" customFormat="1" ht="15.75" customHeight="1"/>
    <row r="6077" s="120" customFormat="1" ht="15.75" customHeight="1"/>
    <row r="6078" s="120" customFormat="1" ht="15.75" customHeight="1"/>
    <row r="6079" s="120" customFormat="1" ht="15.75" customHeight="1"/>
    <row r="6080" s="120" customFormat="1" ht="15.75" customHeight="1"/>
    <row r="6081" s="120" customFormat="1" ht="15.75" customHeight="1"/>
    <row r="6082" s="120" customFormat="1" ht="15.75" customHeight="1"/>
    <row r="6083" s="120" customFormat="1" ht="15.75" customHeight="1"/>
    <row r="6084" s="120" customFormat="1" ht="15.75" customHeight="1"/>
    <row r="6085" s="120" customFormat="1" ht="15.75" customHeight="1"/>
    <row r="6086" s="120" customFormat="1" ht="15.75" customHeight="1"/>
    <row r="6087" s="120" customFormat="1" ht="15.75" customHeight="1"/>
    <row r="6088" s="120" customFormat="1" ht="15.75" customHeight="1"/>
    <row r="6089" s="120" customFormat="1" ht="15.75" customHeight="1"/>
    <row r="6090" s="120" customFormat="1" ht="15.75" customHeight="1"/>
    <row r="6091" s="120" customFormat="1" ht="15.75" customHeight="1"/>
    <row r="6092" s="120" customFormat="1" ht="15.75" customHeight="1"/>
    <row r="6093" s="120" customFormat="1" ht="15.75" customHeight="1"/>
    <row r="6094" s="120" customFormat="1" ht="15.75" customHeight="1"/>
    <row r="6095" s="120" customFormat="1" ht="15.75" customHeight="1"/>
    <row r="6096" s="120" customFormat="1" ht="15.75" customHeight="1"/>
    <row r="6097" s="120" customFormat="1" ht="15.75" customHeight="1"/>
    <row r="6098" s="120" customFormat="1" ht="15.75" customHeight="1"/>
    <row r="6099" s="120" customFormat="1" ht="15.75" customHeight="1"/>
    <row r="6100" s="120" customFormat="1" ht="15.75" customHeight="1"/>
    <row r="6101" s="120" customFormat="1" ht="15.75" customHeight="1"/>
    <row r="6102" s="120" customFormat="1" ht="15.75" customHeight="1"/>
    <row r="6103" s="120" customFormat="1" ht="15.75" customHeight="1"/>
    <row r="6104" s="120" customFormat="1" ht="15.75" customHeight="1"/>
    <row r="6105" s="120" customFormat="1" ht="15.75" customHeight="1"/>
    <row r="6106" s="120" customFormat="1" ht="15.75" customHeight="1"/>
    <row r="6107" s="120" customFormat="1" ht="15.75" customHeight="1"/>
    <row r="6108" s="120" customFormat="1" ht="15.75" customHeight="1"/>
    <row r="6109" s="120" customFormat="1" ht="15.75" customHeight="1"/>
    <row r="6110" s="120" customFormat="1" ht="15.75" customHeight="1"/>
    <row r="6111" s="120" customFormat="1" ht="15.75" customHeight="1"/>
    <row r="6112" s="120" customFormat="1" ht="15.75" customHeight="1"/>
    <row r="6113" s="120" customFormat="1" ht="15.75" customHeight="1"/>
    <row r="6114" s="120" customFormat="1" ht="15.75" customHeight="1"/>
    <row r="6115" s="120" customFormat="1" ht="15.75" customHeight="1"/>
    <row r="6116" s="120" customFormat="1" ht="15.75" customHeight="1"/>
    <row r="6117" s="120" customFormat="1" ht="15.75" customHeight="1"/>
    <row r="6118" s="120" customFormat="1" ht="15.75" customHeight="1"/>
    <row r="6119" s="120" customFormat="1" ht="15.75" customHeight="1"/>
    <row r="6120" s="120" customFormat="1" ht="15.75" customHeight="1"/>
    <row r="6121" s="120" customFormat="1" ht="15.75" customHeight="1"/>
    <row r="6122" s="120" customFormat="1" ht="15.75" customHeight="1"/>
    <row r="6123" s="120" customFormat="1" ht="15.75" customHeight="1"/>
    <row r="6124" s="120" customFormat="1" ht="15.75" customHeight="1"/>
    <row r="6125" s="120" customFormat="1" ht="15.75" customHeight="1"/>
    <row r="6126" s="120" customFormat="1" ht="15.75" customHeight="1"/>
    <row r="6127" s="120" customFormat="1" ht="15.75" customHeight="1"/>
    <row r="6128" s="120" customFormat="1" ht="15.75" customHeight="1"/>
    <row r="6129" s="120" customFormat="1" ht="15.75" customHeight="1"/>
    <row r="6130" s="120" customFormat="1" ht="15.75" customHeight="1"/>
    <row r="6131" s="120" customFormat="1" ht="15.75" customHeight="1"/>
    <row r="6132" s="120" customFormat="1" ht="15.75" customHeight="1"/>
    <row r="6133" s="120" customFormat="1" ht="15.75" customHeight="1"/>
    <row r="6134" s="120" customFormat="1" ht="15.75" customHeight="1"/>
    <row r="6135" s="120" customFormat="1" ht="15.75" customHeight="1"/>
    <row r="6136" s="120" customFormat="1" ht="15.75" customHeight="1"/>
    <row r="6137" s="120" customFormat="1" ht="15.75" customHeight="1"/>
    <row r="6138" s="120" customFormat="1" ht="15.75" customHeight="1"/>
    <row r="6139" s="120" customFormat="1" ht="15.75" customHeight="1"/>
    <row r="6140" s="120" customFormat="1" ht="15.75" customHeight="1"/>
    <row r="6141" s="120" customFormat="1" ht="15.75" customHeight="1"/>
    <row r="6142" s="120" customFormat="1" ht="15.75" customHeight="1"/>
    <row r="6143" s="120" customFormat="1" ht="15.75" customHeight="1"/>
    <row r="6144" s="120" customFormat="1" ht="15.75" customHeight="1"/>
    <row r="6145" s="120" customFormat="1" ht="15.75" customHeight="1"/>
    <row r="6146" s="120" customFormat="1" ht="15.75" customHeight="1"/>
    <row r="6147" s="120" customFormat="1" ht="15.75" customHeight="1"/>
    <row r="6148" s="120" customFormat="1" ht="15.75" customHeight="1"/>
    <row r="6149" s="120" customFormat="1" ht="15.75" customHeight="1"/>
    <row r="6150" s="120" customFormat="1" ht="15.75" customHeight="1"/>
    <row r="6151" s="120" customFormat="1" ht="15.75" customHeight="1"/>
    <row r="6152" s="120" customFormat="1" ht="15.75" customHeight="1"/>
    <row r="6153" s="120" customFormat="1" ht="15.75" customHeight="1"/>
    <row r="6154" s="120" customFormat="1" ht="15.75" customHeight="1"/>
    <row r="6155" s="120" customFormat="1" ht="15.75" customHeight="1"/>
    <row r="6156" s="120" customFormat="1" ht="15.75" customHeight="1"/>
    <row r="6157" s="120" customFormat="1" ht="15.75" customHeight="1"/>
    <row r="6158" s="120" customFormat="1" ht="15.75" customHeight="1"/>
    <row r="6159" s="120" customFormat="1" ht="15.75" customHeight="1"/>
    <row r="6160" s="120" customFormat="1" ht="15.75" customHeight="1"/>
    <row r="6161" s="120" customFormat="1" ht="15.75" customHeight="1"/>
    <row r="6162" s="120" customFormat="1" ht="15.75" customHeight="1"/>
    <row r="6163" s="120" customFormat="1" ht="15.75" customHeight="1"/>
    <row r="6164" s="120" customFormat="1" ht="15.75" customHeight="1"/>
    <row r="6165" s="120" customFormat="1" ht="15.75" customHeight="1"/>
    <row r="6166" s="120" customFormat="1" ht="15.75" customHeight="1"/>
    <row r="6167" s="120" customFormat="1" ht="15.75" customHeight="1"/>
    <row r="6168" s="120" customFormat="1" ht="15.75" customHeight="1"/>
    <row r="6169" s="120" customFormat="1" ht="15.75" customHeight="1"/>
    <row r="6170" s="120" customFormat="1" ht="15.75" customHeight="1"/>
    <row r="6171" s="120" customFormat="1" ht="15.75" customHeight="1"/>
    <row r="6172" s="120" customFormat="1" ht="15.75" customHeight="1"/>
    <row r="6173" s="120" customFormat="1" ht="15.75" customHeight="1"/>
    <row r="6174" s="120" customFormat="1" ht="15.75" customHeight="1"/>
    <row r="6175" s="120" customFormat="1" ht="15.75" customHeight="1"/>
    <row r="6176" s="120" customFormat="1" ht="15.75" customHeight="1"/>
    <row r="6177" s="120" customFormat="1" ht="15.75" customHeight="1"/>
    <row r="6178" s="120" customFormat="1" ht="15.75" customHeight="1"/>
    <row r="6179" s="120" customFormat="1" ht="15.75" customHeight="1"/>
    <row r="6180" s="120" customFormat="1" ht="15.75" customHeight="1"/>
    <row r="6181" s="120" customFormat="1" ht="15.75" customHeight="1"/>
    <row r="6182" s="120" customFormat="1" ht="15.75" customHeight="1"/>
    <row r="6183" s="120" customFormat="1" ht="15.75" customHeight="1"/>
    <row r="6184" s="120" customFormat="1" ht="15.75" customHeight="1"/>
    <row r="6185" s="120" customFormat="1" ht="15.75" customHeight="1"/>
    <row r="6186" s="120" customFormat="1" ht="15.75" customHeight="1"/>
    <row r="6187" s="120" customFormat="1" ht="15.75" customHeight="1"/>
    <row r="6188" s="120" customFormat="1" ht="15.75" customHeight="1"/>
    <row r="6189" s="120" customFormat="1" ht="15.75" customHeight="1"/>
    <row r="6190" s="120" customFormat="1" ht="15.75" customHeight="1"/>
    <row r="6191" s="120" customFormat="1" ht="15.75" customHeight="1"/>
    <row r="6192" s="120" customFormat="1" ht="15.75" customHeight="1"/>
    <row r="6193" s="120" customFormat="1" ht="15.75" customHeight="1"/>
    <row r="6194" s="120" customFormat="1" ht="15.75" customHeight="1"/>
    <row r="6195" s="120" customFormat="1" ht="15.75" customHeight="1"/>
    <row r="6196" s="120" customFormat="1" ht="15.75" customHeight="1"/>
    <row r="6197" s="120" customFormat="1" ht="15.75" customHeight="1"/>
    <row r="6198" s="120" customFormat="1" ht="15.75" customHeight="1"/>
    <row r="6199" s="120" customFormat="1" ht="15.75" customHeight="1"/>
    <row r="6200" s="120" customFormat="1" ht="15.75" customHeight="1"/>
    <row r="6201" s="120" customFormat="1" ht="15.75" customHeight="1"/>
    <row r="6202" s="120" customFormat="1" ht="15.75" customHeight="1"/>
    <row r="6203" s="120" customFormat="1" ht="15.75" customHeight="1"/>
    <row r="6204" s="120" customFormat="1" ht="15.75" customHeight="1"/>
    <row r="6205" s="120" customFormat="1" ht="15.75" customHeight="1"/>
    <row r="6206" s="120" customFormat="1" ht="15.75" customHeight="1"/>
    <row r="6207" s="120" customFormat="1" ht="15.75" customHeight="1"/>
    <row r="6208" s="120" customFormat="1" ht="15.75" customHeight="1"/>
    <row r="6209" s="120" customFormat="1" ht="15.75" customHeight="1"/>
    <row r="6210" s="120" customFormat="1" ht="15.75" customHeight="1"/>
    <row r="6211" s="120" customFormat="1" ht="15.75" customHeight="1"/>
    <row r="6212" s="120" customFormat="1" ht="15.75" customHeight="1"/>
    <row r="6213" s="120" customFormat="1" ht="15.75" customHeight="1"/>
    <row r="6214" s="120" customFormat="1" ht="15.75" customHeight="1"/>
    <row r="6215" s="120" customFormat="1" ht="15.75" customHeight="1"/>
    <row r="6216" s="120" customFormat="1" ht="15.75" customHeight="1"/>
    <row r="6217" s="120" customFormat="1" ht="15.75" customHeight="1"/>
    <row r="6218" s="120" customFormat="1" ht="15.75" customHeight="1"/>
    <row r="6219" s="120" customFormat="1" ht="15.75" customHeight="1"/>
    <row r="6220" s="120" customFormat="1" ht="15.75" customHeight="1"/>
    <row r="6221" s="120" customFormat="1" ht="15.75" customHeight="1"/>
    <row r="6222" s="120" customFormat="1" ht="15.75" customHeight="1"/>
    <row r="6223" s="120" customFormat="1" ht="15.75" customHeight="1"/>
    <row r="6224" s="120" customFormat="1" ht="15.75" customHeight="1"/>
    <row r="6225" s="120" customFormat="1" ht="15.75" customHeight="1"/>
    <row r="6226" s="120" customFormat="1" ht="15.75" customHeight="1"/>
    <row r="6227" s="120" customFormat="1" ht="15.75" customHeight="1"/>
    <row r="6228" s="120" customFormat="1" ht="15.75" customHeight="1"/>
    <row r="6229" s="120" customFormat="1" ht="15.75" customHeight="1"/>
    <row r="6230" s="120" customFormat="1" ht="15.75" customHeight="1"/>
    <row r="6231" s="120" customFormat="1" ht="15.75" customHeight="1"/>
    <row r="6232" s="120" customFormat="1" ht="15.75" customHeight="1"/>
    <row r="6233" s="120" customFormat="1" ht="15.75" customHeight="1"/>
    <row r="6234" s="120" customFormat="1" ht="15.75" customHeight="1"/>
    <row r="6235" s="120" customFormat="1" ht="15.75" customHeight="1"/>
    <row r="6236" s="120" customFormat="1" ht="15.75" customHeight="1"/>
    <row r="6237" s="120" customFormat="1" ht="15.75" customHeight="1"/>
    <row r="6238" s="120" customFormat="1" ht="15.75" customHeight="1"/>
    <row r="6239" s="120" customFormat="1" ht="15.75" customHeight="1"/>
    <row r="6240" s="120" customFormat="1" ht="15.75" customHeight="1"/>
    <row r="6241" s="120" customFormat="1" ht="15.75" customHeight="1"/>
    <row r="6242" s="120" customFormat="1" ht="15.75" customHeight="1"/>
    <row r="6243" s="120" customFormat="1" ht="15.75" customHeight="1"/>
    <row r="6244" s="120" customFormat="1" ht="15.75" customHeight="1"/>
    <row r="6245" s="120" customFormat="1" ht="15.75" customHeight="1"/>
    <row r="6246" s="120" customFormat="1" ht="15.75" customHeight="1"/>
    <row r="6247" s="120" customFormat="1" ht="15.75" customHeight="1"/>
    <row r="6248" s="120" customFormat="1" ht="15.75" customHeight="1"/>
    <row r="6249" s="120" customFormat="1" ht="15.75" customHeight="1"/>
    <row r="6250" s="120" customFormat="1" ht="15.75" customHeight="1"/>
    <row r="6251" s="120" customFormat="1" ht="15.75" customHeight="1"/>
    <row r="6252" s="120" customFormat="1" ht="15.75" customHeight="1"/>
    <row r="6253" s="120" customFormat="1" ht="15.75" customHeight="1"/>
    <row r="6254" s="120" customFormat="1" ht="15.75" customHeight="1"/>
    <row r="6255" s="120" customFormat="1" ht="15.75" customHeight="1"/>
    <row r="6256" s="120" customFormat="1" ht="15.75" customHeight="1"/>
    <row r="6257" s="120" customFormat="1" ht="15.75" customHeight="1"/>
    <row r="6258" s="120" customFormat="1" ht="15.75" customHeight="1"/>
    <row r="6259" s="120" customFormat="1" ht="15.75" customHeight="1"/>
    <row r="6260" s="120" customFormat="1" ht="15.75" customHeight="1"/>
    <row r="6261" s="120" customFormat="1" ht="15.75" customHeight="1"/>
    <row r="6262" s="120" customFormat="1" ht="15.75" customHeight="1"/>
    <row r="6263" s="120" customFormat="1" ht="15.75" customHeight="1"/>
    <row r="6264" s="120" customFormat="1" ht="15.75" customHeight="1"/>
    <row r="6265" s="120" customFormat="1" ht="15.75" customHeight="1"/>
    <row r="6266" s="120" customFormat="1" ht="15.75" customHeight="1"/>
    <row r="6267" s="120" customFormat="1" ht="15.75" customHeight="1"/>
    <row r="6268" s="120" customFormat="1" ht="15.75" customHeight="1"/>
    <row r="6269" s="120" customFormat="1" ht="15.75" customHeight="1"/>
    <row r="6270" s="120" customFormat="1" ht="15.75" customHeight="1"/>
    <row r="6271" s="120" customFormat="1" ht="15.75" customHeight="1"/>
    <row r="6272" s="120" customFormat="1" ht="15.75" customHeight="1"/>
    <row r="6273" s="120" customFormat="1" ht="15.75" customHeight="1"/>
    <row r="6274" s="120" customFormat="1" ht="15.75" customHeight="1"/>
    <row r="6275" s="120" customFormat="1" ht="15.75" customHeight="1"/>
    <row r="6276" s="120" customFormat="1" ht="15.75" customHeight="1"/>
    <row r="6277" s="120" customFormat="1" ht="15.75" customHeight="1"/>
    <row r="6278" s="120" customFormat="1" ht="15.75" customHeight="1"/>
    <row r="6279" s="120" customFormat="1" ht="15.75" customHeight="1"/>
    <row r="6280" s="120" customFormat="1" ht="15.75" customHeight="1"/>
    <row r="6281" s="120" customFormat="1" ht="15.75" customHeight="1"/>
    <row r="6282" s="120" customFormat="1" ht="15.75" customHeight="1"/>
    <row r="6283" s="120" customFormat="1" ht="15.75" customHeight="1"/>
    <row r="6284" s="120" customFormat="1" ht="15.75" customHeight="1"/>
    <row r="6285" s="120" customFormat="1" ht="15.75" customHeight="1"/>
    <row r="6286" s="120" customFormat="1" ht="15.75" customHeight="1"/>
    <row r="6287" s="120" customFormat="1" ht="15.75" customHeight="1"/>
    <row r="6288" s="120" customFormat="1" ht="15.75" customHeight="1"/>
    <row r="6289" s="120" customFormat="1" ht="15.75" customHeight="1"/>
    <row r="6290" s="120" customFormat="1" ht="15.75" customHeight="1"/>
    <row r="6291" s="120" customFormat="1" ht="15.75" customHeight="1"/>
    <row r="6292" s="120" customFormat="1" ht="15.75" customHeight="1"/>
    <row r="6293" s="120" customFormat="1" ht="15.75" customHeight="1"/>
    <row r="6294" s="120" customFormat="1" ht="15.75" customHeight="1"/>
    <row r="6295" s="120" customFormat="1" ht="15.75" customHeight="1"/>
    <row r="6296" s="120" customFormat="1" ht="15.75" customHeight="1"/>
    <row r="6297" s="120" customFormat="1" ht="15.75" customHeight="1"/>
    <row r="6298" s="120" customFormat="1" ht="15.75" customHeight="1"/>
    <row r="6299" s="120" customFormat="1" ht="15.75" customHeight="1"/>
    <row r="6300" s="120" customFormat="1" ht="15.75" customHeight="1"/>
    <row r="6301" s="120" customFormat="1" ht="15.75" customHeight="1"/>
    <row r="6302" s="120" customFormat="1" ht="15.75" customHeight="1"/>
    <row r="6303" s="120" customFormat="1" ht="15.75" customHeight="1"/>
    <row r="6304" s="120" customFormat="1" ht="15.75" customHeight="1"/>
    <row r="6305" s="120" customFormat="1" ht="15.75" customHeight="1"/>
    <row r="6306" s="120" customFormat="1" ht="15.75" customHeight="1"/>
    <row r="6307" s="120" customFormat="1" ht="15.75" customHeight="1"/>
    <row r="6308" s="120" customFormat="1" ht="15.75" customHeight="1"/>
    <row r="6309" s="120" customFormat="1" ht="15.75" customHeight="1"/>
    <row r="6310" s="120" customFormat="1" ht="15.75" customHeight="1"/>
    <row r="6311" s="120" customFormat="1" ht="15.75" customHeight="1"/>
    <row r="6312" s="120" customFormat="1" ht="15.75" customHeight="1"/>
    <row r="6313" s="120" customFormat="1" ht="15.75" customHeight="1"/>
    <row r="6314" s="120" customFormat="1" ht="15.75" customHeight="1"/>
    <row r="6315" s="120" customFormat="1" ht="15.75" customHeight="1"/>
    <row r="6316" s="120" customFormat="1" ht="15.75" customHeight="1"/>
    <row r="6317" s="120" customFormat="1" ht="15.75" customHeight="1"/>
    <row r="6318" s="120" customFormat="1" ht="15.75" customHeight="1"/>
    <row r="6319" s="120" customFormat="1" ht="15.75" customHeight="1"/>
    <row r="6320" s="120" customFormat="1" ht="15.75" customHeight="1"/>
    <row r="6321" s="120" customFormat="1" ht="15.75" customHeight="1"/>
    <row r="6322" s="120" customFormat="1" ht="15.75" customHeight="1"/>
    <row r="6323" s="120" customFormat="1" ht="15.75" customHeight="1"/>
    <row r="6324" s="120" customFormat="1" ht="15.75" customHeight="1"/>
    <row r="6325" s="120" customFormat="1" ht="15.75" customHeight="1"/>
    <row r="6326" s="120" customFormat="1" ht="15.75" customHeight="1"/>
    <row r="6327" s="120" customFormat="1" ht="15.75" customHeight="1"/>
    <row r="6328" s="120" customFormat="1" ht="15.75" customHeight="1"/>
    <row r="6329" s="120" customFormat="1" ht="15.75" customHeight="1"/>
    <row r="6330" s="120" customFormat="1" ht="15.75" customHeight="1"/>
    <row r="6331" s="120" customFormat="1" ht="15.75" customHeight="1"/>
    <row r="6332" s="120" customFormat="1" ht="15.75" customHeight="1"/>
    <row r="6333" s="120" customFormat="1" ht="15.75" customHeight="1"/>
    <row r="6334" s="120" customFormat="1" ht="15.75" customHeight="1"/>
    <row r="6335" s="120" customFormat="1" ht="15.75" customHeight="1"/>
    <row r="6336" s="120" customFormat="1" ht="15.75" customHeight="1"/>
    <row r="6337" s="120" customFormat="1" ht="15.75" customHeight="1"/>
    <row r="6338" s="120" customFormat="1" ht="15.75" customHeight="1"/>
    <row r="6339" s="120" customFormat="1" ht="15.75" customHeight="1"/>
    <row r="6340" s="120" customFormat="1" ht="15.75" customHeight="1"/>
    <row r="6341" s="120" customFormat="1" ht="15.75" customHeight="1"/>
    <row r="6342" s="120" customFormat="1" ht="15.75" customHeight="1"/>
    <row r="6343" s="120" customFormat="1" ht="15.75" customHeight="1"/>
    <row r="6344" s="120" customFormat="1" ht="15.75" customHeight="1"/>
    <row r="6345" s="120" customFormat="1" ht="15.75" customHeight="1"/>
    <row r="6346" s="120" customFormat="1" ht="15.75" customHeight="1"/>
    <row r="6347" s="120" customFormat="1" ht="15.75" customHeight="1"/>
    <row r="6348" s="120" customFormat="1" ht="15.75" customHeight="1"/>
    <row r="6349" s="120" customFormat="1" ht="15.75" customHeight="1"/>
    <row r="6350" s="120" customFormat="1" ht="15.75" customHeight="1"/>
    <row r="6351" s="120" customFormat="1" ht="15.75" customHeight="1"/>
    <row r="6352" s="120" customFormat="1" ht="15.75" customHeight="1"/>
    <row r="6353" s="120" customFormat="1" ht="15.75" customHeight="1"/>
    <row r="6354" s="120" customFormat="1" ht="15.75" customHeight="1"/>
    <row r="6355" s="120" customFormat="1" ht="15.75" customHeight="1"/>
    <row r="6356" s="120" customFormat="1" ht="15.75" customHeight="1"/>
    <row r="6357" s="120" customFormat="1" ht="15.75" customHeight="1"/>
    <row r="6358" s="120" customFormat="1" ht="15.75" customHeight="1"/>
    <row r="6359" s="120" customFormat="1" ht="15.75" customHeight="1"/>
    <row r="6360" s="120" customFormat="1" ht="15.75" customHeight="1"/>
    <row r="6361" s="120" customFormat="1" ht="15.75" customHeight="1"/>
    <row r="6362" s="120" customFormat="1" ht="15.75" customHeight="1"/>
    <row r="6363" s="120" customFormat="1" ht="15.75" customHeight="1"/>
    <row r="6364" s="120" customFormat="1" ht="15.75" customHeight="1"/>
    <row r="6365" s="120" customFormat="1" ht="15.75" customHeight="1"/>
    <row r="6366" s="120" customFormat="1" ht="15.75" customHeight="1"/>
    <row r="6367" s="120" customFormat="1" ht="15.75" customHeight="1"/>
    <row r="6368" s="120" customFormat="1" ht="15.75" customHeight="1"/>
    <row r="6369" s="120" customFormat="1" ht="15.75" customHeight="1"/>
    <row r="6370" s="120" customFormat="1" ht="15.75" customHeight="1"/>
    <row r="6371" s="120" customFormat="1" ht="15.75" customHeight="1"/>
    <row r="6372" s="120" customFormat="1" ht="15.75" customHeight="1"/>
    <row r="6373" s="120" customFormat="1" ht="15.75" customHeight="1"/>
    <row r="6374" s="120" customFormat="1" ht="15.75" customHeight="1"/>
    <row r="6375" s="120" customFormat="1" ht="15.75" customHeight="1"/>
    <row r="6376" s="120" customFormat="1" ht="15.75" customHeight="1"/>
    <row r="6377" s="120" customFormat="1" ht="15.75" customHeight="1"/>
    <row r="6378" s="120" customFormat="1" ht="15.75" customHeight="1"/>
    <row r="6379" s="120" customFormat="1" ht="15.75" customHeight="1"/>
    <row r="6380" s="120" customFormat="1" ht="15.75" customHeight="1"/>
    <row r="6381" s="120" customFormat="1" ht="15.75" customHeight="1"/>
    <row r="6382" s="120" customFormat="1" ht="15.75" customHeight="1"/>
    <row r="6383" s="120" customFormat="1" ht="15.75" customHeight="1"/>
    <row r="6384" s="120" customFormat="1" ht="15.75" customHeight="1"/>
    <row r="6385" s="120" customFormat="1" ht="15.75" customHeight="1"/>
    <row r="6386" s="120" customFormat="1" ht="15.75" customHeight="1"/>
    <row r="6387" s="120" customFormat="1" ht="15.75" customHeight="1"/>
    <row r="6388" s="120" customFormat="1" ht="15.75" customHeight="1"/>
    <row r="6389" s="120" customFormat="1" ht="15.75" customHeight="1"/>
    <row r="6390" s="120" customFormat="1" ht="15.75" customHeight="1"/>
    <row r="6391" s="120" customFormat="1" ht="15.75" customHeight="1"/>
    <row r="6392" s="120" customFormat="1" ht="15.75" customHeight="1"/>
    <row r="6393" s="120" customFormat="1" ht="15.75" customHeight="1"/>
    <row r="6394" s="120" customFormat="1" ht="15.75" customHeight="1"/>
    <row r="6395" s="120" customFormat="1" ht="15.75" customHeight="1"/>
    <row r="6396" s="120" customFormat="1" ht="15.75" customHeight="1"/>
    <row r="6397" s="120" customFormat="1" ht="15.75" customHeight="1"/>
    <row r="6398" s="120" customFormat="1" ht="15.75" customHeight="1"/>
    <row r="6399" s="120" customFormat="1" ht="15.75" customHeight="1"/>
    <row r="6400" s="120" customFormat="1" ht="15.75" customHeight="1"/>
    <row r="6401" s="120" customFormat="1" ht="15.75" customHeight="1"/>
    <row r="6402" s="120" customFormat="1" ht="15.75" customHeight="1"/>
    <row r="6403" s="120" customFormat="1" ht="15.75" customHeight="1"/>
    <row r="6404" s="120" customFormat="1" ht="15.75" customHeight="1"/>
    <row r="6405" s="120" customFormat="1" ht="15.75" customHeight="1"/>
    <row r="6406" s="120" customFormat="1" ht="15.75" customHeight="1"/>
    <row r="6407" s="120" customFormat="1" ht="15.75" customHeight="1"/>
    <row r="6408" s="120" customFormat="1" ht="15.75" customHeight="1"/>
    <row r="6409" s="120" customFormat="1" ht="15.75" customHeight="1"/>
    <row r="6410" s="120" customFormat="1" ht="15.75" customHeight="1"/>
    <row r="6411" s="120" customFormat="1" ht="15.75" customHeight="1"/>
    <row r="6412" s="120" customFormat="1" ht="15.75" customHeight="1"/>
    <row r="6413" s="120" customFormat="1" ht="15.75" customHeight="1"/>
    <row r="6414" s="120" customFormat="1" ht="15.75" customHeight="1"/>
    <row r="6415" s="120" customFormat="1" ht="15.75" customHeight="1"/>
    <row r="6416" s="120" customFormat="1" ht="15.75" customHeight="1"/>
    <row r="6417" s="120" customFormat="1" ht="15.75" customHeight="1"/>
    <row r="6418" s="120" customFormat="1" ht="15.75" customHeight="1"/>
    <row r="6419" s="120" customFormat="1" ht="15.75" customHeight="1"/>
    <row r="6420" s="120" customFormat="1" ht="15.75" customHeight="1"/>
    <row r="6421" s="120" customFormat="1" ht="15.75" customHeight="1"/>
    <row r="6422" s="120" customFormat="1" ht="15.75" customHeight="1"/>
    <row r="6423" s="120" customFormat="1" ht="15.75" customHeight="1"/>
    <row r="6424" s="120" customFormat="1" ht="15.75" customHeight="1"/>
    <row r="6425" s="120" customFormat="1" ht="15.75" customHeight="1"/>
    <row r="6426" s="120" customFormat="1" ht="15.75" customHeight="1"/>
    <row r="6427" s="120" customFormat="1" ht="15.75" customHeight="1"/>
    <row r="6428" s="120" customFormat="1" ht="15.75" customHeight="1"/>
    <row r="6429" s="120" customFormat="1" ht="15.75" customHeight="1"/>
    <row r="6430" s="120" customFormat="1" ht="15.75" customHeight="1"/>
    <row r="6431" s="120" customFormat="1" ht="15.75" customHeight="1"/>
    <row r="6432" s="120" customFormat="1" ht="15.75" customHeight="1"/>
    <row r="6433" s="120" customFormat="1" ht="15.75" customHeight="1"/>
    <row r="6434" s="120" customFormat="1" ht="15.75" customHeight="1"/>
    <row r="6435" s="120" customFormat="1" ht="15.75" customHeight="1"/>
    <row r="6436" s="120" customFormat="1" ht="15.75" customHeight="1"/>
    <row r="6437" s="120" customFormat="1" ht="15.75" customHeight="1"/>
    <row r="6438" s="120" customFormat="1" ht="15.75" customHeight="1"/>
    <row r="6439" s="120" customFormat="1" ht="15.75" customHeight="1"/>
    <row r="6440" s="120" customFormat="1" ht="15.75" customHeight="1"/>
    <row r="6441" s="120" customFormat="1" ht="15.75" customHeight="1"/>
    <row r="6442" s="120" customFormat="1" ht="15.75" customHeight="1"/>
    <row r="6443" s="120" customFormat="1" ht="15.75" customHeight="1"/>
    <row r="6444" s="120" customFormat="1" ht="15.75" customHeight="1"/>
    <row r="6445" s="120" customFormat="1" ht="15.75" customHeight="1"/>
    <row r="6446" s="120" customFormat="1" ht="15.75" customHeight="1"/>
    <row r="6447" s="120" customFormat="1" ht="15.75" customHeight="1"/>
    <row r="6448" s="120" customFormat="1" ht="15.75" customHeight="1"/>
    <row r="6449" s="120" customFormat="1" ht="15.75" customHeight="1"/>
    <row r="6450" s="120" customFormat="1" ht="15.75" customHeight="1"/>
    <row r="6451" s="120" customFormat="1" ht="15.75" customHeight="1"/>
    <row r="6452" s="120" customFormat="1" ht="15.75" customHeight="1"/>
    <row r="6453" s="120" customFormat="1" ht="15.75" customHeight="1"/>
    <row r="6454" s="120" customFormat="1" ht="15.75" customHeight="1"/>
    <row r="6455" s="120" customFormat="1" ht="15.75" customHeight="1"/>
    <row r="6456" s="120" customFormat="1" ht="15.75" customHeight="1"/>
    <row r="6457" s="120" customFormat="1" ht="15.75" customHeight="1"/>
    <row r="6458" s="120" customFormat="1" ht="15.75" customHeight="1"/>
    <row r="6459" s="120" customFormat="1" ht="15.75" customHeight="1"/>
    <row r="6460" s="120" customFormat="1" ht="15.75" customHeight="1"/>
    <row r="6461" s="120" customFormat="1" ht="15.75" customHeight="1"/>
    <row r="6462" s="120" customFormat="1" ht="15.75" customHeight="1"/>
    <row r="6463" s="120" customFormat="1" ht="15.75" customHeight="1"/>
    <row r="6464" s="120" customFormat="1" ht="15.75" customHeight="1"/>
    <row r="6465" s="120" customFormat="1" ht="15.75" customHeight="1"/>
    <row r="6466" s="120" customFormat="1" ht="15.75" customHeight="1"/>
    <row r="6467" s="120" customFormat="1" ht="15.75" customHeight="1"/>
    <row r="6468" s="120" customFormat="1" ht="15.75" customHeight="1"/>
    <row r="6469" s="120" customFormat="1" ht="15.75" customHeight="1"/>
    <row r="6470" s="120" customFormat="1" ht="15.75" customHeight="1"/>
    <row r="6471" s="120" customFormat="1" ht="15.75" customHeight="1"/>
    <row r="6472" s="120" customFormat="1" ht="15.75" customHeight="1"/>
    <row r="6473" s="120" customFormat="1" ht="15.75" customHeight="1"/>
    <row r="6474" s="120" customFormat="1" ht="15.75" customHeight="1"/>
    <row r="6475" s="120" customFormat="1" ht="15.75" customHeight="1"/>
    <row r="6476" s="120" customFormat="1" ht="15.75" customHeight="1"/>
    <row r="6477" s="120" customFormat="1" ht="15.75" customHeight="1"/>
    <row r="6478" s="120" customFormat="1" ht="15.75" customHeight="1"/>
    <row r="6479" s="120" customFormat="1" ht="15.75" customHeight="1"/>
    <row r="6480" s="120" customFormat="1" ht="15.75" customHeight="1"/>
    <row r="6481" s="120" customFormat="1" ht="15.75" customHeight="1"/>
    <row r="6482" s="120" customFormat="1" ht="15.75" customHeight="1"/>
    <row r="6483" s="120" customFormat="1" ht="15.75" customHeight="1"/>
    <row r="6484" s="120" customFormat="1" ht="15.75" customHeight="1"/>
    <row r="6485" s="120" customFormat="1" ht="15.75" customHeight="1"/>
    <row r="6486" s="120" customFormat="1" ht="15.75" customHeight="1"/>
    <row r="6487" s="120" customFormat="1" ht="15.75" customHeight="1"/>
    <row r="6488" s="120" customFormat="1" ht="15.75" customHeight="1"/>
    <row r="6489" s="120" customFormat="1" ht="15.75" customHeight="1"/>
    <row r="6490" s="120" customFormat="1" ht="15.75" customHeight="1"/>
    <row r="6491" s="120" customFormat="1" ht="15.75" customHeight="1"/>
    <row r="6492" s="120" customFormat="1" ht="15.75" customHeight="1"/>
    <row r="6493" s="120" customFormat="1" ht="15.75" customHeight="1"/>
    <row r="6494" s="120" customFormat="1" ht="15.75" customHeight="1"/>
    <row r="6495" s="120" customFormat="1" ht="15.75" customHeight="1"/>
    <row r="6496" s="120" customFormat="1" ht="15.75" customHeight="1"/>
    <row r="6497" s="120" customFormat="1" ht="15.75" customHeight="1"/>
    <row r="6498" s="120" customFormat="1" ht="15.75" customHeight="1"/>
    <row r="6499" s="120" customFormat="1" ht="15.75" customHeight="1"/>
    <row r="6500" s="120" customFormat="1" ht="15.75" customHeight="1"/>
    <row r="6501" s="120" customFormat="1" ht="15.75" customHeight="1"/>
    <row r="6502" s="120" customFormat="1" ht="15.75" customHeight="1"/>
    <row r="6503" s="120" customFormat="1" ht="15.75" customHeight="1"/>
    <row r="6504" s="120" customFormat="1" ht="15.75" customHeight="1"/>
    <row r="6505" s="120" customFormat="1" ht="15.75" customHeight="1"/>
    <row r="6506" s="120" customFormat="1" ht="15.75" customHeight="1"/>
    <row r="6507" s="120" customFormat="1" ht="15.75" customHeight="1"/>
    <row r="6508" s="120" customFormat="1" ht="15.75" customHeight="1"/>
    <row r="6509" s="120" customFormat="1" ht="15.75" customHeight="1"/>
    <row r="6510" s="120" customFormat="1" ht="15.75" customHeight="1"/>
    <row r="6511" s="120" customFormat="1" ht="15.75" customHeight="1"/>
    <row r="6512" s="120" customFormat="1" ht="15.75" customHeight="1"/>
    <row r="6513" s="120" customFormat="1" ht="15.75" customHeight="1"/>
    <row r="6514" s="120" customFormat="1" ht="15.75" customHeight="1"/>
    <row r="6515" s="120" customFormat="1" ht="15.75" customHeight="1"/>
    <row r="6516" s="120" customFormat="1" ht="15.75" customHeight="1"/>
    <row r="6517" s="120" customFormat="1" ht="15.75" customHeight="1"/>
    <row r="6518" s="120" customFormat="1" ht="15.75" customHeight="1"/>
    <row r="6519" s="120" customFormat="1" ht="15.75" customHeight="1"/>
    <row r="6520" s="120" customFormat="1" ht="15.75" customHeight="1"/>
    <row r="6521" s="120" customFormat="1" ht="15.75" customHeight="1"/>
    <row r="6522" s="120" customFormat="1" ht="15.75" customHeight="1"/>
    <row r="6523" s="120" customFormat="1" ht="15.75" customHeight="1"/>
    <row r="6524" s="120" customFormat="1" ht="15.75" customHeight="1"/>
    <row r="6525" s="120" customFormat="1" ht="15.75" customHeight="1"/>
    <row r="6526" s="120" customFormat="1" ht="15.75" customHeight="1"/>
    <row r="6527" s="120" customFormat="1" ht="15.75" customHeight="1"/>
    <row r="6528" s="120" customFormat="1" ht="15.75" customHeight="1"/>
    <row r="6529" s="120" customFormat="1" ht="15.75" customHeight="1"/>
    <row r="6530" s="120" customFormat="1" ht="15.75" customHeight="1"/>
    <row r="6531" s="120" customFormat="1" ht="15.75" customHeight="1"/>
    <row r="6532" s="120" customFormat="1" ht="15.75" customHeight="1"/>
    <row r="6533" s="120" customFormat="1" ht="15.75" customHeight="1"/>
    <row r="6534" s="120" customFormat="1" ht="15.75" customHeight="1"/>
    <row r="6535" s="120" customFormat="1" ht="15.75" customHeight="1"/>
    <row r="6536" s="120" customFormat="1" ht="15.75" customHeight="1"/>
    <row r="6537" s="120" customFormat="1" ht="15.75" customHeight="1"/>
    <row r="6538" s="120" customFormat="1" ht="15.75" customHeight="1"/>
    <row r="6539" s="120" customFormat="1" ht="15.75" customHeight="1"/>
    <row r="6540" s="120" customFormat="1" ht="15.75" customHeight="1"/>
    <row r="6541" s="120" customFormat="1" ht="15.75" customHeight="1"/>
    <row r="6542" s="120" customFormat="1" ht="15.75" customHeight="1"/>
    <row r="6543" s="120" customFormat="1" ht="15.75" customHeight="1"/>
    <row r="6544" s="120" customFormat="1" ht="15.75" customHeight="1"/>
    <row r="6545" s="120" customFormat="1" ht="15.75" customHeight="1"/>
    <row r="6546" s="120" customFormat="1" ht="15.75" customHeight="1"/>
    <row r="6547" s="120" customFormat="1" ht="15.75" customHeight="1"/>
    <row r="6548" s="120" customFormat="1" ht="15.75" customHeight="1"/>
    <row r="6549" s="120" customFormat="1" ht="15.75" customHeight="1"/>
    <row r="6550" s="120" customFormat="1" ht="15.75" customHeight="1"/>
    <row r="6551" s="120" customFormat="1" ht="15.75" customHeight="1"/>
    <row r="6552" s="120" customFormat="1" ht="15.75" customHeight="1"/>
    <row r="6553" s="120" customFormat="1" ht="15.75" customHeight="1"/>
    <row r="6554" s="120" customFormat="1" ht="15.75" customHeight="1"/>
    <row r="6555" s="120" customFormat="1" ht="15.75" customHeight="1"/>
    <row r="6556" s="120" customFormat="1" ht="15.75" customHeight="1"/>
    <row r="6557" s="120" customFormat="1" ht="15.75" customHeight="1"/>
    <row r="6558" s="120" customFormat="1" ht="15.75" customHeight="1"/>
    <row r="6559" s="120" customFormat="1" ht="15.75" customHeight="1"/>
    <row r="6560" s="120" customFormat="1" ht="15.75" customHeight="1"/>
    <row r="6561" s="120" customFormat="1" ht="15.75" customHeight="1"/>
    <row r="6562" s="120" customFormat="1" ht="15.75" customHeight="1"/>
    <row r="6563" s="120" customFormat="1" ht="15.75" customHeight="1"/>
    <row r="6564" s="120" customFormat="1" ht="15.75" customHeight="1"/>
    <row r="6565" s="120" customFormat="1" ht="15.75" customHeight="1"/>
    <row r="6566" s="120" customFormat="1" ht="15.75" customHeight="1"/>
    <row r="6567" s="120" customFormat="1" ht="15.75" customHeight="1"/>
    <row r="6568" s="120" customFormat="1" ht="15.75" customHeight="1"/>
    <row r="6569" s="120" customFormat="1" ht="15.75" customHeight="1"/>
    <row r="6570" s="120" customFormat="1" ht="15.75" customHeight="1"/>
    <row r="6571" s="120" customFormat="1" ht="15.75" customHeight="1"/>
    <row r="6572" s="120" customFormat="1" ht="15.75" customHeight="1"/>
    <row r="6573" s="120" customFormat="1" ht="15.75" customHeight="1"/>
    <row r="6574" s="120" customFormat="1" ht="15.75" customHeight="1"/>
    <row r="6575" s="120" customFormat="1" ht="15.75" customHeight="1"/>
    <row r="6576" s="120" customFormat="1" ht="15.75" customHeight="1"/>
    <row r="6577" s="120" customFormat="1" ht="15.75" customHeight="1"/>
    <row r="6578" s="120" customFormat="1" ht="15.75" customHeight="1"/>
    <row r="6579" s="120" customFormat="1" ht="15.75" customHeight="1"/>
    <row r="6580" s="120" customFormat="1" ht="15.75" customHeight="1"/>
    <row r="6581" s="120" customFormat="1" ht="15.75" customHeight="1"/>
    <row r="6582" s="120" customFormat="1" ht="15.75" customHeight="1"/>
    <row r="6583" s="120" customFormat="1" ht="15.75" customHeight="1"/>
    <row r="6584" s="120" customFormat="1" ht="15.75" customHeight="1"/>
    <row r="6585" s="120" customFormat="1" ht="15.75" customHeight="1"/>
    <row r="6586" s="120" customFormat="1" ht="15.75" customHeight="1"/>
    <row r="6587" s="120" customFormat="1" ht="15.75" customHeight="1"/>
    <row r="6588" s="120" customFormat="1" ht="15.75" customHeight="1"/>
    <row r="6589" s="120" customFormat="1" ht="15.75" customHeight="1"/>
    <row r="6590" s="120" customFormat="1" ht="15.75" customHeight="1"/>
    <row r="6591" s="120" customFormat="1" ht="15.75" customHeight="1"/>
    <row r="6592" s="120" customFormat="1" ht="15.75" customHeight="1"/>
    <row r="6593" s="120" customFormat="1" ht="15.75" customHeight="1"/>
    <row r="6594" s="120" customFormat="1" ht="15.75" customHeight="1"/>
    <row r="6595" s="120" customFormat="1" ht="15.75" customHeight="1"/>
    <row r="6596" s="120" customFormat="1" ht="15.75" customHeight="1"/>
    <row r="6597" s="120" customFormat="1" ht="15.75" customHeight="1"/>
    <row r="6598" s="120" customFormat="1" ht="15.75" customHeight="1"/>
    <row r="6599" s="120" customFormat="1" ht="15.75" customHeight="1"/>
    <row r="6600" s="120" customFormat="1" ht="15.75" customHeight="1"/>
    <row r="6601" s="120" customFormat="1" ht="15.75" customHeight="1"/>
    <row r="6602" s="120" customFormat="1" ht="15.75" customHeight="1"/>
    <row r="6603" s="120" customFormat="1" ht="15.75" customHeight="1"/>
    <row r="6604" s="120" customFormat="1" ht="15.75" customHeight="1"/>
    <row r="6605" s="120" customFormat="1" ht="15.75" customHeight="1"/>
    <row r="6606" s="120" customFormat="1" ht="15.75" customHeight="1"/>
    <row r="6607" s="120" customFormat="1" ht="15.75" customHeight="1"/>
    <row r="6608" s="120" customFormat="1" ht="15.75" customHeight="1"/>
    <row r="6609" s="120" customFormat="1" ht="15.75" customHeight="1"/>
    <row r="6610" s="120" customFormat="1" ht="15.75" customHeight="1"/>
    <row r="6611" s="120" customFormat="1" ht="15.75" customHeight="1"/>
    <row r="6612" s="120" customFormat="1" ht="15.75" customHeight="1"/>
    <row r="6613" s="120" customFormat="1" ht="15.75" customHeight="1"/>
    <row r="6614" s="120" customFormat="1" ht="15.75" customHeight="1"/>
    <row r="6615" s="120" customFormat="1" ht="15.75" customHeight="1"/>
    <row r="6616" s="120" customFormat="1" ht="15.75" customHeight="1"/>
    <row r="6617" s="120" customFormat="1" ht="15.75" customHeight="1"/>
    <row r="6618" s="120" customFormat="1" ht="15.75" customHeight="1"/>
    <row r="6619" s="120" customFormat="1" ht="15.75" customHeight="1"/>
    <row r="6620" s="120" customFormat="1" ht="15.75" customHeight="1"/>
    <row r="6621" s="120" customFormat="1" ht="15.75" customHeight="1"/>
    <row r="6622" s="120" customFormat="1" ht="15.75" customHeight="1"/>
    <row r="6623" s="120" customFormat="1" ht="15.75" customHeight="1"/>
    <row r="6624" s="120" customFormat="1" ht="15.75" customHeight="1"/>
    <row r="6625" s="120" customFormat="1" ht="15.75" customHeight="1"/>
    <row r="6626" s="120" customFormat="1" ht="15.75" customHeight="1"/>
    <row r="6627" s="120" customFormat="1" ht="15.75" customHeight="1"/>
    <row r="6628" s="120" customFormat="1" ht="15.75" customHeight="1"/>
    <row r="6629" s="120" customFormat="1" ht="15.75" customHeight="1"/>
    <row r="6630" s="120" customFormat="1" ht="15.75" customHeight="1"/>
    <row r="6631" s="120" customFormat="1" ht="15.75" customHeight="1"/>
    <row r="6632" s="120" customFormat="1" ht="15.75" customHeight="1"/>
    <row r="6633" s="120" customFormat="1" ht="15.75" customHeight="1"/>
    <row r="6634" s="120" customFormat="1" ht="15.75" customHeight="1"/>
    <row r="6635" s="120" customFormat="1" ht="15.75" customHeight="1"/>
    <row r="6636" s="120" customFormat="1" ht="15.75" customHeight="1"/>
    <row r="6637" s="120" customFormat="1" ht="15.75" customHeight="1"/>
    <row r="6638" s="120" customFormat="1" ht="15.75" customHeight="1"/>
    <row r="6639" s="120" customFormat="1" ht="15.75" customHeight="1"/>
    <row r="6640" s="120" customFormat="1" ht="15.75" customHeight="1"/>
    <row r="6641" s="120" customFormat="1" ht="15.75" customHeight="1"/>
    <row r="6642" s="120" customFormat="1" ht="15.75" customHeight="1"/>
    <row r="6643" s="120" customFormat="1" ht="15.75" customHeight="1"/>
    <row r="6644" s="120" customFormat="1" ht="15.75" customHeight="1"/>
    <row r="6645" s="120" customFormat="1" ht="15.75" customHeight="1"/>
    <row r="6646" s="120" customFormat="1" ht="15.75" customHeight="1"/>
    <row r="6647" s="120" customFormat="1" ht="15.75" customHeight="1"/>
    <row r="6648" s="120" customFormat="1" ht="15.75" customHeight="1"/>
    <row r="6649" s="120" customFormat="1" ht="15.75" customHeight="1"/>
    <row r="6650" s="120" customFormat="1" ht="15.75" customHeight="1"/>
    <row r="6651" s="120" customFormat="1" ht="15.75" customHeight="1"/>
    <row r="6652" s="120" customFormat="1" ht="15.75" customHeight="1"/>
    <row r="6653" s="120" customFormat="1" ht="15.75" customHeight="1"/>
    <row r="6654" s="120" customFormat="1" ht="15.75" customHeight="1"/>
    <row r="6655" s="120" customFormat="1" ht="15.75" customHeight="1"/>
    <row r="6656" s="120" customFormat="1" ht="15.75" customHeight="1"/>
    <row r="6657" s="120" customFormat="1" ht="15.75" customHeight="1"/>
    <row r="6658" s="120" customFormat="1" ht="15.75" customHeight="1"/>
    <row r="6659" s="120" customFormat="1" ht="15.75" customHeight="1"/>
    <row r="6660" s="120" customFormat="1" ht="15.75" customHeight="1"/>
    <row r="6661" s="120" customFormat="1" ht="15.75" customHeight="1"/>
    <row r="6662" s="120" customFormat="1" ht="15.75" customHeight="1"/>
    <row r="6663" s="120" customFormat="1" ht="15.75" customHeight="1"/>
    <row r="6664" s="120" customFormat="1" ht="15.75" customHeight="1"/>
    <row r="6665" s="120" customFormat="1" ht="15.75" customHeight="1"/>
    <row r="6666" s="120" customFormat="1" ht="15.75" customHeight="1"/>
    <row r="6667" s="120" customFormat="1" ht="15.75" customHeight="1"/>
    <row r="6668" s="120" customFormat="1" ht="15.75" customHeight="1"/>
    <row r="6669" s="120" customFormat="1" ht="15.75" customHeight="1"/>
    <row r="6670" s="120" customFormat="1" ht="15.75" customHeight="1"/>
    <row r="6671" s="120" customFormat="1" ht="15.75" customHeight="1"/>
    <row r="6672" s="120" customFormat="1" ht="15.75" customHeight="1"/>
    <row r="6673" s="120" customFormat="1" ht="15.75" customHeight="1"/>
    <row r="6674" s="120" customFormat="1" ht="15.75" customHeight="1"/>
    <row r="6675" s="120" customFormat="1" ht="15.75" customHeight="1"/>
    <row r="6676" s="120" customFormat="1" ht="15.75" customHeight="1"/>
    <row r="6677" s="120" customFormat="1" ht="15.75" customHeight="1"/>
    <row r="6678" s="120" customFormat="1" ht="15.75" customHeight="1"/>
    <row r="6679" s="120" customFormat="1" ht="15.75" customHeight="1"/>
    <row r="6680" s="120" customFormat="1" ht="15.75" customHeight="1"/>
    <row r="6681" s="120" customFormat="1" ht="15.75" customHeight="1"/>
    <row r="6682" s="120" customFormat="1" ht="15.75" customHeight="1"/>
    <row r="6683" s="120" customFormat="1" ht="15.75" customHeight="1"/>
    <row r="6684" s="120" customFormat="1" ht="15.75" customHeight="1"/>
    <row r="6685" s="120" customFormat="1" ht="15.75" customHeight="1"/>
    <row r="6686" s="120" customFormat="1" ht="15.75" customHeight="1"/>
    <row r="6687" s="120" customFormat="1" ht="15.75" customHeight="1"/>
    <row r="6688" s="120" customFormat="1" ht="15.75" customHeight="1"/>
    <row r="6689" s="120" customFormat="1" ht="15.75" customHeight="1"/>
    <row r="6690" s="120" customFormat="1" ht="15.75" customHeight="1"/>
    <row r="6691" s="120" customFormat="1" ht="15.75" customHeight="1"/>
    <row r="6692" s="120" customFormat="1" ht="15.75" customHeight="1"/>
    <row r="6693" s="120" customFormat="1" ht="15.75" customHeight="1"/>
    <row r="6694" s="120" customFormat="1" ht="15.75" customHeight="1"/>
    <row r="6695" s="120" customFormat="1" ht="15.75" customHeight="1"/>
    <row r="6696" s="120" customFormat="1" ht="15.75" customHeight="1"/>
    <row r="6697" s="120" customFormat="1" ht="15.75" customHeight="1"/>
    <row r="6698" s="120" customFormat="1" ht="15.75" customHeight="1"/>
    <row r="6699" s="120" customFormat="1" ht="15.75" customHeight="1"/>
    <row r="6700" s="120" customFormat="1" ht="15.75" customHeight="1"/>
    <row r="6701" s="120" customFormat="1" ht="15.75" customHeight="1"/>
    <row r="6702" s="120" customFormat="1" ht="15.75" customHeight="1"/>
    <row r="6703" s="120" customFormat="1" ht="15.75" customHeight="1"/>
    <row r="6704" s="120" customFormat="1" ht="15.75" customHeight="1"/>
    <row r="6705" s="120" customFormat="1" ht="15.75" customHeight="1"/>
    <row r="6706" s="120" customFormat="1" ht="15.75" customHeight="1"/>
    <row r="6707" s="120" customFormat="1" ht="15.75" customHeight="1"/>
    <row r="6708" s="120" customFormat="1" ht="15.75" customHeight="1"/>
    <row r="6709" s="120" customFormat="1" ht="15.75" customHeight="1"/>
    <row r="6710" s="120" customFormat="1" ht="15.75" customHeight="1"/>
    <row r="6711" s="120" customFormat="1" ht="15.75" customHeight="1"/>
    <row r="6712" s="120" customFormat="1" ht="15.75" customHeight="1"/>
    <row r="6713" s="120" customFormat="1" ht="15.75" customHeight="1"/>
    <row r="6714" s="120" customFormat="1" ht="15.75" customHeight="1"/>
    <row r="6715" s="120" customFormat="1" ht="15.75" customHeight="1"/>
    <row r="6716" s="120" customFormat="1" ht="15.75" customHeight="1"/>
    <row r="6717" s="120" customFormat="1" ht="15.75" customHeight="1"/>
    <row r="6718" s="120" customFormat="1" ht="15.75" customHeight="1"/>
    <row r="6719" s="120" customFormat="1" ht="15.75" customHeight="1"/>
    <row r="6720" s="120" customFormat="1" ht="15.75" customHeight="1"/>
    <row r="6721" s="120" customFormat="1" ht="15.75" customHeight="1"/>
    <row r="6722" s="120" customFormat="1" ht="15.75" customHeight="1"/>
    <row r="6723" s="120" customFormat="1" ht="15.75" customHeight="1"/>
    <row r="6724" s="120" customFormat="1" ht="15.75" customHeight="1"/>
    <row r="6725" s="120" customFormat="1" ht="15.75" customHeight="1"/>
    <row r="6726" s="120" customFormat="1" ht="15.75" customHeight="1"/>
    <row r="6727" s="120" customFormat="1" ht="15.75" customHeight="1"/>
    <row r="6728" s="120" customFormat="1" ht="15.75" customHeight="1"/>
    <row r="6729" s="120" customFormat="1" ht="15.75" customHeight="1"/>
    <row r="6730" s="120" customFormat="1" ht="15.75" customHeight="1"/>
    <row r="6731" s="120" customFormat="1" ht="15.75" customHeight="1"/>
    <row r="6732" s="120" customFormat="1" ht="15.75" customHeight="1"/>
    <row r="6733" s="120" customFormat="1" ht="15.75" customHeight="1"/>
    <row r="6734" s="120" customFormat="1" ht="15.75" customHeight="1"/>
    <row r="6735" s="120" customFormat="1" ht="15.75" customHeight="1"/>
    <row r="6736" s="120" customFormat="1" ht="15.75" customHeight="1"/>
    <row r="6737" s="120" customFormat="1" ht="15.75" customHeight="1"/>
    <row r="6738" s="120" customFormat="1" ht="15.75" customHeight="1"/>
    <row r="6739" s="120" customFormat="1" ht="15.75" customHeight="1"/>
    <row r="6740" s="120" customFormat="1" ht="15.75" customHeight="1"/>
    <row r="6741" s="120" customFormat="1" ht="15.75" customHeight="1"/>
    <row r="6742" s="120" customFormat="1" ht="15.75" customHeight="1"/>
    <row r="6743" s="120" customFormat="1" ht="15.75" customHeight="1"/>
    <row r="6744" s="120" customFormat="1" ht="15.75" customHeight="1"/>
    <row r="6745" s="120" customFormat="1" ht="15.75" customHeight="1"/>
    <row r="6746" s="120" customFormat="1" ht="15.75" customHeight="1"/>
    <row r="6747" s="120" customFormat="1" ht="15.75" customHeight="1"/>
    <row r="6748" s="120" customFormat="1" ht="15.75" customHeight="1"/>
    <row r="6749" s="120" customFormat="1" ht="15.75" customHeight="1"/>
    <row r="6750" s="120" customFormat="1" ht="15.75" customHeight="1"/>
    <row r="6751" s="120" customFormat="1" ht="15.75" customHeight="1"/>
    <row r="6752" s="120" customFormat="1" ht="15.75" customHeight="1"/>
    <row r="6753" s="120" customFormat="1" ht="15.75" customHeight="1"/>
    <row r="6754" s="120" customFormat="1" ht="15.75" customHeight="1"/>
    <row r="6755" s="120" customFormat="1" ht="15.75" customHeight="1"/>
    <row r="6756" s="120" customFormat="1" ht="15.75" customHeight="1"/>
    <row r="6757" s="120" customFormat="1" ht="15.75" customHeight="1"/>
    <row r="6758" s="120" customFormat="1" ht="15.75" customHeight="1"/>
    <row r="6759" s="120" customFormat="1" ht="15.75" customHeight="1"/>
    <row r="6760" s="120" customFormat="1" ht="15.75" customHeight="1"/>
    <row r="6761" s="120" customFormat="1" ht="15.75" customHeight="1"/>
    <row r="6762" s="120" customFormat="1" ht="15.75" customHeight="1"/>
    <row r="6763" s="120" customFormat="1" ht="15.75" customHeight="1"/>
    <row r="6764" s="120" customFormat="1" ht="15.75" customHeight="1"/>
    <row r="6765" s="120" customFormat="1" ht="15.75" customHeight="1"/>
    <row r="6766" s="120" customFormat="1" ht="15.75" customHeight="1"/>
    <row r="6767" s="120" customFormat="1" ht="15.75" customHeight="1"/>
    <row r="6768" s="120" customFormat="1" ht="15.75" customHeight="1"/>
    <row r="6769" s="120" customFormat="1" ht="15.75" customHeight="1"/>
    <row r="6770" s="120" customFormat="1" ht="15.75" customHeight="1"/>
    <row r="6771" s="120" customFormat="1" ht="15.75" customHeight="1"/>
    <row r="6772" s="120" customFormat="1" ht="15.75" customHeight="1"/>
    <row r="6773" s="120" customFormat="1" ht="15.75" customHeight="1"/>
    <row r="6774" s="120" customFormat="1" ht="15.75" customHeight="1"/>
    <row r="6775" s="120" customFormat="1" ht="15.75" customHeight="1"/>
    <row r="6776" s="120" customFormat="1" ht="15.75" customHeight="1"/>
    <row r="6777" s="120" customFormat="1" ht="15.75" customHeight="1"/>
    <row r="6778" s="120" customFormat="1" ht="15.75" customHeight="1"/>
    <row r="6779" s="120" customFormat="1" ht="15.75" customHeight="1"/>
    <row r="6780" s="120" customFormat="1" ht="15.75" customHeight="1"/>
    <row r="6781" s="120" customFormat="1" ht="15.75" customHeight="1"/>
    <row r="6782" s="120" customFormat="1" ht="15.75" customHeight="1"/>
    <row r="6783" s="120" customFormat="1" ht="15.75" customHeight="1"/>
    <row r="6784" s="120" customFormat="1" ht="15.75" customHeight="1"/>
    <row r="6785" s="120" customFormat="1" ht="15.75" customHeight="1"/>
    <row r="6786" s="120" customFormat="1" ht="15.75" customHeight="1"/>
    <row r="6787" s="120" customFormat="1" ht="15.75" customHeight="1"/>
    <row r="6788" s="120" customFormat="1" ht="15.75" customHeight="1"/>
    <row r="6789" s="120" customFormat="1" ht="15.75" customHeight="1"/>
    <row r="6790" s="120" customFormat="1" ht="15.75" customHeight="1"/>
    <row r="6791" s="120" customFormat="1" ht="15.75" customHeight="1"/>
    <row r="6792" s="120" customFormat="1" ht="15.75" customHeight="1"/>
    <row r="6793" s="120" customFormat="1" ht="15.75" customHeight="1"/>
    <row r="6794" s="120" customFormat="1" ht="15.75" customHeight="1"/>
    <row r="6795" s="120" customFormat="1" ht="15.75" customHeight="1"/>
    <row r="6796" s="120" customFormat="1" ht="15.75" customHeight="1"/>
    <row r="6797" s="120" customFormat="1" ht="15.75" customHeight="1"/>
    <row r="6798" s="120" customFormat="1" ht="15.75" customHeight="1"/>
    <row r="6799" s="120" customFormat="1" ht="15.75" customHeight="1"/>
    <row r="6800" s="120" customFormat="1" ht="15.75" customHeight="1"/>
    <row r="6801" s="120" customFormat="1" ht="15.75" customHeight="1"/>
    <row r="6802" s="120" customFormat="1" ht="15.75" customHeight="1"/>
    <row r="6803" s="120" customFormat="1" ht="15.75" customHeight="1"/>
    <row r="6804" s="120" customFormat="1" ht="15.75" customHeight="1"/>
    <row r="6805" s="120" customFormat="1" ht="15.75" customHeight="1"/>
    <row r="6806" s="120" customFormat="1" ht="15.75" customHeight="1"/>
    <row r="6807" s="120" customFormat="1" ht="15.75" customHeight="1"/>
    <row r="6808" s="120" customFormat="1" ht="15.75" customHeight="1"/>
    <row r="6809" s="120" customFormat="1" ht="15.75" customHeight="1"/>
    <row r="6810" s="120" customFormat="1" ht="15.75" customHeight="1"/>
    <row r="6811" s="120" customFormat="1" ht="15.75" customHeight="1"/>
    <row r="6812" s="120" customFormat="1" ht="15.75" customHeight="1"/>
    <row r="6813" s="120" customFormat="1" ht="15.75" customHeight="1"/>
    <row r="6814" s="120" customFormat="1" ht="15.75" customHeight="1"/>
    <row r="6815" s="120" customFormat="1" ht="15.75" customHeight="1"/>
    <row r="6816" s="120" customFormat="1" ht="15.75" customHeight="1"/>
    <row r="6817" s="120" customFormat="1" ht="15.75" customHeight="1"/>
    <row r="6818" s="120" customFormat="1" ht="15.75" customHeight="1"/>
    <row r="6819" s="120" customFormat="1" ht="15.75" customHeight="1"/>
    <row r="6820" s="120" customFormat="1" ht="15.75" customHeight="1"/>
    <row r="6821" s="120" customFormat="1" ht="15.75" customHeight="1"/>
    <row r="6822" s="120" customFormat="1" ht="15.75" customHeight="1"/>
    <row r="6823" s="120" customFormat="1" ht="15.75" customHeight="1"/>
    <row r="6824" s="120" customFormat="1" ht="15.75" customHeight="1"/>
    <row r="6825" s="120" customFormat="1" ht="15.75" customHeight="1"/>
    <row r="6826" s="120" customFormat="1" ht="15.75" customHeight="1"/>
    <row r="6827" s="120" customFormat="1" ht="15.75" customHeight="1"/>
    <row r="6828" s="120" customFormat="1" ht="15.75" customHeight="1"/>
    <row r="6829" s="120" customFormat="1" ht="15.75" customHeight="1"/>
    <row r="6830" s="120" customFormat="1" ht="15.75" customHeight="1"/>
    <row r="6831" s="120" customFormat="1" ht="15.75" customHeight="1"/>
    <row r="6832" s="120" customFormat="1" ht="15.75" customHeight="1"/>
    <row r="6833" s="120" customFormat="1" ht="15.75" customHeight="1"/>
    <row r="6834" s="120" customFormat="1" ht="15.75" customHeight="1"/>
    <row r="6835" s="120" customFormat="1" ht="15.75" customHeight="1"/>
    <row r="6836" s="120" customFormat="1" ht="15.75" customHeight="1"/>
    <row r="6837" s="120" customFormat="1" ht="15.75" customHeight="1"/>
    <row r="6838" s="120" customFormat="1" ht="15.75" customHeight="1"/>
    <row r="6839" s="120" customFormat="1" ht="15.75" customHeight="1"/>
    <row r="6840" s="120" customFormat="1" ht="15.75" customHeight="1"/>
    <row r="6841" s="120" customFormat="1" ht="15.75" customHeight="1"/>
    <row r="6842" s="120" customFormat="1" ht="15.75" customHeight="1"/>
    <row r="6843" s="120" customFormat="1" ht="15.75" customHeight="1"/>
    <row r="6844" s="120" customFormat="1" ht="15.75" customHeight="1"/>
    <row r="6845" s="120" customFormat="1" ht="15.75" customHeight="1"/>
    <row r="6846" s="120" customFormat="1" ht="15.75" customHeight="1"/>
    <row r="6847" s="120" customFormat="1" ht="15.75" customHeight="1"/>
    <row r="6848" s="120" customFormat="1" ht="15.75" customHeight="1"/>
    <row r="6849" s="120" customFormat="1" ht="15.75" customHeight="1"/>
    <row r="6850" s="120" customFormat="1" ht="15.75" customHeight="1"/>
    <row r="6851" s="120" customFormat="1" ht="15.75" customHeight="1"/>
    <row r="6852" s="120" customFormat="1" ht="15.75" customHeight="1"/>
    <row r="6853" s="120" customFormat="1" ht="15.75" customHeight="1"/>
    <row r="6854" s="120" customFormat="1" ht="15.75" customHeight="1"/>
    <row r="6855" s="120" customFormat="1" ht="15.75" customHeight="1"/>
    <row r="6856" s="120" customFormat="1" ht="15.75" customHeight="1"/>
    <row r="6857" s="120" customFormat="1" ht="15.75" customHeight="1"/>
    <row r="6858" s="120" customFormat="1" ht="15.75" customHeight="1"/>
    <row r="6859" s="120" customFormat="1" ht="15.75" customHeight="1"/>
    <row r="6860" s="120" customFormat="1" ht="15.75" customHeight="1"/>
    <row r="6861" s="120" customFormat="1" ht="15.75" customHeight="1"/>
    <row r="6862" s="120" customFormat="1" ht="15.75" customHeight="1"/>
    <row r="6863" s="120" customFormat="1" ht="15.75" customHeight="1"/>
    <row r="6864" s="120" customFormat="1" ht="15.75" customHeight="1"/>
    <row r="6865" s="120" customFormat="1" ht="15.75" customHeight="1"/>
    <row r="6866" s="120" customFormat="1" ht="15.75" customHeight="1"/>
    <row r="6867" s="120" customFormat="1" ht="15.75" customHeight="1"/>
    <row r="6868" s="120" customFormat="1" ht="15.75" customHeight="1"/>
    <row r="6869" s="120" customFormat="1" ht="15.75" customHeight="1"/>
    <row r="6870" s="120" customFormat="1" ht="15.75" customHeight="1"/>
    <row r="6871" s="120" customFormat="1" ht="15.75" customHeight="1"/>
    <row r="6872" s="120" customFormat="1" ht="15.75" customHeight="1"/>
    <row r="6873" s="120" customFormat="1" ht="15.75" customHeight="1"/>
    <row r="6874" s="120" customFormat="1" ht="15.75" customHeight="1"/>
    <row r="6875" s="120" customFormat="1" ht="15.75" customHeight="1"/>
    <row r="6876" s="120" customFormat="1" ht="15.75" customHeight="1"/>
    <row r="6877" s="120" customFormat="1" ht="15.75" customHeight="1"/>
    <row r="6878" s="120" customFormat="1" ht="15.75" customHeight="1"/>
    <row r="6879" s="120" customFormat="1" ht="15.75" customHeight="1"/>
    <row r="6880" s="120" customFormat="1" ht="15.75" customHeight="1"/>
    <row r="6881" s="120" customFormat="1" ht="15.75" customHeight="1"/>
    <row r="6882" s="120" customFormat="1" ht="15.75" customHeight="1"/>
    <row r="6883" s="120" customFormat="1" ht="15.75" customHeight="1"/>
    <row r="6884" s="120" customFormat="1" ht="15.75" customHeight="1"/>
    <row r="6885" s="120" customFormat="1" ht="15.75" customHeight="1"/>
    <row r="6886" s="120" customFormat="1" ht="15.75" customHeight="1"/>
    <row r="6887" s="120" customFormat="1" ht="15.75" customHeight="1"/>
    <row r="6888" s="120" customFormat="1" ht="15.75" customHeight="1"/>
    <row r="6889" s="120" customFormat="1" ht="15.75" customHeight="1"/>
    <row r="6890" s="120" customFormat="1" ht="15.75" customHeight="1"/>
    <row r="6891" s="120" customFormat="1" ht="15.75" customHeight="1"/>
    <row r="6892" s="120" customFormat="1" ht="15.75" customHeight="1"/>
    <row r="6893" s="120" customFormat="1" ht="15.75" customHeight="1"/>
    <row r="6894" s="120" customFormat="1" ht="15.75" customHeight="1"/>
    <row r="6895" s="120" customFormat="1" ht="15.75" customHeight="1"/>
    <row r="6896" s="120" customFormat="1" ht="15.75" customHeight="1"/>
    <row r="6897" s="120" customFormat="1" ht="15.75" customHeight="1"/>
    <row r="6898" s="120" customFormat="1" ht="15.75" customHeight="1"/>
    <row r="6899" s="120" customFormat="1" ht="15.75" customHeight="1"/>
    <row r="6900" s="120" customFormat="1" ht="15.75" customHeight="1"/>
    <row r="6901" s="120" customFormat="1" ht="15.75" customHeight="1"/>
    <row r="6902" s="120" customFormat="1" ht="15.75" customHeight="1"/>
    <row r="6903" s="120" customFormat="1" ht="15.75" customHeight="1"/>
    <row r="6904" s="120" customFormat="1" ht="15.75" customHeight="1"/>
    <row r="6905" s="120" customFormat="1" ht="15.75" customHeight="1"/>
    <row r="6906" s="120" customFormat="1" ht="15.75" customHeight="1"/>
    <row r="6907" s="120" customFormat="1" ht="15.75" customHeight="1"/>
    <row r="6908" s="120" customFormat="1" ht="15.75" customHeight="1"/>
    <row r="6909" s="120" customFormat="1" ht="15.75" customHeight="1"/>
    <row r="6910" s="120" customFormat="1" ht="15.75" customHeight="1"/>
    <row r="6911" s="120" customFormat="1" ht="15.75" customHeight="1"/>
    <row r="6912" s="120" customFormat="1" ht="15.75" customHeight="1"/>
    <row r="6913" s="120" customFormat="1" ht="15.75" customHeight="1"/>
    <row r="6914" s="120" customFormat="1" ht="15.75" customHeight="1"/>
    <row r="6915" s="120" customFormat="1" ht="15.75" customHeight="1"/>
    <row r="6916" s="120" customFormat="1" ht="15.75" customHeight="1"/>
    <row r="6917" s="120" customFormat="1" ht="15.75" customHeight="1"/>
    <row r="6918" s="120" customFormat="1" ht="15.75" customHeight="1"/>
    <row r="6919" s="120" customFormat="1" ht="15.75" customHeight="1"/>
    <row r="6920" s="120" customFormat="1" ht="15.75" customHeight="1"/>
    <row r="6921" s="120" customFormat="1" ht="15.75" customHeight="1"/>
    <row r="6922" s="120" customFormat="1" ht="15.75" customHeight="1"/>
  </sheetData>
  <mergeCells count="8">
    <mergeCell ref="A1:G1"/>
    <mergeCell ref="A2:G2"/>
    <mergeCell ref="E3:F3"/>
    <mergeCell ref="A3:A4"/>
    <mergeCell ref="B3:B4"/>
    <mergeCell ref="C3:C4"/>
    <mergeCell ref="D3:D4"/>
    <mergeCell ref="G3:G4"/>
  </mergeCells>
  <printOptions horizontalCentered="1"/>
  <pageMargins left="0.196527777777778" right="0" top="1" bottom="1" header="0.511805555555556" footer="0.511805555555556"/>
  <pageSetup paperSize="9" orientation="portrait" horizontalDpi="60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N6922"/>
  <sheetViews>
    <sheetView showZeros="0" workbookViewId="0">
      <pane xSplit="2" ySplit="6" topLeftCell="C894" activePane="bottomRight" state="frozen"/>
      <selection/>
      <selection pane="topRight"/>
      <selection pane="bottomLeft"/>
      <selection pane="bottomRight" activeCell="B920" sqref="B920"/>
    </sheetView>
  </sheetViews>
  <sheetFormatPr defaultColWidth="6.875" defaultRowHeight="12.75" customHeight="1"/>
  <cols>
    <col min="1" max="1" width="8" customWidth="1"/>
    <col min="2" max="2" width="33.625" style="33" customWidth="1"/>
    <col min="3" max="4" width="10.25" style="86" customWidth="1"/>
    <col min="5" max="5" width="9.25" style="82" customWidth="1"/>
    <col min="6" max="6" width="9.25" style="87" customWidth="1"/>
    <col min="7" max="7" width="9.25" style="82" customWidth="1"/>
    <col min="8" max="240" width="6.875" style="33" customWidth="1"/>
  </cols>
  <sheetData>
    <row r="1" s="82" customFormat="1" ht="26.25" customHeight="1" spans="1:7">
      <c r="A1" s="88" t="s">
        <v>1114</v>
      </c>
      <c r="B1" s="89"/>
      <c r="C1" s="90"/>
      <c r="D1" s="90"/>
      <c r="E1" s="90"/>
      <c r="F1" s="90"/>
      <c r="G1" s="89"/>
    </row>
    <row r="2" s="82" customFormat="1" ht="21" customHeight="1" spans="1:7">
      <c r="A2" s="91" t="s">
        <v>53</v>
      </c>
      <c r="B2" s="91"/>
      <c r="C2" s="91"/>
      <c r="D2" s="91"/>
      <c r="E2" s="91"/>
      <c r="F2" s="91"/>
      <c r="G2" s="91"/>
    </row>
    <row r="3" s="83" customFormat="1" ht="36" customHeight="1" spans="1:7">
      <c r="A3" s="92" t="s">
        <v>54</v>
      </c>
      <c r="B3" s="92" t="s">
        <v>55</v>
      </c>
      <c r="C3" s="92" t="s">
        <v>56</v>
      </c>
      <c r="D3" s="92" t="s">
        <v>57</v>
      </c>
      <c r="E3" s="93" t="s">
        <v>58</v>
      </c>
      <c r="F3" s="93"/>
      <c r="G3" s="94" t="s">
        <v>59</v>
      </c>
    </row>
    <row r="4" s="83" customFormat="1" ht="30.95" customHeight="1" spans="1:7">
      <c r="A4" s="92"/>
      <c r="B4" s="92"/>
      <c r="C4" s="92"/>
      <c r="D4" s="92"/>
      <c r="E4" s="95" t="s">
        <v>18</v>
      </c>
      <c r="F4" s="96" t="s">
        <v>19</v>
      </c>
      <c r="G4" s="97"/>
    </row>
    <row r="5" s="84" customFormat="1" ht="15" customHeight="1" spans="1:7">
      <c r="A5" s="98"/>
      <c r="B5" s="99" t="s">
        <v>60</v>
      </c>
      <c r="C5" s="100">
        <f t="shared" ref="C5:G5" si="0">C6+C250+C290+C309+C400+C454+C508+C565+C686+C758+C836+C859+C970+C1034+C1100+C1120+C1149+C1159+C1204+C1224+C1277+C1334+C1335+C1339+C1347</f>
        <v>122891</v>
      </c>
      <c r="D5" s="101">
        <f t="shared" si="0"/>
        <v>132210</v>
      </c>
      <c r="E5" s="102">
        <f t="shared" ref="E5:E68" si="1">D5-C5</f>
        <v>9319</v>
      </c>
      <c r="F5" s="103">
        <f t="shared" ref="F5:F68" si="2">IF(C5=0,,E5/C5*100)</f>
        <v>7.5831427850697</v>
      </c>
      <c r="G5" s="104">
        <f t="shared" si="0"/>
        <v>164058</v>
      </c>
    </row>
    <row r="6" s="84" customFormat="1" ht="15" customHeight="1" spans="1:7">
      <c r="A6" s="105">
        <v>201</v>
      </c>
      <c r="B6" s="106" t="s">
        <v>61</v>
      </c>
      <c r="C6" s="100">
        <f t="shared" ref="C6:G6" si="3">C7+C19+C28+C39+C50+C61+C72+C84+C93+C106+C116+C125+C136+C149+C156+C164+C170+C177+C184+C191+C198+C205+C213+C219+C225+C232+C247</f>
        <v>9146</v>
      </c>
      <c r="D6" s="101">
        <f t="shared" si="3"/>
        <v>11800</v>
      </c>
      <c r="E6" s="102">
        <f t="shared" si="1"/>
        <v>2654</v>
      </c>
      <c r="F6" s="103">
        <f t="shared" si="2"/>
        <v>29.0181500109337</v>
      </c>
      <c r="G6" s="104">
        <f t="shared" si="3"/>
        <v>11800</v>
      </c>
    </row>
    <row r="7" s="84" customFormat="1" ht="15" customHeight="1" spans="1:7">
      <c r="A7" s="105">
        <v>20101</v>
      </c>
      <c r="B7" s="106" t="s">
        <v>62</v>
      </c>
      <c r="C7" s="100">
        <f t="shared" ref="C7:G7" si="4">SUM(C8:C18)</f>
        <v>268</v>
      </c>
      <c r="D7" s="107">
        <f t="shared" si="4"/>
        <v>352</v>
      </c>
      <c r="E7" s="102">
        <f t="shared" si="1"/>
        <v>84</v>
      </c>
      <c r="F7" s="103">
        <f t="shared" si="2"/>
        <v>31.3432835820896</v>
      </c>
      <c r="G7" s="104">
        <f t="shared" si="4"/>
        <v>352</v>
      </c>
    </row>
    <row r="8" s="84" customFormat="1" ht="15" customHeight="1" spans="1:7">
      <c r="A8" s="105">
        <v>2010101</v>
      </c>
      <c r="B8" s="108" t="s">
        <v>63</v>
      </c>
      <c r="C8" s="109">
        <v>205</v>
      </c>
      <c r="D8" s="110">
        <v>284</v>
      </c>
      <c r="E8" s="111">
        <f t="shared" si="1"/>
        <v>79</v>
      </c>
      <c r="F8" s="103">
        <f t="shared" si="2"/>
        <v>38.5365853658537</v>
      </c>
      <c r="G8" s="110">
        <v>284</v>
      </c>
    </row>
    <row r="9" s="84" customFormat="1" ht="15" customHeight="1" spans="1:7">
      <c r="A9" s="105">
        <v>2010102</v>
      </c>
      <c r="B9" s="108" t="s">
        <v>64</v>
      </c>
      <c r="C9" s="109">
        <v>10</v>
      </c>
      <c r="D9" s="110">
        <v>10</v>
      </c>
      <c r="E9" s="111">
        <f t="shared" si="1"/>
        <v>0</v>
      </c>
      <c r="F9" s="103">
        <f t="shared" si="2"/>
        <v>0</v>
      </c>
      <c r="G9" s="110">
        <v>10</v>
      </c>
    </row>
    <row r="10" s="85" customFormat="1" ht="15" customHeight="1" spans="1:7">
      <c r="A10" s="105">
        <v>2010103</v>
      </c>
      <c r="B10" s="108" t="s">
        <v>65</v>
      </c>
      <c r="C10" s="109">
        <v>0</v>
      </c>
      <c r="D10" s="112">
        <v>0</v>
      </c>
      <c r="E10" s="111">
        <f t="shared" si="1"/>
        <v>0</v>
      </c>
      <c r="F10" s="103">
        <f t="shared" si="2"/>
        <v>0</v>
      </c>
      <c r="G10" s="112">
        <v>0</v>
      </c>
    </row>
    <row r="11" s="85" customFormat="1" ht="15" customHeight="1" spans="1:7">
      <c r="A11" s="105">
        <v>2010104</v>
      </c>
      <c r="B11" s="108" t="s">
        <v>66</v>
      </c>
      <c r="C11" s="109">
        <v>31</v>
      </c>
      <c r="D11" s="112">
        <v>36</v>
      </c>
      <c r="E11" s="111">
        <f t="shared" si="1"/>
        <v>5</v>
      </c>
      <c r="F11" s="103">
        <f t="shared" si="2"/>
        <v>16.1290322580645</v>
      </c>
      <c r="G11" s="112">
        <v>36</v>
      </c>
    </row>
    <row r="12" s="85" customFormat="1" ht="15" customHeight="1" spans="1:7">
      <c r="A12" s="105">
        <v>2010105</v>
      </c>
      <c r="B12" s="108" t="s">
        <v>67</v>
      </c>
      <c r="C12" s="109">
        <v>3</v>
      </c>
      <c r="D12" s="112">
        <v>3</v>
      </c>
      <c r="E12" s="111">
        <f t="shared" si="1"/>
        <v>0</v>
      </c>
      <c r="F12" s="103">
        <f t="shared" si="2"/>
        <v>0</v>
      </c>
      <c r="G12" s="112">
        <v>3</v>
      </c>
    </row>
    <row r="13" s="85" customFormat="1" ht="15" customHeight="1" spans="1:7">
      <c r="A13" s="105">
        <v>2010106</v>
      </c>
      <c r="B13" s="108" t="s">
        <v>68</v>
      </c>
      <c r="C13" s="109">
        <v>0</v>
      </c>
      <c r="D13" s="112">
        <v>0</v>
      </c>
      <c r="E13" s="111">
        <f t="shared" si="1"/>
        <v>0</v>
      </c>
      <c r="F13" s="103">
        <f t="shared" si="2"/>
        <v>0</v>
      </c>
      <c r="G13" s="112">
        <v>0</v>
      </c>
    </row>
    <row r="14" s="85" customFormat="1" ht="15" customHeight="1" spans="1:7">
      <c r="A14" s="105">
        <v>2010107</v>
      </c>
      <c r="B14" s="108" t="s">
        <v>69</v>
      </c>
      <c r="C14" s="109">
        <v>0</v>
      </c>
      <c r="D14" s="112">
        <v>0</v>
      </c>
      <c r="E14" s="111">
        <f t="shared" si="1"/>
        <v>0</v>
      </c>
      <c r="F14" s="103">
        <f t="shared" si="2"/>
        <v>0</v>
      </c>
      <c r="G14" s="112">
        <v>0</v>
      </c>
    </row>
    <row r="15" s="85" customFormat="1" ht="15" customHeight="1" spans="1:7">
      <c r="A15" s="105">
        <v>2010108</v>
      </c>
      <c r="B15" s="108" t="s">
        <v>70</v>
      </c>
      <c r="C15" s="109">
        <v>19</v>
      </c>
      <c r="D15" s="112">
        <v>19</v>
      </c>
      <c r="E15" s="111">
        <f t="shared" si="1"/>
        <v>0</v>
      </c>
      <c r="F15" s="103">
        <f t="shared" si="2"/>
        <v>0</v>
      </c>
      <c r="G15" s="112">
        <v>19</v>
      </c>
    </row>
    <row r="16" s="85" customFormat="1" ht="15" customHeight="1" spans="1:7">
      <c r="A16" s="105">
        <v>2010109</v>
      </c>
      <c r="B16" s="108" t="s">
        <v>71</v>
      </c>
      <c r="C16" s="109">
        <v>0</v>
      </c>
      <c r="D16" s="112">
        <v>0</v>
      </c>
      <c r="E16" s="111">
        <f t="shared" si="1"/>
        <v>0</v>
      </c>
      <c r="F16" s="103">
        <f t="shared" si="2"/>
        <v>0</v>
      </c>
      <c r="G16" s="112">
        <v>0</v>
      </c>
    </row>
    <row r="17" s="85" customFormat="1" ht="15" customHeight="1" spans="1:7">
      <c r="A17" s="105">
        <v>2010150</v>
      </c>
      <c r="B17" s="108" t="s">
        <v>72</v>
      </c>
      <c r="C17" s="109">
        <v>0</v>
      </c>
      <c r="D17" s="112">
        <v>0</v>
      </c>
      <c r="E17" s="111">
        <f t="shared" si="1"/>
        <v>0</v>
      </c>
      <c r="F17" s="103">
        <f t="shared" si="2"/>
        <v>0</v>
      </c>
      <c r="G17" s="112">
        <v>0</v>
      </c>
    </row>
    <row r="18" s="85" customFormat="1" ht="15" customHeight="1" spans="1:7">
      <c r="A18" s="105">
        <v>2010199</v>
      </c>
      <c r="B18" s="108" t="s">
        <v>73</v>
      </c>
      <c r="C18" s="113">
        <v>0</v>
      </c>
      <c r="D18" s="112">
        <v>0</v>
      </c>
      <c r="E18" s="111">
        <f t="shared" si="1"/>
        <v>0</v>
      </c>
      <c r="F18" s="103">
        <f t="shared" si="2"/>
        <v>0</v>
      </c>
      <c r="G18" s="112">
        <v>0</v>
      </c>
    </row>
    <row r="19" s="85" customFormat="1" ht="15" customHeight="1" spans="1:7">
      <c r="A19" s="105">
        <v>20102</v>
      </c>
      <c r="B19" s="106" t="s">
        <v>74</v>
      </c>
      <c r="C19" s="100">
        <f t="shared" ref="C19:G19" si="5">SUM(C20:C27)</f>
        <v>157</v>
      </c>
      <c r="D19" s="114">
        <f t="shared" si="5"/>
        <v>200</v>
      </c>
      <c r="E19" s="102">
        <f t="shared" si="1"/>
        <v>43</v>
      </c>
      <c r="F19" s="103">
        <f t="shared" si="2"/>
        <v>27.3885350318471</v>
      </c>
      <c r="G19" s="104">
        <f t="shared" si="5"/>
        <v>200</v>
      </c>
    </row>
    <row r="20" s="85" customFormat="1" ht="15" customHeight="1" spans="1:7">
      <c r="A20" s="105">
        <v>2010201</v>
      </c>
      <c r="B20" s="108" t="s">
        <v>63</v>
      </c>
      <c r="C20" s="113">
        <v>122</v>
      </c>
      <c r="D20" s="112">
        <v>135</v>
      </c>
      <c r="E20" s="111">
        <f t="shared" si="1"/>
        <v>13</v>
      </c>
      <c r="F20" s="103">
        <f t="shared" si="2"/>
        <v>10.655737704918</v>
      </c>
      <c r="G20" s="112">
        <v>135</v>
      </c>
    </row>
    <row r="21" s="85" customFormat="1" ht="15" customHeight="1" spans="1:7">
      <c r="A21" s="105">
        <v>2010202</v>
      </c>
      <c r="B21" s="108" t="s">
        <v>64</v>
      </c>
      <c r="C21" s="113">
        <v>15</v>
      </c>
      <c r="D21" s="112">
        <v>30</v>
      </c>
      <c r="E21" s="111">
        <f t="shared" si="1"/>
        <v>15</v>
      </c>
      <c r="F21" s="103">
        <f t="shared" si="2"/>
        <v>100</v>
      </c>
      <c r="G21" s="112">
        <v>30</v>
      </c>
    </row>
    <row r="22" s="85" customFormat="1" ht="15" customHeight="1" spans="1:7">
      <c r="A22" s="105">
        <v>2010203</v>
      </c>
      <c r="B22" s="108" t="s">
        <v>65</v>
      </c>
      <c r="C22" s="113">
        <v>0</v>
      </c>
      <c r="D22" s="112">
        <v>0</v>
      </c>
      <c r="E22" s="111">
        <f t="shared" si="1"/>
        <v>0</v>
      </c>
      <c r="F22" s="103">
        <f t="shared" si="2"/>
        <v>0</v>
      </c>
      <c r="G22" s="112">
        <v>0</v>
      </c>
    </row>
    <row r="23" s="85" customFormat="1" ht="15" customHeight="1" spans="1:7">
      <c r="A23" s="105">
        <v>2010204</v>
      </c>
      <c r="B23" s="108" t="s">
        <v>75</v>
      </c>
      <c r="C23" s="113">
        <v>20</v>
      </c>
      <c r="D23" s="112">
        <v>35</v>
      </c>
      <c r="E23" s="111">
        <f t="shared" si="1"/>
        <v>15</v>
      </c>
      <c r="F23" s="103">
        <f t="shared" si="2"/>
        <v>75</v>
      </c>
      <c r="G23" s="112">
        <v>35</v>
      </c>
    </row>
    <row r="24" s="85" customFormat="1" ht="15" customHeight="1" spans="1:7">
      <c r="A24" s="105">
        <v>2010205</v>
      </c>
      <c r="B24" s="108" t="s">
        <v>76</v>
      </c>
      <c r="C24" s="113">
        <v>0</v>
      </c>
      <c r="D24" s="112">
        <v>0</v>
      </c>
      <c r="E24" s="111">
        <f t="shared" si="1"/>
        <v>0</v>
      </c>
      <c r="F24" s="103">
        <f t="shared" si="2"/>
        <v>0</v>
      </c>
      <c r="G24" s="112">
        <v>0</v>
      </c>
    </row>
    <row r="25" s="85" customFormat="1" ht="15" customHeight="1" spans="1:7">
      <c r="A25" s="105">
        <v>2010206</v>
      </c>
      <c r="B25" s="108" t="s">
        <v>77</v>
      </c>
      <c r="C25" s="113">
        <v>0</v>
      </c>
      <c r="D25" s="112">
        <v>0</v>
      </c>
      <c r="E25" s="111">
        <f t="shared" si="1"/>
        <v>0</v>
      </c>
      <c r="F25" s="103">
        <f t="shared" si="2"/>
        <v>0</v>
      </c>
      <c r="G25" s="112">
        <v>0</v>
      </c>
    </row>
    <row r="26" s="85" customFormat="1" ht="15" customHeight="1" spans="1:7">
      <c r="A26" s="105">
        <v>2010250</v>
      </c>
      <c r="B26" s="108" t="s">
        <v>72</v>
      </c>
      <c r="C26" s="113">
        <v>0</v>
      </c>
      <c r="D26" s="112">
        <v>0</v>
      </c>
      <c r="E26" s="111">
        <f t="shared" si="1"/>
        <v>0</v>
      </c>
      <c r="F26" s="103">
        <f t="shared" si="2"/>
        <v>0</v>
      </c>
      <c r="G26" s="112">
        <v>0</v>
      </c>
    </row>
    <row r="27" s="85" customFormat="1" ht="15" customHeight="1" spans="1:7">
      <c r="A27" s="105">
        <v>2010299</v>
      </c>
      <c r="B27" s="108" t="s">
        <v>78</v>
      </c>
      <c r="C27" s="113">
        <v>0</v>
      </c>
      <c r="D27" s="112">
        <v>0</v>
      </c>
      <c r="E27" s="111">
        <f t="shared" si="1"/>
        <v>0</v>
      </c>
      <c r="F27" s="103">
        <f t="shared" si="2"/>
        <v>0</v>
      </c>
      <c r="G27" s="112">
        <v>0</v>
      </c>
    </row>
    <row r="28" s="33" customFormat="1" ht="15" customHeight="1" spans="1:248">
      <c r="A28" s="105">
        <v>20103</v>
      </c>
      <c r="B28" s="106" t="s">
        <v>79</v>
      </c>
      <c r="C28" s="115">
        <f t="shared" ref="C28:G28" si="6">SUM(C29:C38)</f>
        <v>2042</v>
      </c>
      <c r="D28" s="107">
        <f t="shared" si="6"/>
        <v>2316</v>
      </c>
      <c r="E28" s="111">
        <f t="shared" si="1"/>
        <v>274</v>
      </c>
      <c r="F28" s="103">
        <f t="shared" si="2"/>
        <v>13.4182174338883</v>
      </c>
      <c r="G28" s="104">
        <f t="shared" si="6"/>
        <v>2316</v>
      </c>
      <c r="IG28"/>
      <c r="IH28"/>
      <c r="II28"/>
      <c r="IJ28"/>
      <c r="IK28"/>
      <c r="IL28"/>
      <c r="IM28"/>
      <c r="IN28"/>
    </row>
    <row r="29" s="33" customFormat="1" ht="15" customHeight="1" spans="1:248">
      <c r="A29" s="105">
        <v>2010301</v>
      </c>
      <c r="B29" s="108" t="s">
        <v>63</v>
      </c>
      <c r="C29" s="109">
        <v>535</v>
      </c>
      <c r="D29" s="116">
        <v>812</v>
      </c>
      <c r="E29" s="111">
        <f t="shared" si="1"/>
        <v>277</v>
      </c>
      <c r="F29" s="103">
        <f t="shared" si="2"/>
        <v>51.7757009345794</v>
      </c>
      <c r="G29" s="116">
        <v>812</v>
      </c>
      <c r="IG29"/>
      <c r="IH29"/>
      <c r="II29"/>
      <c r="IJ29"/>
      <c r="IK29"/>
      <c r="IL29"/>
      <c r="IM29"/>
      <c r="IN29"/>
    </row>
    <row r="30" s="33" customFormat="1" ht="15" customHeight="1" spans="1:248">
      <c r="A30" s="105">
        <v>2010302</v>
      </c>
      <c r="B30" s="108" t="s">
        <v>64</v>
      </c>
      <c r="C30" s="109">
        <v>240</v>
      </c>
      <c r="D30" s="116">
        <v>202</v>
      </c>
      <c r="E30" s="111">
        <f t="shared" si="1"/>
        <v>-38</v>
      </c>
      <c r="F30" s="103">
        <f t="shared" si="2"/>
        <v>-15.8333333333333</v>
      </c>
      <c r="G30" s="116">
        <v>202</v>
      </c>
      <c r="IG30"/>
      <c r="IH30"/>
      <c r="II30"/>
      <c r="IJ30"/>
      <c r="IK30"/>
      <c r="IL30"/>
      <c r="IM30"/>
      <c r="IN30"/>
    </row>
    <row r="31" s="33" customFormat="1" ht="15" customHeight="1" spans="1:248">
      <c r="A31" s="105">
        <v>2010303</v>
      </c>
      <c r="B31" s="108" t="s">
        <v>65</v>
      </c>
      <c r="C31" s="109">
        <v>0</v>
      </c>
      <c r="D31" s="116">
        <v>0</v>
      </c>
      <c r="E31" s="111">
        <f t="shared" si="1"/>
        <v>0</v>
      </c>
      <c r="F31" s="103">
        <f t="shared" si="2"/>
        <v>0</v>
      </c>
      <c r="G31" s="116">
        <v>0</v>
      </c>
      <c r="IG31"/>
      <c r="IH31"/>
      <c r="II31"/>
      <c r="IJ31"/>
      <c r="IK31"/>
      <c r="IL31"/>
      <c r="IM31"/>
      <c r="IN31"/>
    </row>
    <row r="32" s="33" customFormat="1" ht="15" customHeight="1" spans="1:248">
      <c r="A32" s="105">
        <v>2010304</v>
      </c>
      <c r="B32" s="108" t="s">
        <v>80</v>
      </c>
      <c r="C32" s="109">
        <v>0</v>
      </c>
      <c r="D32" s="116">
        <v>0</v>
      </c>
      <c r="E32" s="111">
        <f t="shared" si="1"/>
        <v>0</v>
      </c>
      <c r="F32" s="103">
        <f t="shared" si="2"/>
        <v>0</v>
      </c>
      <c r="G32" s="116">
        <v>0</v>
      </c>
      <c r="IG32"/>
      <c r="IH32"/>
      <c r="II32"/>
      <c r="IJ32"/>
      <c r="IK32"/>
      <c r="IL32"/>
      <c r="IM32"/>
      <c r="IN32"/>
    </row>
    <row r="33" s="33" customFormat="1" ht="15" customHeight="1" spans="1:248">
      <c r="A33" s="105">
        <v>2010305</v>
      </c>
      <c r="B33" s="108" t="s">
        <v>81</v>
      </c>
      <c r="C33" s="109">
        <v>0</v>
      </c>
      <c r="D33" s="116">
        <v>0</v>
      </c>
      <c r="E33" s="111">
        <f t="shared" si="1"/>
        <v>0</v>
      </c>
      <c r="F33" s="103">
        <f t="shared" si="2"/>
        <v>0</v>
      </c>
      <c r="G33" s="116">
        <v>0</v>
      </c>
      <c r="IG33"/>
      <c r="IH33"/>
      <c r="II33"/>
      <c r="IJ33"/>
      <c r="IK33"/>
      <c r="IL33"/>
      <c r="IM33"/>
      <c r="IN33"/>
    </row>
    <row r="34" s="33" customFormat="1" ht="15" customHeight="1" spans="1:248">
      <c r="A34" s="105">
        <v>2010306</v>
      </c>
      <c r="B34" s="108" t="s">
        <v>82</v>
      </c>
      <c r="C34" s="109">
        <v>0</v>
      </c>
      <c r="D34" s="116">
        <v>0</v>
      </c>
      <c r="E34" s="111">
        <f t="shared" si="1"/>
        <v>0</v>
      </c>
      <c r="F34" s="103">
        <f t="shared" si="2"/>
        <v>0</v>
      </c>
      <c r="G34" s="116">
        <v>0</v>
      </c>
      <c r="IG34"/>
      <c r="IH34"/>
      <c r="II34"/>
      <c r="IJ34"/>
      <c r="IK34"/>
      <c r="IL34"/>
      <c r="IM34"/>
      <c r="IN34"/>
    </row>
    <row r="35" s="33" customFormat="1" ht="15" customHeight="1" spans="1:248">
      <c r="A35" s="105">
        <v>2010308</v>
      </c>
      <c r="B35" s="108" t="s">
        <v>83</v>
      </c>
      <c r="C35" s="109">
        <v>0</v>
      </c>
      <c r="D35" s="116">
        <v>27</v>
      </c>
      <c r="E35" s="111">
        <f t="shared" si="1"/>
        <v>27</v>
      </c>
      <c r="F35" s="103">
        <f t="shared" si="2"/>
        <v>0</v>
      </c>
      <c r="G35" s="116">
        <v>27</v>
      </c>
      <c r="IG35"/>
      <c r="IH35"/>
      <c r="II35"/>
      <c r="IJ35"/>
      <c r="IK35"/>
      <c r="IL35"/>
      <c r="IM35"/>
      <c r="IN35"/>
    </row>
    <row r="36" s="33" customFormat="1" ht="15" customHeight="1" spans="1:248">
      <c r="A36" s="105">
        <v>2010309</v>
      </c>
      <c r="B36" s="108" t="s">
        <v>84</v>
      </c>
      <c r="C36" s="109">
        <v>0</v>
      </c>
      <c r="D36" s="116">
        <v>0</v>
      </c>
      <c r="E36" s="111">
        <f t="shared" si="1"/>
        <v>0</v>
      </c>
      <c r="F36" s="103">
        <f t="shared" si="2"/>
        <v>0</v>
      </c>
      <c r="G36" s="116">
        <v>0</v>
      </c>
      <c r="IG36"/>
      <c r="IH36"/>
      <c r="II36"/>
      <c r="IJ36"/>
      <c r="IK36"/>
      <c r="IL36"/>
      <c r="IM36"/>
      <c r="IN36"/>
    </row>
    <row r="37" s="33" customFormat="1" ht="15" customHeight="1" spans="1:248">
      <c r="A37" s="105">
        <v>2010350</v>
      </c>
      <c r="B37" s="108" t="s">
        <v>72</v>
      </c>
      <c r="C37" s="109">
        <v>992</v>
      </c>
      <c r="D37" s="116">
        <v>975</v>
      </c>
      <c r="E37" s="111">
        <f t="shared" si="1"/>
        <v>-17</v>
      </c>
      <c r="F37" s="103">
        <f t="shared" si="2"/>
        <v>-1.71370967741935</v>
      </c>
      <c r="G37" s="116">
        <v>975</v>
      </c>
      <c r="IG37"/>
      <c r="IH37"/>
      <c r="II37"/>
      <c r="IJ37"/>
      <c r="IK37"/>
      <c r="IL37"/>
      <c r="IM37"/>
      <c r="IN37"/>
    </row>
    <row r="38" s="33" customFormat="1" ht="15" customHeight="1" spans="1:248">
      <c r="A38" s="105">
        <v>2010399</v>
      </c>
      <c r="B38" s="108" t="s">
        <v>85</v>
      </c>
      <c r="C38" s="109">
        <v>275</v>
      </c>
      <c r="D38" s="116">
        <v>300</v>
      </c>
      <c r="E38" s="111">
        <f t="shared" si="1"/>
        <v>25</v>
      </c>
      <c r="F38" s="103">
        <f t="shared" si="2"/>
        <v>9.09090909090909</v>
      </c>
      <c r="G38" s="116">
        <v>300</v>
      </c>
      <c r="IG38"/>
      <c r="IH38"/>
      <c r="II38"/>
      <c r="IJ38"/>
      <c r="IK38"/>
      <c r="IL38"/>
      <c r="IM38"/>
      <c r="IN38"/>
    </row>
    <row r="39" s="33" customFormat="1" ht="15" customHeight="1" spans="1:248">
      <c r="A39" s="105">
        <v>20104</v>
      </c>
      <c r="B39" s="106" t="s">
        <v>86</v>
      </c>
      <c r="C39" s="117">
        <f t="shared" ref="C39:G39" si="7">SUM(C40:C49)</f>
        <v>224</v>
      </c>
      <c r="D39" s="114">
        <f t="shared" si="7"/>
        <v>275</v>
      </c>
      <c r="E39" s="102">
        <f t="shared" si="1"/>
        <v>51</v>
      </c>
      <c r="F39" s="103">
        <f t="shared" si="2"/>
        <v>22.7678571428571</v>
      </c>
      <c r="G39" s="104">
        <f t="shared" si="7"/>
        <v>275</v>
      </c>
      <c r="IG39"/>
      <c r="IH39"/>
      <c r="II39"/>
      <c r="IJ39"/>
      <c r="IK39"/>
      <c r="IL39"/>
      <c r="IM39"/>
      <c r="IN39"/>
    </row>
    <row r="40" s="33" customFormat="1" ht="15" customHeight="1" spans="1:248">
      <c r="A40" s="105">
        <v>2010401</v>
      </c>
      <c r="B40" s="108" t="s">
        <v>63</v>
      </c>
      <c r="C40" s="115">
        <v>139</v>
      </c>
      <c r="D40" s="116">
        <v>138</v>
      </c>
      <c r="E40" s="111">
        <f t="shared" si="1"/>
        <v>-1</v>
      </c>
      <c r="F40" s="103">
        <f t="shared" si="2"/>
        <v>-0.719424460431655</v>
      </c>
      <c r="G40" s="116">
        <v>138</v>
      </c>
      <c r="IG40"/>
      <c r="IH40"/>
      <c r="II40"/>
      <c r="IJ40"/>
      <c r="IK40"/>
      <c r="IL40"/>
      <c r="IM40"/>
      <c r="IN40"/>
    </row>
    <row r="41" s="33" customFormat="1" ht="15" customHeight="1" spans="1:248">
      <c r="A41" s="105">
        <v>2010402</v>
      </c>
      <c r="B41" s="108" t="s">
        <v>64</v>
      </c>
      <c r="C41" s="115">
        <v>30</v>
      </c>
      <c r="D41" s="116">
        <v>37</v>
      </c>
      <c r="E41" s="111">
        <f t="shared" si="1"/>
        <v>7</v>
      </c>
      <c r="F41" s="103">
        <f t="shared" si="2"/>
        <v>23.3333333333333</v>
      </c>
      <c r="G41" s="116">
        <v>37</v>
      </c>
      <c r="IG41"/>
      <c r="IH41"/>
      <c r="II41"/>
      <c r="IJ41"/>
      <c r="IK41"/>
      <c r="IL41"/>
      <c r="IM41"/>
      <c r="IN41"/>
    </row>
    <row r="42" s="33" customFormat="1" ht="15" customHeight="1" spans="1:248">
      <c r="A42" s="105">
        <v>2010403</v>
      </c>
      <c r="B42" s="108" t="s">
        <v>65</v>
      </c>
      <c r="C42" s="115">
        <v>0</v>
      </c>
      <c r="D42" s="116">
        <v>0</v>
      </c>
      <c r="E42" s="111">
        <f t="shared" si="1"/>
        <v>0</v>
      </c>
      <c r="F42" s="103">
        <f t="shared" si="2"/>
        <v>0</v>
      </c>
      <c r="G42" s="116">
        <v>0</v>
      </c>
      <c r="IG42"/>
      <c r="IH42"/>
      <c r="II42"/>
      <c r="IJ42"/>
      <c r="IK42"/>
      <c r="IL42"/>
      <c r="IM42"/>
      <c r="IN42"/>
    </row>
    <row r="43" s="33" customFormat="1" ht="15" customHeight="1" spans="1:248">
      <c r="A43" s="105">
        <v>2010404</v>
      </c>
      <c r="B43" s="108" t="s">
        <v>87</v>
      </c>
      <c r="C43" s="115">
        <v>0</v>
      </c>
      <c r="D43" s="116">
        <v>0</v>
      </c>
      <c r="E43" s="111">
        <f t="shared" si="1"/>
        <v>0</v>
      </c>
      <c r="F43" s="103">
        <f t="shared" si="2"/>
        <v>0</v>
      </c>
      <c r="G43" s="116">
        <v>0</v>
      </c>
      <c r="IG43"/>
      <c r="IH43"/>
      <c r="II43"/>
      <c r="IJ43"/>
      <c r="IK43"/>
      <c r="IL43"/>
      <c r="IM43"/>
      <c r="IN43"/>
    </row>
    <row r="44" s="33" customFormat="1" ht="15" customHeight="1" spans="1:248">
      <c r="A44" s="105">
        <v>2010405</v>
      </c>
      <c r="B44" s="108" t="s">
        <v>88</v>
      </c>
      <c r="C44" s="115">
        <v>0</v>
      </c>
      <c r="D44" s="116">
        <v>0</v>
      </c>
      <c r="E44" s="111">
        <f t="shared" si="1"/>
        <v>0</v>
      </c>
      <c r="F44" s="103">
        <f t="shared" si="2"/>
        <v>0</v>
      </c>
      <c r="G44" s="116">
        <v>0</v>
      </c>
      <c r="IG44"/>
      <c r="IH44"/>
      <c r="II44"/>
      <c r="IJ44"/>
      <c r="IK44"/>
      <c r="IL44"/>
      <c r="IM44"/>
      <c r="IN44"/>
    </row>
    <row r="45" s="33" customFormat="1" ht="15" customHeight="1" spans="1:248">
      <c r="A45" s="105">
        <v>2010406</v>
      </c>
      <c r="B45" s="108" t="s">
        <v>89</v>
      </c>
      <c r="C45" s="115">
        <v>0</v>
      </c>
      <c r="D45" s="116">
        <v>0</v>
      </c>
      <c r="E45" s="111">
        <f t="shared" si="1"/>
        <v>0</v>
      </c>
      <c r="F45" s="103">
        <f t="shared" si="2"/>
        <v>0</v>
      </c>
      <c r="G45" s="116">
        <v>0</v>
      </c>
      <c r="IG45"/>
      <c r="IH45"/>
      <c r="II45"/>
      <c r="IJ45"/>
      <c r="IK45"/>
      <c r="IL45"/>
      <c r="IM45"/>
      <c r="IN45"/>
    </row>
    <row r="46" s="33" customFormat="1" ht="15" customHeight="1" spans="1:248">
      <c r="A46" s="105">
        <v>2010407</v>
      </c>
      <c r="B46" s="108" t="s">
        <v>90</v>
      </c>
      <c r="C46" s="115">
        <v>0</v>
      </c>
      <c r="D46" s="116">
        <v>0</v>
      </c>
      <c r="E46" s="111">
        <f t="shared" si="1"/>
        <v>0</v>
      </c>
      <c r="F46" s="103">
        <f t="shared" si="2"/>
        <v>0</v>
      </c>
      <c r="G46" s="116">
        <v>0</v>
      </c>
      <c r="IG46"/>
      <c r="IH46"/>
      <c r="II46"/>
      <c r="IJ46"/>
      <c r="IK46"/>
      <c r="IL46"/>
      <c r="IM46"/>
      <c r="IN46"/>
    </row>
    <row r="47" s="33" customFormat="1" ht="15" customHeight="1" spans="1:248">
      <c r="A47" s="105">
        <v>2010408</v>
      </c>
      <c r="B47" s="108" t="s">
        <v>91</v>
      </c>
      <c r="C47" s="115">
        <v>0</v>
      </c>
      <c r="D47" s="116">
        <v>0</v>
      </c>
      <c r="E47" s="111">
        <f t="shared" si="1"/>
        <v>0</v>
      </c>
      <c r="F47" s="103">
        <f t="shared" si="2"/>
        <v>0</v>
      </c>
      <c r="G47" s="116">
        <v>0</v>
      </c>
      <c r="IG47"/>
      <c r="IH47"/>
      <c r="II47"/>
      <c r="IJ47"/>
      <c r="IK47"/>
      <c r="IL47"/>
      <c r="IM47"/>
      <c r="IN47"/>
    </row>
    <row r="48" s="33" customFormat="1" ht="15" customHeight="1" spans="1:248">
      <c r="A48" s="105">
        <v>2010450</v>
      </c>
      <c r="B48" s="108" t="s">
        <v>72</v>
      </c>
      <c r="C48" s="115">
        <v>55</v>
      </c>
      <c r="D48" s="116">
        <v>0</v>
      </c>
      <c r="E48" s="111">
        <f t="shared" si="1"/>
        <v>-55</v>
      </c>
      <c r="F48" s="103">
        <f t="shared" si="2"/>
        <v>-100</v>
      </c>
      <c r="G48" s="116">
        <v>0</v>
      </c>
      <c r="IG48"/>
      <c r="IH48"/>
      <c r="II48"/>
      <c r="IJ48"/>
      <c r="IK48"/>
      <c r="IL48"/>
      <c r="IM48"/>
      <c r="IN48"/>
    </row>
    <row r="49" s="33" customFormat="1" ht="15" customHeight="1" spans="1:248">
      <c r="A49" s="105">
        <v>2010499</v>
      </c>
      <c r="B49" s="108" t="s">
        <v>92</v>
      </c>
      <c r="C49" s="115">
        <v>0</v>
      </c>
      <c r="D49" s="116">
        <v>100</v>
      </c>
      <c r="E49" s="111">
        <f t="shared" si="1"/>
        <v>100</v>
      </c>
      <c r="F49" s="103">
        <f t="shared" si="2"/>
        <v>0</v>
      </c>
      <c r="G49" s="116">
        <v>100</v>
      </c>
      <c r="IG49"/>
      <c r="IH49"/>
      <c r="II49"/>
      <c r="IJ49"/>
      <c r="IK49"/>
      <c r="IL49"/>
      <c r="IM49"/>
      <c r="IN49"/>
    </row>
    <row r="50" s="33" customFormat="1" ht="15" customHeight="1" spans="1:248">
      <c r="A50" s="105">
        <v>20105</v>
      </c>
      <c r="B50" s="106" t="s">
        <v>93</v>
      </c>
      <c r="C50" s="117">
        <f t="shared" ref="C50:G50" si="8">SUM(C51:C60)</f>
        <v>170</v>
      </c>
      <c r="D50" s="114">
        <f t="shared" si="8"/>
        <v>87</v>
      </c>
      <c r="E50" s="102">
        <f t="shared" si="1"/>
        <v>-83</v>
      </c>
      <c r="F50" s="103">
        <f t="shared" si="2"/>
        <v>-48.8235294117647</v>
      </c>
      <c r="G50" s="104">
        <f t="shared" si="8"/>
        <v>87</v>
      </c>
      <c r="IG50"/>
      <c r="IH50"/>
      <c r="II50"/>
      <c r="IJ50"/>
      <c r="IK50"/>
      <c r="IL50"/>
      <c r="IM50"/>
      <c r="IN50"/>
    </row>
    <row r="51" s="33" customFormat="1" ht="15" customHeight="1" spans="1:248">
      <c r="A51" s="105">
        <v>2010501</v>
      </c>
      <c r="B51" s="108" t="s">
        <v>63</v>
      </c>
      <c r="C51" s="115">
        <v>47</v>
      </c>
      <c r="D51" s="116">
        <v>48</v>
      </c>
      <c r="E51" s="111">
        <f t="shared" si="1"/>
        <v>1</v>
      </c>
      <c r="F51" s="103">
        <f t="shared" si="2"/>
        <v>2.12765957446808</v>
      </c>
      <c r="G51" s="116">
        <v>48</v>
      </c>
      <c r="IG51"/>
      <c r="IH51"/>
      <c r="II51"/>
      <c r="IJ51"/>
      <c r="IK51"/>
      <c r="IL51"/>
      <c r="IM51"/>
      <c r="IN51"/>
    </row>
    <row r="52" s="33" customFormat="1" ht="15" customHeight="1" spans="1:248">
      <c r="A52" s="105">
        <v>2010502</v>
      </c>
      <c r="B52" s="108" t="s">
        <v>64</v>
      </c>
      <c r="C52" s="115">
        <v>7</v>
      </c>
      <c r="D52" s="116">
        <v>7</v>
      </c>
      <c r="E52" s="111">
        <f t="shared" si="1"/>
        <v>0</v>
      </c>
      <c r="F52" s="103">
        <f t="shared" si="2"/>
        <v>0</v>
      </c>
      <c r="G52" s="116">
        <v>7</v>
      </c>
      <c r="IG52"/>
      <c r="IH52"/>
      <c r="II52"/>
      <c r="IJ52"/>
      <c r="IK52"/>
      <c r="IL52"/>
      <c r="IM52"/>
      <c r="IN52"/>
    </row>
    <row r="53" s="33" customFormat="1" ht="15" customHeight="1" spans="1:248">
      <c r="A53" s="105">
        <v>2010503</v>
      </c>
      <c r="B53" s="108" t="s">
        <v>65</v>
      </c>
      <c r="C53" s="115">
        <v>0</v>
      </c>
      <c r="D53" s="116">
        <v>0</v>
      </c>
      <c r="E53" s="111">
        <f t="shared" si="1"/>
        <v>0</v>
      </c>
      <c r="F53" s="103">
        <f t="shared" si="2"/>
        <v>0</v>
      </c>
      <c r="G53" s="116">
        <v>0</v>
      </c>
      <c r="IG53"/>
      <c r="IH53"/>
      <c r="II53"/>
      <c r="IJ53"/>
      <c r="IK53"/>
      <c r="IL53"/>
      <c r="IM53"/>
      <c r="IN53"/>
    </row>
    <row r="54" s="33" customFormat="1" ht="15" customHeight="1" spans="1:248">
      <c r="A54" s="105">
        <v>2010504</v>
      </c>
      <c r="B54" s="108" t="s">
        <v>94</v>
      </c>
      <c r="C54" s="115">
        <v>0</v>
      </c>
      <c r="D54" s="116">
        <v>5</v>
      </c>
      <c r="E54" s="111">
        <f t="shared" si="1"/>
        <v>5</v>
      </c>
      <c r="F54" s="103">
        <f t="shared" si="2"/>
        <v>0</v>
      </c>
      <c r="G54" s="116">
        <v>5</v>
      </c>
      <c r="IG54"/>
      <c r="IH54"/>
      <c r="II54"/>
      <c r="IJ54"/>
      <c r="IK54"/>
      <c r="IL54"/>
      <c r="IM54"/>
      <c r="IN54"/>
    </row>
    <row r="55" s="33" customFormat="1" ht="15" customHeight="1" spans="1:248">
      <c r="A55" s="105">
        <v>2010505</v>
      </c>
      <c r="B55" s="108" t="s">
        <v>95</v>
      </c>
      <c r="C55" s="115">
        <v>0</v>
      </c>
      <c r="D55" s="116">
        <v>0</v>
      </c>
      <c r="E55" s="111">
        <f t="shared" si="1"/>
        <v>0</v>
      </c>
      <c r="F55" s="103">
        <f t="shared" si="2"/>
        <v>0</v>
      </c>
      <c r="G55" s="116">
        <v>0</v>
      </c>
      <c r="IG55"/>
      <c r="IH55"/>
      <c r="II55"/>
      <c r="IJ55"/>
      <c r="IK55"/>
      <c r="IL55"/>
      <c r="IM55"/>
      <c r="IN55"/>
    </row>
    <row r="56" s="33" customFormat="1" ht="15" customHeight="1" spans="1:248">
      <c r="A56" s="105">
        <v>2010506</v>
      </c>
      <c r="B56" s="108" t="s">
        <v>96</v>
      </c>
      <c r="C56" s="115">
        <v>0</v>
      </c>
      <c r="D56" s="116">
        <v>0</v>
      </c>
      <c r="E56" s="111">
        <f t="shared" si="1"/>
        <v>0</v>
      </c>
      <c r="F56" s="103">
        <f t="shared" si="2"/>
        <v>0</v>
      </c>
      <c r="G56" s="116">
        <v>0</v>
      </c>
      <c r="IG56"/>
      <c r="IH56"/>
      <c r="II56"/>
      <c r="IJ56"/>
      <c r="IK56"/>
      <c r="IL56"/>
      <c r="IM56"/>
      <c r="IN56"/>
    </row>
    <row r="57" s="33" customFormat="1" ht="15" customHeight="1" spans="1:248">
      <c r="A57" s="105">
        <v>2010507</v>
      </c>
      <c r="B57" s="108" t="s">
        <v>97</v>
      </c>
      <c r="C57" s="115">
        <v>10</v>
      </c>
      <c r="D57" s="116">
        <v>9</v>
      </c>
      <c r="E57" s="111">
        <f t="shared" si="1"/>
        <v>-1</v>
      </c>
      <c r="F57" s="103">
        <f t="shared" si="2"/>
        <v>-10</v>
      </c>
      <c r="G57" s="116">
        <v>9</v>
      </c>
      <c r="IG57"/>
      <c r="IH57"/>
      <c r="II57"/>
      <c r="IJ57"/>
      <c r="IK57"/>
      <c r="IL57"/>
      <c r="IM57"/>
      <c r="IN57"/>
    </row>
    <row r="58" s="33" customFormat="1" ht="15" customHeight="1" spans="1:248">
      <c r="A58" s="105">
        <v>2010508</v>
      </c>
      <c r="B58" s="108" t="s">
        <v>98</v>
      </c>
      <c r="C58" s="115">
        <v>14</v>
      </c>
      <c r="D58" s="116">
        <v>15</v>
      </c>
      <c r="E58" s="111">
        <f t="shared" si="1"/>
        <v>1</v>
      </c>
      <c r="F58" s="103">
        <f t="shared" si="2"/>
        <v>7.14285714285714</v>
      </c>
      <c r="G58" s="116">
        <v>15</v>
      </c>
      <c r="IG58"/>
      <c r="IH58"/>
      <c r="II58"/>
      <c r="IJ58"/>
      <c r="IK58"/>
      <c r="IL58"/>
      <c r="IM58"/>
      <c r="IN58"/>
    </row>
    <row r="59" s="33" customFormat="1" ht="15" customHeight="1" spans="1:248">
      <c r="A59" s="105">
        <v>2010550</v>
      </c>
      <c r="B59" s="108" t="s">
        <v>72</v>
      </c>
      <c r="C59" s="115">
        <v>92</v>
      </c>
      <c r="D59" s="116">
        <v>3</v>
      </c>
      <c r="E59" s="111">
        <f t="shared" si="1"/>
        <v>-89</v>
      </c>
      <c r="F59" s="103">
        <f t="shared" si="2"/>
        <v>-96.7391304347826</v>
      </c>
      <c r="G59" s="116">
        <v>3</v>
      </c>
      <c r="IG59"/>
      <c r="IH59"/>
      <c r="II59"/>
      <c r="IJ59"/>
      <c r="IK59"/>
      <c r="IL59"/>
      <c r="IM59"/>
      <c r="IN59"/>
    </row>
    <row r="60" s="33" customFormat="1" ht="15" customHeight="1" spans="1:248">
      <c r="A60" s="105">
        <v>2010599</v>
      </c>
      <c r="B60" s="108" t="s">
        <v>99</v>
      </c>
      <c r="C60" s="115">
        <v>0</v>
      </c>
      <c r="D60" s="116">
        <v>0</v>
      </c>
      <c r="E60" s="111">
        <f t="shared" si="1"/>
        <v>0</v>
      </c>
      <c r="F60" s="103">
        <f t="shared" si="2"/>
        <v>0</v>
      </c>
      <c r="G60" s="104">
        <v>0</v>
      </c>
      <c r="IG60"/>
      <c r="IH60"/>
      <c r="II60"/>
      <c r="IJ60"/>
      <c r="IK60"/>
      <c r="IL60"/>
      <c r="IM60"/>
      <c r="IN60"/>
    </row>
    <row r="61" s="33" customFormat="1" ht="15" customHeight="1" spans="1:248">
      <c r="A61" s="105">
        <v>20106</v>
      </c>
      <c r="B61" s="106" t="s">
        <v>100</v>
      </c>
      <c r="C61" s="115">
        <f t="shared" ref="C61:G61" si="9">SUM(C62:C71)</f>
        <v>1185</v>
      </c>
      <c r="D61" s="101">
        <f t="shared" si="9"/>
        <v>1308</v>
      </c>
      <c r="E61" s="111">
        <f t="shared" si="1"/>
        <v>123</v>
      </c>
      <c r="F61" s="103">
        <f t="shared" si="2"/>
        <v>10.379746835443</v>
      </c>
      <c r="G61" s="104">
        <f t="shared" si="9"/>
        <v>1308</v>
      </c>
      <c r="IG61"/>
      <c r="IH61"/>
      <c r="II61"/>
      <c r="IJ61"/>
      <c r="IK61"/>
      <c r="IL61"/>
      <c r="IM61"/>
      <c r="IN61"/>
    </row>
    <row r="62" s="33" customFormat="1" ht="15" customHeight="1" spans="1:248">
      <c r="A62" s="105">
        <v>2010601</v>
      </c>
      <c r="B62" s="108" t="s">
        <v>63</v>
      </c>
      <c r="C62" s="115">
        <v>295</v>
      </c>
      <c r="D62" s="116">
        <v>308</v>
      </c>
      <c r="E62" s="111">
        <f t="shared" si="1"/>
        <v>13</v>
      </c>
      <c r="F62" s="103">
        <f t="shared" si="2"/>
        <v>4.40677966101695</v>
      </c>
      <c r="G62" s="116">
        <v>308</v>
      </c>
      <c r="IG62"/>
      <c r="IH62"/>
      <c r="II62"/>
      <c r="IJ62"/>
      <c r="IK62"/>
      <c r="IL62"/>
      <c r="IM62"/>
      <c r="IN62"/>
    </row>
    <row r="63" s="33" customFormat="1" ht="15" customHeight="1" spans="1:248">
      <c r="A63" s="105">
        <v>2010602</v>
      </c>
      <c r="B63" s="108" t="s">
        <v>64</v>
      </c>
      <c r="C63" s="115">
        <v>30</v>
      </c>
      <c r="D63" s="116">
        <v>48</v>
      </c>
      <c r="E63" s="111">
        <f t="shared" si="1"/>
        <v>18</v>
      </c>
      <c r="F63" s="103">
        <f t="shared" si="2"/>
        <v>60</v>
      </c>
      <c r="G63" s="116">
        <v>48</v>
      </c>
      <c r="IG63"/>
      <c r="IH63"/>
      <c r="II63"/>
      <c r="IJ63"/>
      <c r="IK63"/>
      <c r="IL63"/>
      <c r="IM63"/>
      <c r="IN63"/>
    </row>
    <row r="64" s="33" customFormat="1" ht="15" customHeight="1" spans="1:248">
      <c r="A64" s="105">
        <v>2010603</v>
      </c>
      <c r="B64" s="108" t="s">
        <v>65</v>
      </c>
      <c r="C64" s="115">
        <v>0</v>
      </c>
      <c r="D64" s="116">
        <v>0</v>
      </c>
      <c r="E64" s="111">
        <f t="shared" si="1"/>
        <v>0</v>
      </c>
      <c r="F64" s="103">
        <f t="shared" si="2"/>
        <v>0</v>
      </c>
      <c r="G64" s="116">
        <v>0</v>
      </c>
      <c r="IG64"/>
      <c r="IH64"/>
      <c r="II64"/>
      <c r="IJ64"/>
      <c r="IK64"/>
      <c r="IL64"/>
      <c r="IM64"/>
      <c r="IN64"/>
    </row>
    <row r="65" s="33" customFormat="1" ht="15" customHeight="1" spans="1:248">
      <c r="A65" s="105">
        <v>2010604</v>
      </c>
      <c r="B65" s="108" t="s">
        <v>101</v>
      </c>
      <c r="C65" s="115">
        <v>0</v>
      </c>
      <c r="D65" s="116">
        <v>0</v>
      </c>
      <c r="E65" s="111">
        <f t="shared" si="1"/>
        <v>0</v>
      </c>
      <c r="F65" s="103">
        <f t="shared" si="2"/>
        <v>0</v>
      </c>
      <c r="G65" s="116">
        <v>0</v>
      </c>
      <c r="IG65"/>
      <c r="IH65"/>
      <c r="II65"/>
      <c r="IJ65"/>
      <c r="IK65"/>
      <c r="IL65"/>
      <c r="IM65"/>
      <c r="IN65"/>
    </row>
    <row r="66" s="33" customFormat="1" ht="15" customHeight="1" spans="1:248">
      <c r="A66" s="105">
        <v>2010605</v>
      </c>
      <c r="B66" s="108" t="s">
        <v>102</v>
      </c>
      <c r="C66" s="115">
        <v>7</v>
      </c>
      <c r="D66" s="116">
        <v>0</v>
      </c>
      <c r="E66" s="111">
        <f t="shared" si="1"/>
        <v>-7</v>
      </c>
      <c r="F66" s="103">
        <f t="shared" si="2"/>
        <v>-100</v>
      </c>
      <c r="G66" s="116">
        <v>0</v>
      </c>
      <c r="IG66"/>
      <c r="IH66"/>
      <c r="II66"/>
      <c r="IJ66"/>
      <c r="IK66"/>
      <c r="IL66"/>
      <c r="IM66"/>
      <c r="IN66"/>
    </row>
    <row r="67" s="33" customFormat="1" ht="15" customHeight="1" spans="1:248">
      <c r="A67" s="105">
        <v>2010606</v>
      </c>
      <c r="B67" s="108" t="s">
        <v>103</v>
      </c>
      <c r="C67" s="115">
        <v>10</v>
      </c>
      <c r="D67" s="116">
        <v>0</v>
      </c>
      <c r="E67" s="111">
        <f t="shared" si="1"/>
        <v>-10</v>
      </c>
      <c r="F67" s="103">
        <f t="shared" si="2"/>
        <v>-100</v>
      </c>
      <c r="G67" s="116">
        <v>0</v>
      </c>
      <c r="IG67"/>
      <c r="IH67"/>
      <c r="II67"/>
      <c r="IJ67"/>
      <c r="IK67"/>
      <c r="IL67"/>
      <c r="IM67"/>
      <c r="IN67"/>
    </row>
    <row r="68" s="33" customFormat="1" ht="15" customHeight="1" spans="1:248">
      <c r="A68" s="105">
        <v>2010607</v>
      </c>
      <c r="B68" s="108" t="s">
        <v>104</v>
      </c>
      <c r="C68" s="115">
        <v>0</v>
      </c>
      <c r="D68" s="116">
        <v>0</v>
      </c>
      <c r="E68" s="111">
        <f t="shared" si="1"/>
        <v>0</v>
      </c>
      <c r="F68" s="103">
        <f t="shared" si="2"/>
        <v>0</v>
      </c>
      <c r="G68" s="116">
        <v>0</v>
      </c>
      <c r="IG68"/>
      <c r="IH68"/>
      <c r="II68"/>
      <c r="IJ68"/>
      <c r="IK68"/>
      <c r="IL68"/>
      <c r="IM68"/>
      <c r="IN68"/>
    </row>
    <row r="69" s="33" customFormat="1" ht="15" customHeight="1" spans="1:248">
      <c r="A69" s="105">
        <v>2010608</v>
      </c>
      <c r="B69" s="108" t="s">
        <v>105</v>
      </c>
      <c r="C69" s="115">
        <v>210</v>
      </c>
      <c r="D69" s="116">
        <v>250</v>
      </c>
      <c r="E69" s="111">
        <f t="shared" ref="E69:E132" si="10">D69-C69</f>
        <v>40</v>
      </c>
      <c r="F69" s="103">
        <f t="shared" ref="F69:F132" si="11">IF(C69=0,,E69/C69*100)</f>
        <v>19.047619047619</v>
      </c>
      <c r="G69" s="116">
        <v>250</v>
      </c>
      <c r="IG69"/>
      <c r="IH69"/>
      <c r="II69"/>
      <c r="IJ69"/>
      <c r="IK69"/>
      <c r="IL69"/>
      <c r="IM69"/>
      <c r="IN69"/>
    </row>
    <row r="70" s="33" customFormat="1" ht="15" customHeight="1" spans="1:248">
      <c r="A70" s="105">
        <v>2010650</v>
      </c>
      <c r="B70" s="108" t="s">
        <v>72</v>
      </c>
      <c r="C70" s="115">
        <v>633</v>
      </c>
      <c r="D70" s="116">
        <v>665</v>
      </c>
      <c r="E70" s="111">
        <f t="shared" si="10"/>
        <v>32</v>
      </c>
      <c r="F70" s="103">
        <f t="shared" si="11"/>
        <v>5.05529225908373</v>
      </c>
      <c r="G70" s="116">
        <v>665</v>
      </c>
      <c r="IG70"/>
      <c r="IH70"/>
      <c r="II70"/>
      <c r="IJ70"/>
      <c r="IK70"/>
      <c r="IL70"/>
      <c r="IM70"/>
      <c r="IN70"/>
    </row>
    <row r="71" s="33" customFormat="1" ht="15" customHeight="1" spans="1:248">
      <c r="A71" s="105">
        <v>2010699</v>
      </c>
      <c r="B71" s="108" t="s">
        <v>106</v>
      </c>
      <c r="C71" s="115"/>
      <c r="D71" s="116">
        <v>37</v>
      </c>
      <c r="E71" s="111">
        <f t="shared" si="10"/>
        <v>37</v>
      </c>
      <c r="F71" s="103">
        <f t="shared" si="11"/>
        <v>0</v>
      </c>
      <c r="G71" s="116">
        <v>37</v>
      </c>
      <c r="IG71"/>
      <c r="IH71"/>
      <c r="II71"/>
      <c r="IJ71"/>
      <c r="IK71"/>
      <c r="IL71"/>
      <c r="IM71"/>
      <c r="IN71"/>
    </row>
    <row r="72" s="33" customFormat="1" ht="15" customHeight="1" spans="1:248">
      <c r="A72" s="105">
        <v>20107</v>
      </c>
      <c r="B72" s="106" t="s">
        <v>107</v>
      </c>
      <c r="C72" s="115">
        <f t="shared" ref="C72:G72" si="12">SUM(C73:C83)</f>
        <v>900</v>
      </c>
      <c r="D72" s="101">
        <f t="shared" si="12"/>
        <v>1980</v>
      </c>
      <c r="E72" s="111">
        <f t="shared" si="10"/>
        <v>1080</v>
      </c>
      <c r="F72" s="103">
        <f t="shared" si="11"/>
        <v>120</v>
      </c>
      <c r="G72" s="104">
        <f t="shared" si="12"/>
        <v>1980</v>
      </c>
      <c r="IG72"/>
      <c r="IH72"/>
      <c r="II72"/>
      <c r="IJ72"/>
      <c r="IK72"/>
      <c r="IL72"/>
      <c r="IM72"/>
      <c r="IN72"/>
    </row>
    <row r="73" s="33" customFormat="1" ht="15" customHeight="1" spans="1:248">
      <c r="A73" s="105">
        <v>2010701</v>
      </c>
      <c r="B73" s="108" t="s">
        <v>63</v>
      </c>
      <c r="C73" s="115">
        <v>0</v>
      </c>
      <c r="D73" s="101">
        <v>0</v>
      </c>
      <c r="E73" s="111">
        <f t="shared" si="10"/>
        <v>0</v>
      </c>
      <c r="F73" s="103">
        <f t="shared" si="11"/>
        <v>0</v>
      </c>
      <c r="G73" s="104">
        <v>0</v>
      </c>
      <c r="IG73"/>
      <c r="IH73"/>
      <c r="II73"/>
      <c r="IJ73"/>
      <c r="IK73"/>
      <c r="IL73"/>
      <c r="IM73"/>
      <c r="IN73"/>
    </row>
    <row r="74" s="33" customFormat="1" ht="15" customHeight="1" spans="1:248">
      <c r="A74" s="105">
        <v>2010702</v>
      </c>
      <c r="B74" s="108" t="s">
        <v>64</v>
      </c>
      <c r="C74" s="115">
        <v>900</v>
      </c>
      <c r="D74" s="116">
        <v>1980</v>
      </c>
      <c r="E74" s="111">
        <f t="shared" si="10"/>
        <v>1080</v>
      </c>
      <c r="F74" s="103">
        <f t="shared" si="11"/>
        <v>120</v>
      </c>
      <c r="G74" s="116">
        <v>1980</v>
      </c>
      <c r="IG74"/>
      <c r="IH74"/>
      <c r="II74"/>
      <c r="IJ74"/>
      <c r="IK74"/>
      <c r="IL74"/>
      <c r="IM74"/>
      <c r="IN74"/>
    </row>
    <row r="75" s="33" customFormat="1" ht="15" customHeight="1" spans="1:248">
      <c r="A75" s="105">
        <v>2010703</v>
      </c>
      <c r="B75" s="108" t="s">
        <v>65</v>
      </c>
      <c r="C75" s="115">
        <v>0</v>
      </c>
      <c r="D75" s="101">
        <v>0</v>
      </c>
      <c r="E75" s="111">
        <f t="shared" si="10"/>
        <v>0</v>
      </c>
      <c r="F75" s="103">
        <f t="shared" si="11"/>
        <v>0</v>
      </c>
      <c r="G75" s="104">
        <v>0</v>
      </c>
      <c r="IG75"/>
      <c r="IH75"/>
      <c r="II75"/>
      <c r="IJ75"/>
      <c r="IK75"/>
      <c r="IL75"/>
      <c r="IM75"/>
      <c r="IN75"/>
    </row>
    <row r="76" s="33" customFormat="1" ht="15" customHeight="1" spans="1:248">
      <c r="A76" s="105">
        <v>2010704</v>
      </c>
      <c r="B76" s="108" t="s">
        <v>108</v>
      </c>
      <c r="C76" s="115">
        <v>0</v>
      </c>
      <c r="D76" s="101">
        <v>0</v>
      </c>
      <c r="E76" s="111">
        <f t="shared" si="10"/>
        <v>0</v>
      </c>
      <c r="F76" s="103">
        <f t="shared" si="11"/>
        <v>0</v>
      </c>
      <c r="G76" s="104">
        <v>0</v>
      </c>
      <c r="IG76"/>
      <c r="IH76"/>
      <c r="II76"/>
      <c r="IJ76"/>
      <c r="IK76"/>
      <c r="IL76"/>
      <c r="IM76"/>
      <c r="IN76"/>
    </row>
    <row r="77" s="33" customFormat="1" ht="15" customHeight="1" spans="1:248">
      <c r="A77" s="105">
        <v>2010705</v>
      </c>
      <c r="B77" s="108" t="s">
        <v>109</v>
      </c>
      <c r="C77" s="115">
        <v>0</v>
      </c>
      <c r="D77" s="101">
        <v>0</v>
      </c>
      <c r="E77" s="111">
        <f t="shared" si="10"/>
        <v>0</v>
      </c>
      <c r="F77" s="103">
        <f t="shared" si="11"/>
        <v>0</v>
      </c>
      <c r="G77" s="104">
        <v>0</v>
      </c>
      <c r="IG77"/>
      <c r="IH77"/>
      <c r="II77"/>
      <c r="IJ77"/>
      <c r="IK77"/>
      <c r="IL77"/>
      <c r="IM77"/>
      <c r="IN77"/>
    </row>
    <row r="78" s="33" customFormat="1" ht="15" customHeight="1" spans="1:248">
      <c r="A78" s="105">
        <v>2010706</v>
      </c>
      <c r="B78" s="108" t="s">
        <v>110</v>
      </c>
      <c r="C78" s="115">
        <v>0</v>
      </c>
      <c r="D78" s="101">
        <v>0</v>
      </c>
      <c r="E78" s="111">
        <f t="shared" si="10"/>
        <v>0</v>
      </c>
      <c r="F78" s="103">
        <f t="shared" si="11"/>
        <v>0</v>
      </c>
      <c r="G78" s="104">
        <v>0</v>
      </c>
      <c r="IG78"/>
      <c r="IH78"/>
      <c r="II78"/>
      <c r="IJ78"/>
      <c r="IK78"/>
      <c r="IL78"/>
      <c r="IM78"/>
      <c r="IN78"/>
    </row>
    <row r="79" s="33" customFormat="1" ht="15" customHeight="1" spans="1:248">
      <c r="A79" s="105">
        <v>2010707</v>
      </c>
      <c r="B79" s="108" t="s">
        <v>111</v>
      </c>
      <c r="C79" s="115">
        <v>0</v>
      </c>
      <c r="D79" s="101">
        <v>0</v>
      </c>
      <c r="E79" s="111">
        <f t="shared" si="10"/>
        <v>0</v>
      </c>
      <c r="F79" s="103">
        <f t="shared" si="11"/>
        <v>0</v>
      </c>
      <c r="G79" s="104">
        <v>0</v>
      </c>
      <c r="IG79"/>
      <c r="IH79"/>
      <c r="II79"/>
      <c r="IJ79"/>
      <c r="IK79"/>
      <c r="IL79"/>
      <c r="IM79"/>
      <c r="IN79"/>
    </row>
    <row r="80" s="33" customFormat="1" ht="15" customHeight="1" spans="1:248">
      <c r="A80" s="105">
        <v>2010708</v>
      </c>
      <c r="B80" s="108" t="s">
        <v>112</v>
      </c>
      <c r="C80" s="117">
        <v>0</v>
      </c>
      <c r="D80" s="118">
        <v>0</v>
      </c>
      <c r="E80" s="102">
        <f t="shared" si="10"/>
        <v>0</v>
      </c>
      <c r="F80" s="103">
        <f t="shared" si="11"/>
        <v>0</v>
      </c>
      <c r="G80" s="104">
        <v>0</v>
      </c>
      <c r="IG80"/>
      <c r="IH80"/>
      <c r="II80"/>
      <c r="IJ80"/>
      <c r="IK80"/>
      <c r="IL80"/>
      <c r="IM80"/>
      <c r="IN80"/>
    </row>
    <row r="81" s="33" customFormat="1" ht="15" customHeight="1" spans="1:248">
      <c r="A81" s="105">
        <v>2010709</v>
      </c>
      <c r="B81" s="108" t="s">
        <v>104</v>
      </c>
      <c r="C81" s="117">
        <v>0</v>
      </c>
      <c r="D81" s="101">
        <v>0</v>
      </c>
      <c r="E81" s="102">
        <f t="shared" si="10"/>
        <v>0</v>
      </c>
      <c r="F81" s="103">
        <f t="shared" si="11"/>
        <v>0</v>
      </c>
      <c r="G81" s="104">
        <v>0</v>
      </c>
      <c r="IG81"/>
      <c r="IH81"/>
      <c r="II81"/>
      <c r="IJ81"/>
      <c r="IK81"/>
      <c r="IL81"/>
      <c r="IM81"/>
      <c r="IN81"/>
    </row>
    <row r="82" s="33" customFormat="1" ht="15" customHeight="1" spans="1:248">
      <c r="A82" s="105">
        <v>2010750</v>
      </c>
      <c r="B82" s="108" t="s">
        <v>72</v>
      </c>
      <c r="C82" s="117">
        <v>0</v>
      </c>
      <c r="D82" s="101">
        <v>0</v>
      </c>
      <c r="E82" s="102">
        <f t="shared" si="10"/>
        <v>0</v>
      </c>
      <c r="F82" s="103">
        <f t="shared" si="11"/>
        <v>0</v>
      </c>
      <c r="G82" s="104">
        <v>0</v>
      </c>
      <c r="IG82"/>
      <c r="IH82"/>
      <c r="II82"/>
      <c r="IJ82"/>
      <c r="IK82"/>
      <c r="IL82"/>
      <c r="IM82"/>
      <c r="IN82"/>
    </row>
    <row r="83" s="33" customFormat="1" ht="15" customHeight="1" spans="1:248">
      <c r="A83" s="105">
        <v>2010799</v>
      </c>
      <c r="B83" s="108" t="s">
        <v>113</v>
      </c>
      <c r="C83" s="117">
        <v>0</v>
      </c>
      <c r="D83" s="101">
        <v>0</v>
      </c>
      <c r="E83" s="102">
        <f t="shared" si="10"/>
        <v>0</v>
      </c>
      <c r="F83" s="103">
        <f t="shared" si="11"/>
        <v>0</v>
      </c>
      <c r="G83" s="104">
        <v>0</v>
      </c>
      <c r="IG83"/>
      <c r="IH83"/>
      <c r="II83"/>
      <c r="IJ83"/>
      <c r="IK83"/>
      <c r="IL83"/>
      <c r="IM83"/>
      <c r="IN83"/>
    </row>
    <row r="84" s="33" customFormat="1" ht="15" customHeight="1" spans="1:248">
      <c r="A84" s="105">
        <v>20108</v>
      </c>
      <c r="B84" s="106" t="s">
        <v>114</v>
      </c>
      <c r="C84" s="117">
        <f t="shared" ref="C84:G84" si="13">SUM(C85:C92)</f>
        <v>206</v>
      </c>
      <c r="D84" s="107">
        <f t="shared" si="13"/>
        <v>160</v>
      </c>
      <c r="E84" s="102">
        <f t="shared" si="10"/>
        <v>-46</v>
      </c>
      <c r="F84" s="103">
        <f t="shared" si="11"/>
        <v>-22.3300970873786</v>
      </c>
      <c r="G84" s="104">
        <f t="shared" si="13"/>
        <v>160</v>
      </c>
      <c r="IG84"/>
      <c r="IH84"/>
      <c r="II84"/>
      <c r="IJ84"/>
      <c r="IK84"/>
      <c r="IL84"/>
      <c r="IM84"/>
      <c r="IN84"/>
    </row>
    <row r="85" s="33" customFormat="1" ht="15" customHeight="1" spans="1:248">
      <c r="A85" s="105">
        <v>2010801</v>
      </c>
      <c r="B85" s="108" t="s">
        <v>63</v>
      </c>
      <c r="C85" s="115">
        <v>121</v>
      </c>
      <c r="D85" s="116">
        <v>112</v>
      </c>
      <c r="E85" s="111">
        <f t="shared" si="10"/>
        <v>-9</v>
      </c>
      <c r="F85" s="103">
        <f t="shared" si="11"/>
        <v>-7.43801652892562</v>
      </c>
      <c r="G85" s="116">
        <v>112</v>
      </c>
      <c r="IG85"/>
      <c r="IH85"/>
      <c r="II85"/>
      <c r="IJ85"/>
      <c r="IK85"/>
      <c r="IL85"/>
      <c r="IM85"/>
      <c r="IN85"/>
    </row>
    <row r="86" s="33" customFormat="1" ht="15" customHeight="1" spans="1:248">
      <c r="A86" s="105">
        <v>2010802</v>
      </c>
      <c r="B86" s="108" t="s">
        <v>64</v>
      </c>
      <c r="C86" s="115">
        <v>46</v>
      </c>
      <c r="D86" s="116">
        <v>45</v>
      </c>
      <c r="E86" s="111">
        <f t="shared" si="10"/>
        <v>-1</v>
      </c>
      <c r="F86" s="103">
        <f t="shared" si="11"/>
        <v>-2.17391304347826</v>
      </c>
      <c r="G86" s="116">
        <v>45</v>
      </c>
      <c r="IG86"/>
      <c r="IH86"/>
      <c r="II86"/>
      <c r="IJ86"/>
      <c r="IK86"/>
      <c r="IL86"/>
      <c r="IM86"/>
      <c r="IN86"/>
    </row>
    <row r="87" s="33" customFormat="1" ht="15" customHeight="1" spans="1:248">
      <c r="A87" s="105">
        <v>2010803</v>
      </c>
      <c r="B87" s="108" t="s">
        <v>65</v>
      </c>
      <c r="C87" s="115">
        <v>0</v>
      </c>
      <c r="D87" s="116">
        <v>0</v>
      </c>
      <c r="E87" s="111">
        <f t="shared" si="10"/>
        <v>0</v>
      </c>
      <c r="F87" s="103">
        <f t="shared" si="11"/>
        <v>0</v>
      </c>
      <c r="G87" s="116">
        <v>0</v>
      </c>
      <c r="IG87"/>
      <c r="IH87"/>
      <c r="II87"/>
      <c r="IJ87"/>
      <c r="IK87"/>
      <c r="IL87"/>
      <c r="IM87"/>
      <c r="IN87"/>
    </row>
    <row r="88" s="33" customFormat="1" ht="15" customHeight="1" spans="1:248">
      <c r="A88" s="105">
        <v>2010804</v>
      </c>
      <c r="B88" s="108" t="s">
        <v>115</v>
      </c>
      <c r="C88" s="115">
        <v>3</v>
      </c>
      <c r="D88" s="116">
        <v>3</v>
      </c>
      <c r="E88" s="111">
        <f t="shared" si="10"/>
        <v>0</v>
      </c>
      <c r="F88" s="103">
        <f t="shared" si="11"/>
        <v>0</v>
      </c>
      <c r="G88" s="116">
        <v>3</v>
      </c>
      <c r="IG88"/>
      <c r="IH88"/>
      <c r="II88"/>
      <c r="IJ88"/>
      <c r="IK88"/>
      <c r="IL88"/>
      <c r="IM88"/>
      <c r="IN88"/>
    </row>
    <row r="89" s="33" customFormat="1" ht="15" customHeight="1" spans="1:248">
      <c r="A89" s="105">
        <v>2010805</v>
      </c>
      <c r="B89" s="108" t="s">
        <v>116</v>
      </c>
      <c r="C89" s="115">
        <v>0</v>
      </c>
      <c r="D89" s="116">
        <v>0</v>
      </c>
      <c r="E89" s="111">
        <f t="shared" si="10"/>
        <v>0</v>
      </c>
      <c r="F89" s="103">
        <f t="shared" si="11"/>
        <v>0</v>
      </c>
      <c r="G89" s="116">
        <v>0</v>
      </c>
      <c r="IG89"/>
      <c r="IH89"/>
      <c r="II89"/>
      <c r="IJ89"/>
      <c r="IK89"/>
      <c r="IL89"/>
      <c r="IM89"/>
      <c r="IN89"/>
    </row>
    <row r="90" s="33" customFormat="1" ht="15" customHeight="1" spans="1:248">
      <c r="A90" s="105">
        <v>2010806</v>
      </c>
      <c r="B90" s="108" t="s">
        <v>104</v>
      </c>
      <c r="C90" s="115">
        <v>0</v>
      </c>
      <c r="D90" s="116">
        <v>0</v>
      </c>
      <c r="E90" s="111">
        <f t="shared" si="10"/>
        <v>0</v>
      </c>
      <c r="F90" s="103">
        <f t="shared" si="11"/>
        <v>0</v>
      </c>
      <c r="G90" s="116">
        <v>0</v>
      </c>
      <c r="IG90"/>
      <c r="IH90"/>
      <c r="II90"/>
      <c r="IJ90"/>
      <c r="IK90"/>
      <c r="IL90"/>
      <c r="IM90"/>
      <c r="IN90"/>
    </row>
    <row r="91" s="33" customFormat="1" ht="15" customHeight="1" spans="1:248">
      <c r="A91" s="105">
        <v>2010850</v>
      </c>
      <c r="B91" s="108" t="s">
        <v>72</v>
      </c>
      <c r="C91" s="115">
        <v>22</v>
      </c>
      <c r="D91" s="116">
        <v>0</v>
      </c>
      <c r="E91" s="111">
        <f t="shared" si="10"/>
        <v>-22</v>
      </c>
      <c r="F91" s="103">
        <f t="shared" si="11"/>
        <v>-100</v>
      </c>
      <c r="G91" s="116">
        <v>0</v>
      </c>
      <c r="IG91"/>
      <c r="IH91"/>
      <c r="II91"/>
      <c r="IJ91"/>
      <c r="IK91"/>
      <c r="IL91"/>
      <c r="IM91"/>
      <c r="IN91"/>
    </row>
    <row r="92" s="33" customFormat="1" ht="15" customHeight="1" spans="1:248">
      <c r="A92" s="105">
        <v>2010899</v>
      </c>
      <c r="B92" s="108" t="s">
        <v>117</v>
      </c>
      <c r="C92" s="115">
        <v>14</v>
      </c>
      <c r="D92" s="116">
        <v>0</v>
      </c>
      <c r="E92" s="111">
        <f t="shared" si="10"/>
        <v>-14</v>
      </c>
      <c r="F92" s="103">
        <f t="shared" si="11"/>
        <v>-100</v>
      </c>
      <c r="G92" s="116">
        <v>0</v>
      </c>
      <c r="IG92"/>
      <c r="IH92"/>
      <c r="II92"/>
      <c r="IJ92"/>
      <c r="IK92"/>
      <c r="IL92"/>
      <c r="IM92"/>
      <c r="IN92"/>
    </row>
    <row r="93" s="33" customFormat="1" ht="15" customHeight="1" spans="1:248">
      <c r="A93" s="105">
        <v>20109</v>
      </c>
      <c r="B93" s="106" t="s">
        <v>118</v>
      </c>
      <c r="C93" s="117">
        <f t="shared" ref="C93:G93" si="14">SUM(C94:C105)</f>
        <v>0</v>
      </c>
      <c r="D93" s="118">
        <f t="shared" si="14"/>
        <v>0</v>
      </c>
      <c r="E93" s="102">
        <f t="shared" si="10"/>
        <v>0</v>
      </c>
      <c r="F93" s="103">
        <f t="shared" si="11"/>
        <v>0</v>
      </c>
      <c r="G93" s="104">
        <f t="shared" si="14"/>
        <v>0</v>
      </c>
      <c r="IG93"/>
      <c r="IH93"/>
      <c r="II93"/>
      <c r="IJ93"/>
      <c r="IK93"/>
      <c r="IL93"/>
      <c r="IM93"/>
      <c r="IN93"/>
    </row>
    <row r="94" s="33" customFormat="1" ht="15" customHeight="1" spans="1:248">
      <c r="A94" s="105">
        <v>2010901</v>
      </c>
      <c r="B94" s="108" t="s">
        <v>63</v>
      </c>
      <c r="C94" s="117">
        <v>0</v>
      </c>
      <c r="D94" s="101">
        <v>0</v>
      </c>
      <c r="E94" s="102">
        <f t="shared" si="10"/>
        <v>0</v>
      </c>
      <c r="F94" s="103">
        <f t="shared" si="11"/>
        <v>0</v>
      </c>
      <c r="G94" s="104">
        <v>0</v>
      </c>
      <c r="IG94"/>
      <c r="IH94"/>
      <c r="II94"/>
      <c r="IJ94"/>
      <c r="IK94"/>
      <c r="IL94"/>
      <c r="IM94"/>
      <c r="IN94"/>
    </row>
    <row r="95" s="33" customFormat="1" ht="15" customHeight="1" spans="1:248">
      <c r="A95" s="105">
        <v>2010902</v>
      </c>
      <c r="B95" s="108" t="s">
        <v>64</v>
      </c>
      <c r="C95" s="117">
        <v>0</v>
      </c>
      <c r="D95" s="101">
        <v>0</v>
      </c>
      <c r="E95" s="102">
        <f t="shared" si="10"/>
        <v>0</v>
      </c>
      <c r="F95" s="103">
        <f t="shared" si="11"/>
        <v>0</v>
      </c>
      <c r="G95" s="104">
        <v>0</v>
      </c>
      <c r="IG95"/>
      <c r="IH95"/>
      <c r="II95"/>
      <c r="IJ95"/>
      <c r="IK95"/>
      <c r="IL95"/>
      <c r="IM95"/>
      <c r="IN95"/>
    </row>
    <row r="96" s="33" customFormat="1" ht="15" customHeight="1" spans="1:248">
      <c r="A96" s="105">
        <v>2010903</v>
      </c>
      <c r="B96" s="108" t="s">
        <v>65</v>
      </c>
      <c r="C96" s="117">
        <v>0</v>
      </c>
      <c r="D96" s="101">
        <v>0</v>
      </c>
      <c r="E96" s="102">
        <f t="shared" si="10"/>
        <v>0</v>
      </c>
      <c r="F96" s="103">
        <f t="shared" si="11"/>
        <v>0</v>
      </c>
      <c r="G96" s="104">
        <v>0</v>
      </c>
      <c r="IG96"/>
      <c r="IH96"/>
      <c r="II96"/>
      <c r="IJ96"/>
      <c r="IK96"/>
      <c r="IL96"/>
      <c r="IM96"/>
      <c r="IN96"/>
    </row>
    <row r="97" s="33" customFormat="1" ht="15" customHeight="1" spans="1:248">
      <c r="A97" s="105">
        <v>2010905</v>
      </c>
      <c r="B97" s="108" t="s">
        <v>119</v>
      </c>
      <c r="C97" s="117">
        <v>0</v>
      </c>
      <c r="D97" s="101">
        <v>0</v>
      </c>
      <c r="E97" s="102">
        <f t="shared" si="10"/>
        <v>0</v>
      </c>
      <c r="F97" s="103">
        <f t="shared" si="11"/>
        <v>0</v>
      </c>
      <c r="G97" s="104">
        <v>0</v>
      </c>
      <c r="IG97"/>
      <c r="IH97"/>
      <c r="II97"/>
      <c r="IJ97"/>
      <c r="IK97"/>
      <c r="IL97"/>
      <c r="IM97"/>
      <c r="IN97"/>
    </row>
    <row r="98" s="33" customFormat="1" ht="15" customHeight="1" spans="1:248">
      <c r="A98" s="105">
        <v>2010907</v>
      </c>
      <c r="B98" s="108" t="s">
        <v>120</v>
      </c>
      <c r="C98" s="117">
        <v>0</v>
      </c>
      <c r="D98" s="101">
        <v>0</v>
      </c>
      <c r="E98" s="102">
        <f t="shared" si="10"/>
        <v>0</v>
      </c>
      <c r="F98" s="103">
        <f t="shared" si="11"/>
        <v>0</v>
      </c>
      <c r="G98" s="104">
        <v>0</v>
      </c>
      <c r="IG98"/>
      <c r="IH98"/>
      <c r="II98"/>
      <c r="IJ98"/>
      <c r="IK98"/>
      <c r="IL98"/>
      <c r="IM98"/>
      <c r="IN98"/>
    </row>
    <row r="99" s="33" customFormat="1" ht="15" customHeight="1" spans="1:248">
      <c r="A99" s="105">
        <v>2010908</v>
      </c>
      <c r="B99" s="108" t="s">
        <v>104</v>
      </c>
      <c r="C99" s="117">
        <v>0</v>
      </c>
      <c r="D99" s="101">
        <v>0</v>
      </c>
      <c r="E99" s="102">
        <f t="shared" si="10"/>
        <v>0</v>
      </c>
      <c r="F99" s="103">
        <f t="shared" si="11"/>
        <v>0</v>
      </c>
      <c r="G99" s="104">
        <v>0</v>
      </c>
      <c r="IG99"/>
      <c r="IH99"/>
      <c r="II99"/>
      <c r="IJ99"/>
      <c r="IK99"/>
      <c r="IL99"/>
      <c r="IM99"/>
      <c r="IN99"/>
    </row>
    <row r="100" s="33" customFormat="1" ht="15" customHeight="1" spans="1:248">
      <c r="A100" s="105">
        <v>2010909</v>
      </c>
      <c r="B100" s="108" t="s">
        <v>121</v>
      </c>
      <c r="C100" s="117">
        <v>0</v>
      </c>
      <c r="D100" s="101">
        <v>0</v>
      </c>
      <c r="E100" s="102">
        <f t="shared" si="10"/>
        <v>0</v>
      </c>
      <c r="F100" s="103">
        <f t="shared" si="11"/>
        <v>0</v>
      </c>
      <c r="G100" s="104">
        <v>0</v>
      </c>
      <c r="IG100"/>
      <c r="IH100"/>
      <c r="II100"/>
      <c r="IJ100"/>
      <c r="IK100"/>
      <c r="IL100"/>
      <c r="IM100"/>
      <c r="IN100"/>
    </row>
    <row r="101" s="33" customFormat="1" ht="15" customHeight="1" spans="1:248">
      <c r="A101" s="105">
        <v>2010910</v>
      </c>
      <c r="B101" s="108" t="s">
        <v>122</v>
      </c>
      <c r="C101" s="117">
        <v>0</v>
      </c>
      <c r="D101" s="101">
        <v>0</v>
      </c>
      <c r="E101" s="102">
        <f t="shared" si="10"/>
        <v>0</v>
      </c>
      <c r="F101" s="103">
        <f t="shared" si="11"/>
        <v>0</v>
      </c>
      <c r="G101" s="104">
        <v>0</v>
      </c>
      <c r="IG101"/>
      <c r="IH101"/>
      <c r="II101"/>
      <c r="IJ101"/>
      <c r="IK101"/>
      <c r="IL101"/>
      <c r="IM101"/>
      <c r="IN101"/>
    </row>
    <row r="102" s="33" customFormat="1" ht="15" customHeight="1" spans="1:248">
      <c r="A102" s="105">
        <v>2010911</v>
      </c>
      <c r="B102" s="108" t="s">
        <v>123</v>
      </c>
      <c r="C102" s="117">
        <v>0</v>
      </c>
      <c r="D102" s="101">
        <v>0</v>
      </c>
      <c r="E102" s="102">
        <f t="shared" si="10"/>
        <v>0</v>
      </c>
      <c r="F102" s="103">
        <f t="shared" si="11"/>
        <v>0</v>
      </c>
      <c r="G102" s="104">
        <v>0</v>
      </c>
      <c r="IG102"/>
      <c r="IH102"/>
      <c r="II102"/>
      <c r="IJ102"/>
      <c r="IK102"/>
      <c r="IL102"/>
      <c r="IM102"/>
      <c r="IN102"/>
    </row>
    <row r="103" s="33" customFormat="1" ht="15" customHeight="1" spans="1:248">
      <c r="A103" s="105">
        <v>2010912</v>
      </c>
      <c r="B103" s="108" t="s">
        <v>124</v>
      </c>
      <c r="C103" s="117">
        <v>0</v>
      </c>
      <c r="D103" s="101">
        <v>0</v>
      </c>
      <c r="E103" s="102">
        <f t="shared" si="10"/>
        <v>0</v>
      </c>
      <c r="F103" s="103">
        <f t="shared" si="11"/>
        <v>0</v>
      </c>
      <c r="G103" s="104">
        <v>0</v>
      </c>
      <c r="IG103"/>
      <c r="IH103"/>
      <c r="II103"/>
      <c r="IJ103"/>
      <c r="IK103"/>
      <c r="IL103"/>
      <c r="IM103"/>
      <c r="IN103"/>
    </row>
    <row r="104" s="33" customFormat="1" ht="15" customHeight="1" spans="1:248">
      <c r="A104" s="105">
        <v>2010950</v>
      </c>
      <c r="B104" s="108" t="s">
        <v>72</v>
      </c>
      <c r="C104" s="117">
        <v>0</v>
      </c>
      <c r="D104" s="101">
        <v>0</v>
      </c>
      <c r="E104" s="102">
        <f t="shared" si="10"/>
        <v>0</v>
      </c>
      <c r="F104" s="103">
        <f t="shared" si="11"/>
        <v>0</v>
      </c>
      <c r="G104" s="104">
        <v>0</v>
      </c>
      <c r="IG104"/>
      <c r="IH104"/>
      <c r="II104"/>
      <c r="IJ104"/>
      <c r="IK104"/>
      <c r="IL104"/>
      <c r="IM104"/>
      <c r="IN104"/>
    </row>
    <row r="105" s="33" customFormat="1" ht="15" customHeight="1" spans="1:248">
      <c r="A105" s="105">
        <v>2010999</v>
      </c>
      <c r="B105" s="108" t="s">
        <v>125</v>
      </c>
      <c r="C105" s="117">
        <v>0</v>
      </c>
      <c r="D105" s="101">
        <v>0</v>
      </c>
      <c r="E105" s="102">
        <f t="shared" si="10"/>
        <v>0</v>
      </c>
      <c r="F105" s="103">
        <f t="shared" si="11"/>
        <v>0</v>
      </c>
      <c r="G105" s="104">
        <v>0</v>
      </c>
      <c r="IG105"/>
      <c r="IH105"/>
      <c r="II105"/>
      <c r="IJ105"/>
      <c r="IK105"/>
      <c r="IL105"/>
      <c r="IM105"/>
      <c r="IN105"/>
    </row>
    <row r="106" s="33" customFormat="1" ht="15" customHeight="1" spans="1:248">
      <c r="A106" s="105">
        <v>20110</v>
      </c>
      <c r="B106" s="106" t="s">
        <v>126</v>
      </c>
      <c r="C106" s="117">
        <f t="shared" ref="C106:G106" si="15">SUM(C107:C115)</f>
        <v>0</v>
      </c>
      <c r="D106" s="101">
        <f t="shared" si="15"/>
        <v>0</v>
      </c>
      <c r="E106" s="102">
        <f t="shared" si="10"/>
        <v>0</v>
      </c>
      <c r="F106" s="103">
        <f t="shared" si="11"/>
        <v>0</v>
      </c>
      <c r="G106" s="104">
        <f t="shared" si="15"/>
        <v>0</v>
      </c>
      <c r="IG106"/>
      <c r="IH106"/>
      <c r="II106"/>
      <c r="IJ106"/>
      <c r="IK106"/>
      <c r="IL106"/>
      <c r="IM106"/>
      <c r="IN106"/>
    </row>
    <row r="107" s="33" customFormat="1" ht="15" customHeight="1" spans="1:248">
      <c r="A107" s="105">
        <v>2011001</v>
      </c>
      <c r="B107" s="108" t="s">
        <v>63</v>
      </c>
      <c r="C107" s="117">
        <v>0</v>
      </c>
      <c r="D107" s="101">
        <v>0</v>
      </c>
      <c r="E107" s="102">
        <f t="shared" si="10"/>
        <v>0</v>
      </c>
      <c r="F107" s="103">
        <f t="shared" si="11"/>
        <v>0</v>
      </c>
      <c r="G107" s="104">
        <v>0</v>
      </c>
      <c r="IG107"/>
      <c r="IH107"/>
      <c r="II107"/>
      <c r="IJ107"/>
      <c r="IK107"/>
      <c r="IL107"/>
      <c r="IM107"/>
      <c r="IN107"/>
    </row>
    <row r="108" s="33" customFormat="1" ht="15" customHeight="1" spans="1:248">
      <c r="A108" s="105">
        <v>2011002</v>
      </c>
      <c r="B108" s="108" t="s">
        <v>64</v>
      </c>
      <c r="C108" s="117">
        <v>0</v>
      </c>
      <c r="D108" s="101">
        <v>0</v>
      </c>
      <c r="E108" s="102">
        <f t="shared" si="10"/>
        <v>0</v>
      </c>
      <c r="F108" s="103">
        <f t="shared" si="11"/>
        <v>0</v>
      </c>
      <c r="G108" s="104">
        <v>0</v>
      </c>
      <c r="IG108"/>
      <c r="IH108"/>
      <c r="II108"/>
      <c r="IJ108"/>
      <c r="IK108"/>
      <c r="IL108"/>
      <c r="IM108"/>
      <c r="IN108"/>
    </row>
    <row r="109" s="33" customFormat="1" ht="15" customHeight="1" spans="1:248">
      <c r="A109" s="105">
        <v>2011003</v>
      </c>
      <c r="B109" s="108" t="s">
        <v>65</v>
      </c>
      <c r="C109" s="117">
        <v>0</v>
      </c>
      <c r="D109" s="101">
        <v>0</v>
      </c>
      <c r="E109" s="102">
        <f t="shared" si="10"/>
        <v>0</v>
      </c>
      <c r="F109" s="103">
        <f t="shared" si="11"/>
        <v>0</v>
      </c>
      <c r="G109" s="104">
        <v>0</v>
      </c>
      <c r="IG109"/>
      <c r="IH109"/>
      <c r="II109"/>
      <c r="IJ109"/>
      <c r="IK109"/>
      <c r="IL109"/>
      <c r="IM109"/>
      <c r="IN109"/>
    </row>
    <row r="110" s="33" customFormat="1" ht="15" customHeight="1" spans="1:248">
      <c r="A110" s="105">
        <v>2011004</v>
      </c>
      <c r="B110" s="108" t="s">
        <v>127</v>
      </c>
      <c r="C110" s="117">
        <v>0</v>
      </c>
      <c r="D110" s="101">
        <v>0</v>
      </c>
      <c r="E110" s="102">
        <f t="shared" si="10"/>
        <v>0</v>
      </c>
      <c r="F110" s="103">
        <f t="shared" si="11"/>
        <v>0</v>
      </c>
      <c r="G110" s="104">
        <v>0</v>
      </c>
      <c r="IG110"/>
      <c r="IH110"/>
      <c r="II110"/>
      <c r="IJ110"/>
      <c r="IK110"/>
      <c r="IL110"/>
      <c r="IM110"/>
      <c r="IN110"/>
    </row>
    <row r="111" s="33" customFormat="1" ht="15" customHeight="1" spans="1:248">
      <c r="A111" s="105">
        <v>2011005</v>
      </c>
      <c r="B111" s="108" t="s">
        <v>128</v>
      </c>
      <c r="C111" s="117">
        <v>0</v>
      </c>
      <c r="D111" s="101">
        <v>0</v>
      </c>
      <c r="E111" s="102">
        <f t="shared" si="10"/>
        <v>0</v>
      </c>
      <c r="F111" s="103">
        <f t="shared" si="11"/>
        <v>0</v>
      </c>
      <c r="G111" s="104">
        <v>0</v>
      </c>
      <c r="IG111"/>
      <c r="IH111"/>
      <c r="II111"/>
      <c r="IJ111"/>
      <c r="IK111"/>
      <c r="IL111"/>
      <c r="IM111"/>
      <c r="IN111"/>
    </row>
    <row r="112" s="33" customFormat="1" ht="15" customHeight="1" spans="1:248">
      <c r="A112" s="105">
        <v>2011007</v>
      </c>
      <c r="B112" s="108" t="s">
        <v>129</v>
      </c>
      <c r="C112" s="117">
        <v>0</v>
      </c>
      <c r="D112" s="101">
        <v>0</v>
      </c>
      <c r="E112" s="102">
        <f t="shared" si="10"/>
        <v>0</v>
      </c>
      <c r="F112" s="103">
        <f t="shared" si="11"/>
        <v>0</v>
      </c>
      <c r="G112" s="104">
        <v>0</v>
      </c>
      <c r="IG112"/>
      <c r="IH112"/>
      <c r="II112"/>
      <c r="IJ112"/>
      <c r="IK112"/>
      <c r="IL112"/>
      <c r="IM112"/>
      <c r="IN112"/>
    </row>
    <row r="113" s="33" customFormat="1" ht="15" customHeight="1" spans="1:248">
      <c r="A113" s="105">
        <v>2011008</v>
      </c>
      <c r="B113" s="108" t="s">
        <v>130</v>
      </c>
      <c r="C113" s="117">
        <v>0</v>
      </c>
      <c r="D113" s="101">
        <v>0</v>
      </c>
      <c r="E113" s="102">
        <f t="shared" si="10"/>
        <v>0</v>
      </c>
      <c r="F113" s="103">
        <f t="shared" si="11"/>
        <v>0</v>
      </c>
      <c r="G113" s="104">
        <v>0</v>
      </c>
      <c r="IG113"/>
      <c r="IH113"/>
      <c r="II113"/>
      <c r="IJ113"/>
      <c r="IK113"/>
      <c r="IL113"/>
      <c r="IM113"/>
      <c r="IN113"/>
    </row>
    <row r="114" s="33" customFormat="1" ht="15" customHeight="1" spans="1:248">
      <c r="A114" s="105">
        <v>2011050</v>
      </c>
      <c r="B114" s="108" t="s">
        <v>72</v>
      </c>
      <c r="C114" s="117">
        <v>0</v>
      </c>
      <c r="D114" s="101">
        <v>0</v>
      </c>
      <c r="E114" s="102">
        <f t="shared" si="10"/>
        <v>0</v>
      </c>
      <c r="F114" s="103">
        <f t="shared" si="11"/>
        <v>0</v>
      </c>
      <c r="G114" s="104">
        <v>0</v>
      </c>
      <c r="IG114"/>
      <c r="IH114"/>
      <c r="II114"/>
      <c r="IJ114"/>
      <c r="IK114"/>
      <c r="IL114"/>
      <c r="IM114"/>
      <c r="IN114"/>
    </row>
    <row r="115" s="33" customFormat="1" ht="15" customHeight="1" spans="1:248">
      <c r="A115" s="105">
        <v>2011099</v>
      </c>
      <c r="B115" s="108" t="s">
        <v>131</v>
      </c>
      <c r="C115" s="117">
        <v>0</v>
      </c>
      <c r="D115" s="101">
        <v>0</v>
      </c>
      <c r="E115" s="102">
        <f t="shared" si="10"/>
        <v>0</v>
      </c>
      <c r="F115" s="103">
        <f t="shared" si="11"/>
        <v>0</v>
      </c>
      <c r="G115" s="104">
        <v>0</v>
      </c>
      <c r="IG115"/>
      <c r="IH115"/>
      <c r="II115"/>
      <c r="IJ115"/>
      <c r="IK115"/>
      <c r="IL115"/>
      <c r="IM115"/>
      <c r="IN115"/>
    </row>
    <row r="116" s="33" customFormat="1" ht="15" customHeight="1" spans="1:248">
      <c r="A116" s="105">
        <v>20111</v>
      </c>
      <c r="B116" s="106" t="s">
        <v>132</v>
      </c>
      <c r="C116" s="117">
        <f t="shared" ref="C116:G116" si="16">SUM(C117:C124)</f>
        <v>433</v>
      </c>
      <c r="D116" s="107">
        <f t="shared" si="16"/>
        <v>687</v>
      </c>
      <c r="E116" s="102">
        <f t="shared" si="10"/>
        <v>254</v>
      </c>
      <c r="F116" s="103">
        <f t="shared" si="11"/>
        <v>58.6605080831409</v>
      </c>
      <c r="G116" s="104">
        <f t="shared" si="16"/>
        <v>687</v>
      </c>
      <c r="IG116"/>
      <c r="IH116"/>
      <c r="II116"/>
      <c r="IJ116"/>
      <c r="IK116"/>
      <c r="IL116"/>
      <c r="IM116"/>
      <c r="IN116"/>
    </row>
    <row r="117" s="33" customFormat="1" ht="15" customHeight="1" spans="1:248">
      <c r="A117" s="105">
        <v>2011101</v>
      </c>
      <c r="B117" s="108" t="s">
        <v>63</v>
      </c>
      <c r="C117" s="115">
        <v>305</v>
      </c>
      <c r="D117" s="116">
        <v>459</v>
      </c>
      <c r="E117" s="111">
        <f t="shared" si="10"/>
        <v>154</v>
      </c>
      <c r="F117" s="103">
        <f t="shared" si="11"/>
        <v>50.4918032786885</v>
      </c>
      <c r="G117" s="116">
        <v>459</v>
      </c>
      <c r="IG117"/>
      <c r="IH117"/>
      <c r="II117"/>
      <c r="IJ117"/>
      <c r="IK117"/>
      <c r="IL117"/>
      <c r="IM117"/>
      <c r="IN117"/>
    </row>
    <row r="118" s="33" customFormat="1" ht="15" customHeight="1" spans="1:248">
      <c r="A118" s="105">
        <v>2011102</v>
      </c>
      <c r="B118" s="108" t="s">
        <v>64</v>
      </c>
      <c r="C118" s="115">
        <v>106</v>
      </c>
      <c r="D118" s="116">
        <v>198</v>
      </c>
      <c r="E118" s="111">
        <f t="shared" si="10"/>
        <v>92</v>
      </c>
      <c r="F118" s="103">
        <f t="shared" si="11"/>
        <v>86.7924528301887</v>
      </c>
      <c r="G118" s="116">
        <v>198</v>
      </c>
      <c r="IG118"/>
      <c r="IH118"/>
      <c r="II118"/>
      <c r="IJ118"/>
      <c r="IK118"/>
      <c r="IL118"/>
      <c r="IM118"/>
      <c r="IN118"/>
    </row>
    <row r="119" s="33" customFormat="1" ht="15" customHeight="1" spans="1:248">
      <c r="A119" s="105">
        <v>2011103</v>
      </c>
      <c r="B119" s="108" t="s">
        <v>65</v>
      </c>
      <c r="C119" s="115">
        <v>0</v>
      </c>
      <c r="D119" s="116">
        <v>0</v>
      </c>
      <c r="E119" s="111">
        <f t="shared" si="10"/>
        <v>0</v>
      </c>
      <c r="F119" s="103">
        <f t="shared" si="11"/>
        <v>0</v>
      </c>
      <c r="G119" s="116">
        <v>0</v>
      </c>
      <c r="IG119"/>
      <c r="IH119"/>
      <c r="II119"/>
      <c r="IJ119"/>
      <c r="IK119"/>
      <c r="IL119"/>
      <c r="IM119"/>
      <c r="IN119"/>
    </row>
    <row r="120" s="33" customFormat="1" ht="15" customHeight="1" spans="1:248">
      <c r="A120" s="105">
        <v>2011104</v>
      </c>
      <c r="B120" s="108" t="s">
        <v>133</v>
      </c>
      <c r="C120" s="115">
        <v>0</v>
      </c>
      <c r="D120" s="116">
        <v>0</v>
      </c>
      <c r="E120" s="111">
        <f t="shared" si="10"/>
        <v>0</v>
      </c>
      <c r="F120" s="103">
        <f t="shared" si="11"/>
        <v>0</v>
      </c>
      <c r="G120" s="116">
        <v>0</v>
      </c>
      <c r="IG120"/>
      <c r="IH120"/>
      <c r="II120"/>
      <c r="IJ120"/>
      <c r="IK120"/>
      <c r="IL120"/>
      <c r="IM120"/>
      <c r="IN120"/>
    </row>
    <row r="121" s="33" customFormat="1" ht="15" customHeight="1" spans="1:248">
      <c r="A121" s="105">
        <v>2011105</v>
      </c>
      <c r="B121" s="108" t="s">
        <v>134</v>
      </c>
      <c r="C121" s="115">
        <v>0</v>
      </c>
      <c r="D121" s="116">
        <v>0</v>
      </c>
      <c r="E121" s="111">
        <f t="shared" si="10"/>
        <v>0</v>
      </c>
      <c r="F121" s="103">
        <f t="shared" si="11"/>
        <v>0</v>
      </c>
      <c r="G121" s="116">
        <v>0</v>
      </c>
      <c r="IG121"/>
      <c r="IH121"/>
      <c r="II121"/>
      <c r="IJ121"/>
      <c r="IK121"/>
      <c r="IL121"/>
      <c r="IM121"/>
      <c r="IN121"/>
    </row>
    <row r="122" s="33" customFormat="1" ht="15" customHeight="1" spans="1:248">
      <c r="A122" s="105">
        <v>2011106</v>
      </c>
      <c r="B122" s="108" t="s">
        <v>135</v>
      </c>
      <c r="C122" s="115">
        <v>0</v>
      </c>
      <c r="D122" s="116">
        <v>30</v>
      </c>
      <c r="E122" s="111">
        <f t="shared" si="10"/>
        <v>30</v>
      </c>
      <c r="F122" s="103">
        <f t="shared" si="11"/>
        <v>0</v>
      </c>
      <c r="G122" s="116">
        <v>30</v>
      </c>
      <c r="IG122"/>
      <c r="IH122"/>
      <c r="II122"/>
      <c r="IJ122"/>
      <c r="IK122"/>
      <c r="IL122"/>
      <c r="IM122"/>
      <c r="IN122"/>
    </row>
    <row r="123" s="33" customFormat="1" ht="15" customHeight="1" spans="1:248">
      <c r="A123" s="105">
        <v>2011150</v>
      </c>
      <c r="B123" s="108" t="s">
        <v>72</v>
      </c>
      <c r="C123" s="115">
        <v>22</v>
      </c>
      <c r="D123" s="116">
        <v>0</v>
      </c>
      <c r="E123" s="111">
        <f t="shared" si="10"/>
        <v>-22</v>
      </c>
      <c r="F123" s="103">
        <f t="shared" si="11"/>
        <v>-100</v>
      </c>
      <c r="G123" s="116">
        <v>0</v>
      </c>
      <c r="IG123"/>
      <c r="IH123"/>
      <c r="II123"/>
      <c r="IJ123"/>
      <c r="IK123"/>
      <c r="IL123"/>
      <c r="IM123"/>
      <c r="IN123"/>
    </row>
    <row r="124" s="33" customFormat="1" ht="15" customHeight="1" spans="1:248">
      <c r="A124" s="105">
        <v>2011199</v>
      </c>
      <c r="B124" s="108" t="s">
        <v>136</v>
      </c>
      <c r="C124" s="115">
        <v>0</v>
      </c>
      <c r="D124" s="116">
        <v>0</v>
      </c>
      <c r="E124" s="111">
        <f t="shared" si="10"/>
        <v>0</v>
      </c>
      <c r="F124" s="103">
        <f t="shared" si="11"/>
        <v>0</v>
      </c>
      <c r="G124" s="116">
        <v>0</v>
      </c>
      <c r="IG124"/>
      <c r="IH124"/>
      <c r="II124"/>
      <c r="IJ124"/>
      <c r="IK124"/>
      <c r="IL124"/>
      <c r="IM124"/>
      <c r="IN124"/>
    </row>
    <row r="125" s="33" customFormat="1" ht="15" customHeight="1" spans="1:248">
      <c r="A125" s="105">
        <v>20113</v>
      </c>
      <c r="B125" s="106" t="s">
        <v>137</v>
      </c>
      <c r="C125" s="117">
        <f t="shared" ref="C125:G125" si="17">SUM(C126:C135)</f>
        <v>427</v>
      </c>
      <c r="D125" s="114">
        <f t="shared" si="17"/>
        <v>459</v>
      </c>
      <c r="E125" s="102">
        <f t="shared" si="10"/>
        <v>32</v>
      </c>
      <c r="F125" s="103">
        <f t="shared" si="11"/>
        <v>7.49414519906323</v>
      </c>
      <c r="G125" s="104">
        <f t="shared" si="17"/>
        <v>459</v>
      </c>
      <c r="IG125"/>
      <c r="IH125"/>
      <c r="II125"/>
      <c r="IJ125"/>
      <c r="IK125"/>
      <c r="IL125"/>
      <c r="IM125"/>
      <c r="IN125"/>
    </row>
    <row r="126" s="33" customFormat="1" ht="15" customHeight="1" spans="1:248">
      <c r="A126" s="105">
        <v>2011301</v>
      </c>
      <c r="B126" s="108" t="s">
        <v>63</v>
      </c>
      <c r="C126" s="115">
        <v>207</v>
      </c>
      <c r="D126" s="116">
        <v>0</v>
      </c>
      <c r="E126" s="111">
        <f t="shared" si="10"/>
        <v>-207</v>
      </c>
      <c r="F126" s="103">
        <f t="shared" si="11"/>
        <v>-100</v>
      </c>
      <c r="G126" s="116">
        <v>0</v>
      </c>
      <c r="IG126"/>
      <c r="IH126"/>
      <c r="II126"/>
      <c r="IJ126"/>
      <c r="IK126"/>
      <c r="IL126"/>
      <c r="IM126"/>
      <c r="IN126"/>
    </row>
    <row r="127" s="33" customFormat="1" ht="15" customHeight="1" spans="1:248">
      <c r="A127" s="105">
        <v>2011302</v>
      </c>
      <c r="B127" s="108" t="s">
        <v>64</v>
      </c>
      <c r="C127" s="115">
        <v>20</v>
      </c>
      <c r="D127" s="116">
        <v>0</v>
      </c>
      <c r="E127" s="111">
        <f t="shared" si="10"/>
        <v>-20</v>
      </c>
      <c r="F127" s="103">
        <f t="shared" si="11"/>
        <v>-100</v>
      </c>
      <c r="G127" s="116">
        <v>0</v>
      </c>
      <c r="IG127"/>
      <c r="IH127"/>
      <c r="II127"/>
      <c r="IJ127"/>
      <c r="IK127"/>
      <c r="IL127"/>
      <c r="IM127"/>
      <c r="IN127"/>
    </row>
    <row r="128" s="33" customFormat="1" ht="15" customHeight="1" spans="1:248">
      <c r="A128" s="105">
        <v>2011303</v>
      </c>
      <c r="B128" s="108" t="s">
        <v>65</v>
      </c>
      <c r="C128" s="115">
        <v>0</v>
      </c>
      <c r="D128" s="116">
        <v>0</v>
      </c>
      <c r="E128" s="111">
        <f t="shared" si="10"/>
        <v>0</v>
      </c>
      <c r="F128" s="103">
        <f t="shared" si="11"/>
        <v>0</v>
      </c>
      <c r="G128" s="116">
        <v>0</v>
      </c>
      <c r="IG128"/>
      <c r="IH128"/>
      <c r="II128"/>
      <c r="IJ128"/>
      <c r="IK128"/>
      <c r="IL128"/>
      <c r="IM128"/>
      <c r="IN128"/>
    </row>
    <row r="129" s="33" customFormat="1" ht="15" customHeight="1" spans="1:248">
      <c r="A129" s="105">
        <v>2011304</v>
      </c>
      <c r="B129" s="108" t="s">
        <v>138</v>
      </c>
      <c r="C129" s="115">
        <v>0</v>
      </c>
      <c r="D129" s="116">
        <v>0</v>
      </c>
      <c r="E129" s="111">
        <f t="shared" si="10"/>
        <v>0</v>
      </c>
      <c r="F129" s="103">
        <f t="shared" si="11"/>
        <v>0</v>
      </c>
      <c r="G129" s="116">
        <v>0</v>
      </c>
      <c r="IG129"/>
      <c r="IH129"/>
      <c r="II129"/>
      <c r="IJ129"/>
      <c r="IK129"/>
      <c r="IL129"/>
      <c r="IM129"/>
      <c r="IN129"/>
    </row>
    <row r="130" s="33" customFormat="1" ht="15" customHeight="1" spans="1:248">
      <c r="A130" s="105">
        <v>2011305</v>
      </c>
      <c r="B130" s="108" t="s">
        <v>139</v>
      </c>
      <c r="C130" s="115">
        <v>0</v>
      </c>
      <c r="D130" s="116">
        <v>0</v>
      </c>
      <c r="E130" s="111">
        <f t="shared" si="10"/>
        <v>0</v>
      </c>
      <c r="F130" s="103">
        <f t="shared" si="11"/>
        <v>0</v>
      </c>
      <c r="G130" s="116">
        <v>0</v>
      </c>
      <c r="IG130"/>
      <c r="IH130"/>
      <c r="II130"/>
      <c r="IJ130"/>
      <c r="IK130"/>
      <c r="IL130"/>
      <c r="IM130"/>
      <c r="IN130"/>
    </row>
    <row r="131" s="33" customFormat="1" ht="15" customHeight="1" spans="1:248">
      <c r="A131" s="105">
        <v>2011306</v>
      </c>
      <c r="B131" s="108" t="s">
        <v>140</v>
      </c>
      <c r="C131" s="115">
        <v>0</v>
      </c>
      <c r="D131" s="116">
        <v>0</v>
      </c>
      <c r="E131" s="111">
        <f t="shared" si="10"/>
        <v>0</v>
      </c>
      <c r="F131" s="103">
        <f t="shared" si="11"/>
        <v>0</v>
      </c>
      <c r="G131" s="116">
        <v>0</v>
      </c>
      <c r="IG131"/>
      <c r="IH131"/>
      <c r="II131"/>
      <c r="IJ131"/>
      <c r="IK131"/>
      <c r="IL131"/>
      <c r="IM131"/>
      <c r="IN131"/>
    </row>
    <row r="132" s="33" customFormat="1" ht="15" customHeight="1" spans="1:248">
      <c r="A132" s="105">
        <v>2011307</v>
      </c>
      <c r="B132" s="108" t="s">
        <v>141</v>
      </c>
      <c r="C132" s="115">
        <v>0</v>
      </c>
      <c r="D132" s="116">
        <v>0</v>
      </c>
      <c r="E132" s="111">
        <f t="shared" si="10"/>
        <v>0</v>
      </c>
      <c r="F132" s="103">
        <f t="shared" si="11"/>
        <v>0</v>
      </c>
      <c r="G132" s="116">
        <v>0</v>
      </c>
      <c r="IG132"/>
      <c r="IH132"/>
      <c r="II132"/>
      <c r="IJ132"/>
      <c r="IK132"/>
      <c r="IL132"/>
      <c r="IM132"/>
      <c r="IN132"/>
    </row>
    <row r="133" s="33" customFormat="1" ht="15" customHeight="1" spans="1:248">
      <c r="A133" s="105">
        <v>2011308</v>
      </c>
      <c r="B133" s="108" t="s">
        <v>142</v>
      </c>
      <c r="C133" s="115">
        <v>200</v>
      </c>
      <c r="D133" s="116">
        <v>459</v>
      </c>
      <c r="E133" s="111">
        <f t="shared" ref="E133:E196" si="18">D133-C133</f>
        <v>259</v>
      </c>
      <c r="F133" s="103">
        <f t="shared" ref="F133:F196" si="19">IF(C133=0,,E133/C133*100)</f>
        <v>129.5</v>
      </c>
      <c r="G133" s="116">
        <v>459</v>
      </c>
      <c r="IG133"/>
      <c r="IH133"/>
      <c r="II133"/>
      <c r="IJ133"/>
      <c r="IK133"/>
      <c r="IL133"/>
      <c r="IM133"/>
      <c r="IN133"/>
    </row>
    <row r="134" s="33" customFormat="1" ht="15" customHeight="1" spans="1:248">
      <c r="A134" s="105">
        <v>2011350</v>
      </c>
      <c r="B134" s="108" t="s">
        <v>72</v>
      </c>
      <c r="C134" s="117">
        <v>0</v>
      </c>
      <c r="D134" s="118">
        <v>0</v>
      </c>
      <c r="E134" s="102">
        <f t="shared" si="18"/>
        <v>0</v>
      </c>
      <c r="F134" s="103">
        <f t="shared" si="19"/>
        <v>0</v>
      </c>
      <c r="G134" s="104">
        <v>0</v>
      </c>
      <c r="IG134"/>
      <c r="IH134"/>
      <c r="II134"/>
      <c r="IJ134"/>
      <c r="IK134"/>
      <c r="IL134"/>
      <c r="IM134"/>
      <c r="IN134"/>
    </row>
    <row r="135" s="33" customFormat="1" ht="15" customHeight="1" spans="1:248">
      <c r="A135" s="105">
        <v>2011399</v>
      </c>
      <c r="B135" s="108" t="s">
        <v>143</v>
      </c>
      <c r="C135" s="117">
        <v>0</v>
      </c>
      <c r="D135" s="101">
        <v>0</v>
      </c>
      <c r="E135" s="102">
        <f t="shared" si="18"/>
        <v>0</v>
      </c>
      <c r="F135" s="103">
        <f t="shared" si="19"/>
        <v>0</v>
      </c>
      <c r="G135" s="104">
        <v>0</v>
      </c>
      <c r="IG135"/>
      <c r="IH135"/>
      <c r="II135"/>
      <c r="IJ135"/>
      <c r="IK135"/>
      <c r="IL135"/>
      <c r="IM135"/>
      <c r="IN135"/>
    </row>
    <row r="136" s="33" customFormat="1" ht="15" customHeight="1" spans="1:248">
      <c r="A136" s="105">
        <v>20114</v>
      </c>
      <c r="B136" s="106" t="s">
        <v>144</v>
      </c>
      <c r="C136" s="117">
        <f t="shared" ref="C136:G136" si="20">SUM(C137:C148)</f>
        <v>0</v>
      </c>
      <c r="D136" s="101">
        <f t="shared" si="20"/>
        <v>0</v>
      </c>
      <c r="E136" s="102">
        <f t="shared" si="18"/>
        <v>0</v>
      </c>
      <c r="F136" s="103">
        <f t="shared" si="19"/>
        <v>0</v>
      </c>
      <c r="G136" s="104">
        <f t="shared" si="20"/>
        <v>0</v>
      </c>
      <c r="IG136"/>
      <c r="IH136"/>
      <c r="II136"/>
      <c r="IJ136"/>
      <c r="IK136"/>
      <c r="IL136"/>
      <c r="IM136"/>
      <c r="IN136"/>
    </row>
    <row r="137" s="33" customFormat="1" ht="15" customHeight="1" spans="1:248">
      <c r="A137" s="105">
        <v>2011401</v>
      </c>
      <c r="B137" s="108" t="s">
        <v>63</v>
      </c>
      <c r="C137" s="117">
        <v>0</v>
      </c>
      <c r="D137" s="101">
        <v>0</v>
      </c>
      <c r="E137" s="102">
        <f t="shared" si="18"/>
        <v>0</v>
      </c>
      <c r="F137" s="103">
        <f t="shared" si="19"/>
        <v>0</v>
      </c>
      <c r="G137" s="104">
        <v>0</v>
      </c>
      <c r="IG137"/>
      <c r="IH137"/>
      <c r="II137"/>
      <c r="IJ137"/>
      <c r="IK137"/>
      <c r="IL137"/>
      <c r="IM137"/>
      <c r="IN137"/>
    </row>
    <row r="138" s="33" customFormat="1" ht="15" customHeight="1" spans="1:248">
      <c r="A138" s="105">
        <v>2011402</v>
      </c>
      <c r="B138" s="108" t="s">
        <v>64</v>
      </c>
      <c r="C138" s="117">
        <v>0</v>
      </c>
      <c r="D138" s="101">
        <v>0</v>
      </c>
      <c r="E138" s="102">
        <f t="shared" si="18"/>
        <v>0</v>
      </c>
      <c r="F138" s="103">
        <f t="shared" si="19"/>
        <v>0</v>
      </c>
      <c r="G138" s="104">
        <v>0</v>
      </c>
      <c r="IG138"/>
      <c r="IH138"/>
      <c r="II138"/>
      <c r="IJ138"/>
      <c r="IK138"/>
      <c r="IL138"/>
      <c r="IM138"/>
      <c r="IN138"/>
    </row>
    <row r="139" s="33" customFormat="1" ht="15" customHeight="1" spans="1:248">
      <c r="A139" s="105">
        <v>2011403</v>
      </c>
      <c r="B139" s="108" t="s">
        <v>65</v>
      </c>
      <c r="C139" s="117">
        <v>0</v>
      </c>
      <c r="D139" s="101">
        <v>0</v>
      </c>
      <c r="E139" s="102">
        <f t="shared" si="18"/>
        <v>0</v>
      </c>
      <c r="F139" s="103">
        <f t="shared" si="19"/>
        <v>0</v>
      </c>
      <c r="G139" s="104">
        <v>0</v>
      </c>
      <c r="IG139"/>
      <c r="IH139"/>
      <c r="II139"/>
      <c r="IJ139"/>
      <c r="IK139"/>
      <c r="IL139"/>
      <c r="IM139"/>
      <c r="IN139"/>
    </row>
    <row r="140" s="33" customFormat="1" ht="15" customHeight="1" spans="1:248">
      <c r="A140" s="105">
        <v>2011404</v>
      </c>
      <c r="B140" s="108" t="s">
        <v>145</v>
      </c>
      <c r="C140" s="117">
        <v>0</v>
      </c>
      <c r="D140" s="101">
        <v>0</v>
      </c>
      <c r="E140" s="102">
        <f t="shared" si="18"/>
        <v>0</v>
      </c>
      <c r="F140" s="103">
        <f t="shared" si="19"/>
        <v>0</v>
      </c>
      <c r="G140" s="104">
        <v>0</v>
      </c>
      <c r="IG140"/>
      <c r="IH140"/>
      <c r="II140"/>
      <c r="IJ140"/>
      <c r="IK140"/>
      <c r="IL140"/>
      <c r="IM140"/>
      <c r="IN140"/>
    </row>
    <row r="141" s="33" customFormat="1" ht="15" customHeight="1" spans="1:248">
      <c r="A141" s="105">
        <v>2011405</v>
      </c>
      <c r="B141" s="108" t="s">
        <v>146</v>
      </c>
      <c r="C141" s="117">
        <v>0</v>
      </c>
      <c r="D141" s="101">
        <v>0</v>
      </c>
      <c r="E141" s="102">
        <f t="shared" si="18"/>
        <v>0</v>
      </c>
      <c r="F141" s="103">
        <f t="shared" si="19"/>
        <v>0</v>
      </c>
      <c r="G141" s="104">
        <v>0</v>
      </c>
      <c r="IG141"/>
      <c r="IH141"/>
      <c r="II141"/>
      <c r="IJ141"/>
      <c r="IK141"/>
      <c r="IL141"/>
      <c r="IM141"/>
      <c r="IN141"/>
    </row>
    <row r="142" s="33" customFormat="1" ht="15" customHeight="1" spans="1:248">
      <c r="A142" s="105">
        <v>2011406</v>
      </c>
      <c r="B142" s="108" t="s">
        <v>147</v>
      </c>
      <c r="C142" s="117">
        <v>0</v>
      </c>
      <c r="D142" s="101">
        <v>0</v>
      </c>
      <c r="E142" s="102">
        <f t="shared" si="18"/>
        <v>0</v>
      </c>
      <c r="F142" s="103">
        <f t="shared" si="19"/>
        <v>0</v>
      </c>
      <c r="G142" s="104">
        <v>0</v>
      </c>
      <c r="IG142"/>
      <c r="IH142"/>
      <c r="II142"/>
      <c r="IJ142"/>
      <c r="IK142"/>
      <c r="IL142"/>
      <c r="IM142"/>
      <c r="IN142"/>
    </row>
    <row r="143" s="33" customFormat="1" ht="15" customHeight="1" spans="1:248">
      <c r="A143" s="105">
        <v>2011408</v>
      </c>
      <c r="B143" s="108" t="s">
        <v>148</v>
      </c>
      <c r="C143" s="117">
        <v>0</v>
      </c>
      <c r="D143" s="101">
        <v>0</v>
      </c>
      <c r="E143" s="102">
        <f t="shared" si="18"/>
        <v>0</v>
      </c>
      <c r="F143" s="103">
        <f t="shared" si="19"/>
        <v>0</v>
      </c>
      <c r="G143" s="104">
        <v>0</v>
      </c>
      <c r="IG143"/>
      <c r="IH143"/>
      <c r="II143"/>
      <c r="IJ143"/>
      <c r="IK143"/>
      <c r="IL143"/>
      <c r="IM143"/>
      <c r="IN143"/>
    </row>
    <row r="144" s="33" customFormat="1" ht="15" customHeight="1" spans="1:248">
      <c r="A144" s="105">
        <v>2011409</v>
      </c>
      <c r="B144" s="108" t="s">
        <v>149</v>
      </c>
      <c r="C144" s="117">
        <v>0</v>
      </c>
      <c r="D144" s="101">
        <v>0</v>
      </c>
      <c r="E144" s="102">
        <f t="shared" si="18"/>
        <v>0</v>
      </c>
      <c r="F144" s="103">
        <f t="shared" si="19"/>
        <v>0</v>
      </c>
      <c r="G144" s="104">
        <v>0</v>
      </c>
      <c r="IG144"/>
      <c r="IH144"/>
      <c r="II144"/>
      <c r="IJ144"/>
      <c r="IK144"/>
      <c r="IL144"/>
      <c r="IM144"/>
      <c r="IN144"/>
    </row>
    <row r="145" s="33" customFormat="1" ht="15" customHeight="1" spans="1:248">
      <c r="A145" s="105">
        <v>2011410</v>
      </c>
      <c r="B145" s="108" t="s">
        <v>150</v>
      </c>
      <c r="C145" s="117">
        <v>0</v>
      </c>
      <c r="D145" s="101">
        <v>0</v>
      </c>
      <c r="E145" s="102">
        <f t="shared" si="18"/>
        <v>0</v>
      </c>
      <c r="F145" s="103">
        <f t="shared" si="19"/>
        <v>0</v>
      </c>
      <c r="G145" s="104">
        <v>0</v>
      </c>
      <c r="IG145"/>
      <c r="IH145"/>
      <c r="II145"/>
      <c r="IJ145"/>
      <c r="IK145"/>
      <c r="IL145"/>
      <c r="IM145"/>
      <c r="IN145"/>
    </row>
    <row r="146" s="33" customFormat="1" ht="15" customHeight="1" spans="1:248">
      <c r="A146" s="105">
        <v>2011411</v>
      </c>
      <c r="B146" s="108" t="s">
        <v>151</v>
      </c>
      <c r="C146" s="117">
        <v>0</v>
      </c>
      <c r="D146" s="101">
        <v>0</v>
      </c>
      <c r="E146" s="102">
        <f t="shared" si="18"/>
        <v>0</v>
      </c>
      <c r="F146" s="103">
        <f t="shared" si="19"/>
        <v>0</v>
      </c>
      <c r="G146" s="104">
        <v>0</v>
      </c>
      <c r="IG146"/>
      <c r="IH146"/>
      <c r="II146"/>
      <c r="IJ146"/>
      <c r="IK146"/>
      <c r="IL146"/>
      <c r="IM146"/>
      <c r="IN146"/>
    </row>
    <row r="147" s="33" customFormat="1" ht="15" customHeight="1" spans="1:248">
      <c r="A147" s="105">
        <v>2011450</v>
      </c>
      <c r="B147" s="108" t="s">
        <v>72</v>
      </c>
      <c r="C147" s="117">
        <v>0</v>
      </c>
      <c r="D147" s="101">
        <v>0</v>
      </c>
      <c r="E147" s="102">
        <f t="shared" si="18"/>
        <v>0</v>
      </c>
      <c r="F147" s="103">
        <f t="shared" si="19"/>
        <v>0</v>
      </c>
      <c r="G147" s="104">
        <v>0</v>
      </c>
      <c r="IG147"/>
      <c r="IH147"/>
      <c r="II147"/>
      <c r="IJ147"/>
      <c r="IK147"/>
      <c r="IL147"/>
      <c r="IM147"/>
      <c r="IN147"/>
    </row>
    <row r="148" s="33" customFormat="1" ht="15" customHeight="1" spans="1:248">
      <c r="A148" s="105">
        <v>2011499</v>
      </c>
      <c r="B148" s="108" t="s">
        <v>152</v>
      </c>
      <c r="C148" s="117">
        <v>0</v>
      </c>
      <c r="D148" s="101">
        <v>0</v>
      </c>
      <c r="E148" s="102">
        <f t="shared" si="18"/>
        <v>0</v>
      </c>
      <c r="F148" s="103">
        <f t="shared" si="19"/>
        <v>0</v>
      </c>
      <c r="G148" s="104">
        <v>0</v>
      </c>
      <c r="IG148"/>
      <c r="IH148"/>
      <c r="II148"/>
      <c r="IJ148"/>
      <c r="IK148"/>
      <c r="IL148"/>
      <c r="IM148"/>
      <c r="IN148"/>
    </row>
    <row r="149" s="33" customFormat="1" ht="15" customHeight="1" spans="1:248">
      <c r="A149" s="105">
        <v>20123</v>
      </c>
      <c r="B149" s="106" t="s">
        <v>153</v>
      </c>
      <c r="C149" s="117">
        <f t="shared" ref="C149:G149" si="21">SUM(C150:C155)</f>
        <v>47</v>
      </c>
      <c r="D149" s="107">
        <f t="shared" si="21"/>
        <v>46</v>
      </c>
      <c r="E149" s="102">
        <f t="shared" si="18"/>
        <v>-1</v>
      </c>
      <c r="F149" s="103">
        <f t="shared" si="19"/>
        <v>-2.12765957446808</v>
      </c>
      <c r="G149" s="104">
        <f t="shared" si="21"/>
        <v>46</v>
      </c>
      <c r="IG149"/>
      <c r="IH149"/>
      <c r="II149"/>
      <c r="IJ149"/>
      <c r="IK149"/>
      <c r="IL149"/>
      <c r="IM149"/>
      <c r="IN149"/>
    </row>
    <row r="150" s="33" customFormat="1" ht="15" customHeight="1" spans="1:248">
      <c r="A150" s="105">
        <v>2012301</v>
      </c>
      <c r="B150" s="108" t="s">
        <v>63</v>
      </c>
      <c r="C150" s="115">
        <v>45</v>
      </c>
      <c r="D150" s="116">
        <v>34</v>
      </c>
      <c r="E150" s="111">
        <f t="shared" si="18"/>
        <v>-11</v>
      </c>
      <c r="F150" s="103">
        <f t="shared" si="19"/>
        <v>-24.4444444444444</v>
      </c>
      <c r="G150" s="116">
        <v>34</v>
      </c>
      <c r="IG150"/>
      <c r="IH150"/>
      <c r="II150"/>
      <c r="IJ150"/>
      <c r="IK150"/>
      <c r="IL150"/>
      <c r="IM150"/>
      <c r="IN150"/>
    </row>
    <row r="151" s="33" customFormat="1" ht="15" customHeight="1" spans="1:248">
      <c r="A151" s="105">
        <v>2012302</v>
      </c>
      <c r="B151" s="108" t="s">
        <v>64</v>
      </c>
      <c r="C151" s="115">
        <v>0</v>
      </c>
      <c r="D151" s="116">
        <v>10</v>
      </c>
      <c r="E151" s="111">
        <f t="shared" si="18"/>
        <v>10</v>
      </c>
      <c r="F151" s="103">
        <f t="shared" si="19"/>
        <v>0</v>
      </c>
      <c r="G151" s="116">
        <v>10</v>
      </c>
      <c r="IG151"/>
      <c r="IH151"/>
      <c r="II151"/>
      <c r="IJ151"/>
      <c r="IK151"/>
      <c r="IL151"/>
      <c r="IM151"/>
      <c r="IN151"/>
    </row>
    <row r="152" s="33" customFormat="1" ht="15" customHeight="1" spans="1:248">
      <c r="A152" s="105">
        <v>2012303</v>
      </c>
      <c r="B152" s="108" t="s">
        <v>65</v>
      </c>
      <c r="C152" s="115">
        <v>0</v>
      </c>
      <c r="D152" s="116">
        <v>2</v>
      </c>
      <c r="E152" s="111">
        <f t="shared" si="18"/>
        <v>2</v>
      </c>
      <c r="F152" s="103">
        <f t="shared" si="19"/>
        <v>0</v>
      </c>
      <c r="G152" s="116">
        <v>2</v>
      </c>
      <c r="IG152"/>
      <c r="IH152"/>
      <c r="II152"/>
      <c r="IJ152"/>
      <c r="IK152"/>
      <c r="IL152"/>
      <c r="IM152"/>
      <c r="IN152"/>
    </row>
    <row r="153" s="33" customFormat="1" ht="15" customHeight="1" spans="1:248">
      <c r="A153" s="105">
        <v>2012304</v>
      </c>
      <c r="B153" s="108" t="s">
        <v>154</v>
      </c>
      <c r="C153" s="115">
        <v>0</v>
      </c>
      <c r="D153" s="116">
        <v>0</v>
      </c>
      <c r="E153" s="111">
        <f t="shared" si="18"/>
        <v>0</v>
      </c>
      <c r="F153" s="103">
        <f t="shared" si="19"/>
        <v>0</v>
      </c>
      <c r="G153" s="116">
        <v>0</v>
      </c>
      <c r="IG153"/>
      <c r="IH153"/>
      <c r="II153"/>
      <c r="IJ153"/>
      <c r="IK153"/>
      <c r="IL153"/>
      <c r="IM153"/>
      <c r="IN153"/>
    </row>
    <row r="154" s="33" customFormat="1" ht="15" customHeight="1" spans="1:248">
      <c r="A154" s="105">
        <v>2012350</v>
      </c>
      <c r="B154" s="108" t="s">
        <v>72</v>
      </c>
      <c r="C154" s="115">
        <v>0</v>
      </c>
      <c r="D154" s="116">
        <v>0</v>
      </c>
      <c r="E154" s="111">
        <f t="shared" si="18"/>
        <v>0</v>
      </c>
      <c r="F154" s="103">
        <f t="shared" si="19"/>
        <v>0</v>
      </c>
      <c r="G154" s="116">
        <v>0</v>
      </c>
      <c r="IG154"/>
      <c r="IH154"/>
      <c r="II154"/>
      <c r="IJ154"/>
      <c r="IK154"/>
      <c r="IL154"/>
      <c r="IM154"/>
      <c r="IN154"/>
    </row>
    <row r="155" s="33" customFormat="1" ht="15" customHeight="1" spans="1:248">
      <c r="A155" s="105">
        <v>2012399</v>
      </c>
      <c r="B155" s="108" t="s">
        <v>155</v>
      </c>
      <c r="C155" s="115">
        <v>2</v>
      </c>
      <c r="D155" s="116">
        <v>0</v>
      </c>
      <c r="E155" s="111">
        <f t="shared" si="18"/>
        <v>-2</v>
      </c>
      <c r="F155" s="103">
        <f t="shared" si="19"/>
        <v>-100</v>
      </c>
      <c r="G155" s="116">
        <v>0</v>
      </c>
      <c r="IG155"/>
      <c r="IH155"/>
      <c r="II155"/>
      <c r="IJ155"/>
      <c r="IK155"/>
      <c r="IL155"/>
      <c r="IM155"/>
      <c r="IN155"/>
    </row>
    <row r="156" s="33" customFormat="1" ht="15" customHeight="1" spans="1:248">
      <c r="A156" s="105">
        <v>20125</v>
      </c>
      <c r="B156" s="106" t="s">
        <v>156</v>
      </c>
      <c r="C156" s="117">
        <f t="shared" ref="C156:G156" si="22">SUM(C157:C163)</f>
        <v>0</v>
      </c>
      <c r="D156" s="118">
        <f t="shared" si="22"/>
        <v>0</v>
      </c>
      <c r="E156" s="102">
        <f t="shared" si="18"/>
        <v>0</v>
      </c>
      <c r="F156" s="103">
        <f t="shared" si="19"/>
        <v>0</v>
      </c>
      <c r="G156" s="104">
        <f t="shared" si="22"/>
        <v>0</v>
      </c>
      <c r="IG156"/>
      <c r="IH156"/>
      <c r="II156"/>
      <c r="IJ156"/>
      <c r="IK156"/>
      <c r="IL156"/>
      <c r="IM156"/>
      <c r="IN156"/>
    </row>
    <row r="157" s="33" customFormat="1" ht="15" customHeight="1" spans="1:248">
      <c r="A157" s="105">
        <v>2012501</v>
      </c>
      <c r="B157" s="108" t="s">
        <v>63</v>
      </c>
      <c r="C157" s="117">
        <v>0</v>
      </c>
      <c r="D157" s="101">
        <v>0</v>
      </c>
      <c r="E157" s="102">
        <f t="shared" si="18"/>
        <v>0</v>
      </c>
      <c r="F157" s="103">
        <f t="shared" si="19"/>
        <v>0</v>
      </c>
      <c r="G157" s="104">
        <v>0</v>
      </c>
      <c r="IG157"/>
      <c r="IH157"/>
      <c r="II157"/>
      <c r="IJ157"/>
      <c r="IK157"/>
      <c r="IL157"/>
      <c r="IM157"/>
      <c r="IN157"/>
    </row>
    <row r="158" s="33" customFormat="1" ht="15" customHeight="1" spans="1:248">
      <c r="A158" s="105">
        <v>2012502</v>
      </c>
      <c r="B158" s="108" t="s">
        <v>64</v>
      </c>
      <c r="C158" s="117">
        <v>0</v>
      </c>
      <c r="D158" s="101">
        <v>0</v>
      </c>
      <c r="E158" s="102">
        <f t="shared" si="18"/>
        <v>0</v>
      </c>
      <c r="F158" s="103">
        <f t="shared" si="19"/>
        <v>0</v>
      </c>
      <c r="G158" s="104">
        <v>0</v>
      </c>
      <c r="IG158"/>
      <c r="IH158"/>
      <c r="II158"/>
      <c r="IJ158"/>
      <c r="IK158"/>
      <c r="IL158"/>
      <c r="IM158"/>
      <c r="IN158"/>
    </row>
    <row r="159" s="33" customFormat="1" ht="15" customHeight="1" spans="1:248">
      <c r="A159" s="105">
        <v>2012503</v>
      </c>
      <c r="B159" s="108" t="s">
        <v>65</v>
      </c>
      <c r="C159" s="117">
        <v>0</v>
      </c>
      <c r="D159" s="101">
        <v>0</v>
      </c>
      <c r="E159" s="102">
        <f t="shared" si="18"/>
        <v>0</v>
      </c>
      <c r="F159" s="103">
        <f t="shared" si="19"/>
        <v>0</v>
      </c>
      <c r="G159" s="104">
        <v>0</v>
      </c>
      <c r="IG159"/>
      <c r="IH159"/>
      <c r="II159"/>
      <c r="IJ159"/>
      <c r="IK159"/>
      <c r="IL159"/>
      <c r="IM159"/>
      <c r="IN159"/>
    </row>
    <row r="160" s="33" customFormat="1" ht="15" customHeight="1" spans="1:248">
      <c r="A160" s="105">
        <v>2012504</v>
      </c>
      <c r="B160" s="108" t="s">
        <v>157</v>
      </c>
      <c r="C160" s="117">
        <v>0</v>
      </c>
      <c r="D160" s="101">
        <v>0</v>
      </c>
      <c r="E160" s="102">
        <f t="shared" si="18"/>
        <v>0</v>
      </c>
      <c r="F160" s="103">
        <f t="shared" si="19"/>
        <v>0</v>
      </c>
      <c r="G160" s="104">
        <v>0</v>
      </c>
      <c r="IG160"/>
      <c r="IH160"/>
      <c r="II160"/>
      <c r="IJ160"/>
      <c r="IK160"/>
      <c r="IL160"/>
      <c r="IM160"/>
      <c r="IN160"/>
    </row>
    <row r="161" s="33" customFormat="1" ht="15" customHeight="1" spans="1:248">
      <c r="A161" s="105">
        <v>2012505</v>
      </c>
      <c r="B161" s="108" t="s">
        <v>158</v>
      </c>
      <c r="C161" s="117">
        <v>0</v>
      </c>
      <c r="D161" s="101">
        <v>0</v>
      </c>
      <c r="E161" s="102">
        <f t="shared" si="18"/>
        <v>0</v>
      </c>
      <c r="F161" s="103">
        <f t="shared" si="19"/>
        <v>0</v>
      </c>
      <c r="G161" s="104">
        <v>0</v>
      </c>
      <c r="IG161"/>
      <c r="IH161"/>
      <c r="II161"/>
      <c r="IJ161"/>
      <c r="IK161"/>
      <c r="IL161"/>
      <c r="IM161"/>
      <c r="IN161"/>
    </row>
    <row r="162" s="33" customFormat="1" ht="15" customHeight="1" spans="1:248">
      <c r="A162" s="105">
        <v>2012550</v>
      </c>
      <c r="B162" s="108" t="s">
        <v>72</v>
      </c>
      <c r="C162" s="117">
        <v>0</v>
      </c>
      <c r="D162" s="101">
        <v>0</v>
      </c>
      <c r="E162" s="102">
        <f t="shared" si="18"/>
        <v>0</v>
      </c>
      <c r="F162" s="103">
        <f t="shared" si="19"/>
        <v>0</v>
      </c>
      <c r="G162" s="104">
        <v>0</v>
      </c>
      <c r="IG162"/>
      <c r="IH162"/>
      <c r="II162"/>
      <c r="IJ162"/>
      <c r="IK162"/>
      <c r="IL162"/>
      <c r="IM162"/>
      <c r="IN162"/>
    </row>
    <row r="163" s="33" customFormat="1" ht="15" customHeight="1" spans="1:248">
      <c r="A163" s="105">
        <v>2012599</v>
      </c>
      <c r="B163" s="108" t="s">
        <v>159</v>
      </c>
      <c r="C163" s="117">
        <v>0</v>
      </c>
      <c r="D163" s="101">
        <v>0</v>
      </c>
      <c r="E163" s="102">
        <f t="shared" si="18"/>
        <v>0</v>
      </c>
      <c r="F163" s="103">
        <f t="shared" si="19"/>
        <v>0</v>
      </c>
      <c r="G163" s="104">
        <v>0</v>
      </c>
      <c r="IG163"/>
      <c r="IH163"/>
      <c r="II163"/>
      <c r="IJ163"/>
      <c r="IK163"/>
      <c r="IL163"/>
      <c r="IM163"/>
      <c r="IN163"/>
    </row>
    <row r="164" s="33" customFormat="1" ht="15" customHeight="1" spans="1:248">
      <c r="A164" s="105">
        <v>20126</v>
      </c>
      <c r="B164" s="106" t="s">
        <v>160</v>
      </c>
      <c r="C164" s="117">
        <f t="shared" ref="C164:G164" si="23">SUM(C165:C169)</f>
        <v>86</v>
      </c>
      <c r="D164" s="107">
        <f t="shared" si="23"/>
        <v>67</v>
      </c>
      <c r="E164" s="102">
        <f t="shared" si="18"/>
        <v>-19</v>
      </c>
      <c r="F164" s="103">
        <f t="shared" si="19"/>
        <v>-22.093023255814</v>
      </c>
      <c r="G164" s="104">
        <f t="shared" si="23"/>
        <v>67</v>
      </c>
      <c r="IG164"/>
      <c r="IH164"/>
      <c r="II164"/>
      <c r="IJ164"/>
      <c r="IK164"/>
      <c r="IL164"/>
      <c r="IM164"/>
      <c r="IN164"/>
    </row>
    <row r="165" s="33" customFormat="1" ht="15" customHeight="1" spans="1:248">
      <c r="A165" s="105">
        <v>2012601</v>
      </c>
      <c r="B165" s="108" t="s">
        <v>63</v>
      </c>
      <c r="C165" s="115">
        <v>76</v>
      </c>
      <c r="D165" s="116">
        <v>0</v>
      </c>
      <c r="E165" s="111">
        <f t="shared" si="18"/>
        <v>-76</v>
      </c>
      <c r="F165" s="103">
        <f t="shared" si="19"/>
        <v>-100</v>
      </c>
      <c r="G165" s="116">
        <v>0</v>
      </c>
      <c r="IG165"/>
      <c r="IH165"/>
      <c r="II165"/>
      <c r="IJ165"/>
      <c r="IK165"/>
      <c r="IL165"/>
      <c r="IM165"/>
      <c r="IN165"/>
    </row>
    <row r="166" s="33" customFormat="1" ht="15" customHeight="1" spans="1:248">
      <c r="A166" s="105">
        <v>2012602</v>
      </c>
      <c r="B166" s="108" t="s">
        <v>64</v>
      </c>
      <c r="C166" s="115">
        <v>10</v>
      </c>
      <c r="D166" s="116">
        <v>9</v>
      </c>
      <c r="E166" s="111">
        <f t="shared" si="18"/>
        <v>-1</v>
      </c>
      <c r="F166" s="103">
        <f t="shared" si="19"/>
        <v>-10</v>
      </c>
      <c r="G166" s="116">
        <v>9</v>
      </c>
      <c r="IG166"/>
      <c r="IH166"/>
      <c r="II166"/>
      <c r="IJ166"/>
      <c r="IK166"/>
      <c r="IL166"/>
      <c r="IM166"/>
      <c r="IN166"/>
    </row>
    <row r="167" s="33" customFormat="1" ht="15" customHeight="1" spans="1:248">
      <c r="A167" s="105">
        <v>2012603</v>
      </c>
      <c r="B167" s="108" t="s">
        <v>65</v>
      </c>
      <c r="C167" s="115">
        <v>0</v>
      </c>
      <c r="D167" s="116">
        <v>0</v>
      </c>
      <c r="E167" s="111">
        <f t="shared" si="18"/>
        <v>0</v>
      </c>
      <c r="F167" s="103">
        <f t="shared" si="19"/>
        <v>0</v>
      </c>
      <c r="G167" s="116">
        <v>0</v>
      </c>
      <c r="IG167"/>
      <c r="IH167"/>
      <c r="II167"/>
      <c r="IJ167"/>
      <c r="IK167"/>
      <c r="IL167"/>
      <c r="IM167"/>
      <c r="IN167"/>
    </row>
    <row r="168" s="33" customFormat="1" ht="15" customHeight="1" spans="1:248">
      <c r="A168" s="105">
        <v>2012604</v>
      </c>
      <c r="B168" s="108" t="s">
        <v>161</v>
      </c>
      <c r="C168" s="115">
        <v>0</v>
      </c>
      <c r="D168" s="116">
        <v>58</v>
      </c>
      <c r="E168" s="111">
        <f t="shared" si="18"/>
        <v>58</v>
      </c>
      <c r="F168" s="103">
        <f t="shared" si="19"/>
        <v>0</v>
      </c>
      <c r="G168" s="116">
        <v>58</v>
      </c>
      <c r="IG168"/>
      <c r="IH168"/>
      <c r="II168"/>
      <c r="IJ168"/>
      <c r="IK168"/>
      <c r="IL168"/>
      <c r="IM168"/>
      <c r="IN168"/>
    </row>
    <row r="169" s="33" customFormat="1" ht="15" customHeight="1" spans="1:248">
      <c r="A169" s="105">
        <v>2012699</v>
      </c>
      <c r="B169" s="108" t="s">
        <v>162</v>
      </c>
      <c r="C169" s="115">
        <v>0</v>
      </c>
      <c r="D169" s="116">
        <v>0</v>
      </c>
      <c r="E169" s="111">
        <f t="shared" si="18"/>
        <v>0</v>
      </c>
      <c r="F169" s="103">
        <f t="shared" si="19"/>
        <v>0</v>
      </c>
      <c r="G169" s="116">
        <v>0</v>
      </c>
      <c r="IG169"/>
      <c r="IH169"/>
      <c r="II169"/>
      <c r="IJ169"/>
      <c r="IK169"/>
      <c r="IL169"/>
      <c r="IM169"/>
      <c r="IN169"/>
    </row>
    <row r="170" s="33" customFormat="1" ht="15" customHeight="1" spans="1:248">
      <c r="A170" s="105">
        <v>20128</v>
      </c>
      <c r="B170" s="106" t="s">
        <v>163</v>
      </c>
      <c r="C170" s="117">
        <f t="shared" ref="C170:G170" si="24">SUM(C171:C176)</f>
        <v>43</v>
      </c>
      <c r="D170" s="114">
        <f t="shared" si="24"/>
        <v>42</v>
      </c>
      <c r="E170" s="102">
        <f t="shared" si="18"/>
        <v>-1</v>
      </c>
      <c r="F170" s="103">
        <f t="shared" si="19"/>
        <v>-2.32558139534884</v>
      </c>
      <c r="G170" s="104">
        <f t="shared" si="24"/>
        <v>42</v>
      </c>
      <c r="IG170"/>
      <c r="IH170"/>
      <c r="II170"/>
      <c r="IJ170"/>
      <c r="IK170"/>
      <c r="IL170"/>
      <c r="IM170"/>
      <c r="IN170"/>
    </row>
    <row r="171" s="33" customFormat="1" ht="15" customHeight="1" spans="1:248">
      <c r="A171" s="105">
        <v>2012801</v>
      </c>
      <c r="B171" s="108" t="s">
        <v>63</v>
      </c>
      <c r="C171" s="115">
        <v>38</v>
      </c>
      <c r="D171" s="116">
        <v>37</v>
      </c>
      <c r="E171" s="111">
        <f t="shared" si="18"/>
        <v>-1</v>
      </c>
      <c r="F171" s="103">
        <f t="shared" si="19"/>
        <v>-2.63157894736842</v>
      </c>
      <c r="G171" s="116">
        <v>37</v>
      </c>
      <c r="IG171"/>
      <c r="IH171"/>
      <c r="II171"/>
      <c r="IJ171"/>
      <c r="IK171"/>
      <c r="IL171"/>
      <c r="IM171"/>
      <c r="IN171"/>
    </row>
    <row r="172" s="33" customFormat="1" ht="15" customHeight="1" spans="1:248">
      <c r="A172" s="105">
        <v>2012802</v>
      </c>
      <c r="B172" s="108" t="s">
        <v>64</v>
      </c>
      <c r="C172" s="115">
        <v>5</v>
      </c>
      <c r="D172" s="116">
        <v>5</v>
      </c>
      <c r="E172" s="111">
        <f t="shared" si="18"/>
        <v>0</v>
      </c>
      <c r="F172" s="103">
        <f t="shared" si="19"/>
        <v>0</v>
      </c>
      <c r="G172" s="116">
        <v>5</v>
      </c>
      <c r="IG172"/>
      <c r="IH172"/>
      <c r="II172"/>
      <c r="IJ172"/>
      <c r="IK172"/>
      <c r="IL172"/>
      <c r="IM172"/>
      <c r="IN172"/>
    </row>
    <row r="173" s="33" customFormat="1" ht="15" customHeight="1" spans="1:248">
      <c r="A173" s="105">
        <v>2012803</v>
      </c>
      <c r="B173" s="108" t="s">
        <v>65</v>
      </c>
      <c r="C173" s="115">
        <v>0</v>
      </c>
      <c r="D173" s="116">
        <v>0</v>
      </c>
      <c r="E173" s="111">
        <f t="shared" si="18"/>
        <v>0</v>
      </c>
      <c r="F173" s="103">
        <f t="shared" si="19"/>
        <v>0</v>
      </c>
      <c r="G173" s="116">
        <v>0</v>
      </c>
      <c r="IG173"/>
      <c r="IH173"/>
      <c r="II173"/>
      <c r="IJ173"/>
      <c r="IK173"/>
      <c r="IL173"/>
      <c r="IM173"/>
      <c r="IN173"/>
    </row>
    <row r="174" s="33" customFormat="1" ht="15" customHeight="1" spans="1:248">
      <c r="A174" s="105">
        <v>2012804</v>
      </c>
      <c r="B174" s="108" t="s">
        <v>77</v>
      </c>
      <c r="C174" s="115">
        <v>0</v>
      </c>
      <c r="D174" s="116">
        <v>0</v>
      </c>
      <c r="E174" s="111">
        <f t="shared" si="18"/>
        <v>0</v>
      </c>
      <c r="F174" s="103">
        <f t="shared" si="19"/>
        <v>0</v>
      </c>
      <c r="G174" s="116">
        <v>0</v>
      </c>
      <c r="IG174"/>
      <c r="IH174"/>
      <c r="II174"/>
      <c r="IJ174"/>
      <c r="IK174"/>
      <c r="IL174"/>
      <c r="IM174"/>
      <c r="IN174"/>
    </row>
    <row r="175" s="33" customFormat="1" ht="15" customHeight="1" spans="1:248">
      <c r="A175" s="105">
        <v>2012850</v>
      </c>
      <c r="B175" s="108" t="s">
        <v>72</v>
      </c>
      <c r="C175" s="115">
        <v>0</v>
      </c>
      <c r="D175" s="116">
        <v>0</v>
      </c>
      <c r="E175" s="111">
        <f t="shared" si="18"/>
        <v>0</v>
      </c>
      <c r="F175" s="103">
        <f t="shared" si="19"/>
        <v>0</v>
      </c>
      <c r="G175" s="116">
        <v>0</v>
      </c>
      <c r="IG175"/>
      <c r="IH175"/>
      <c r="II175"/>
      <c r="IJ175"/>
      <c r="IK175"/>
      <c r="IL175"/>
      <c r="IM175"/>
      <c r="IN175"/>
    </row>
    <row r="176" s="33" customFormat="1" ht="15" customHeight="1" spans="1:248">
      <c r="A176" s="105">
        <v>2012899</v>
      </c>
      <c r="B176" s="108" t="s">
        <v>164</v>
      </c>
      <c r="C176" s="115">
        <v>0</v>
      </c>
      <c r="D176" s="116">
        <v>0</v>
      </c>
      <c r="E176" s="111">
        <f t="shared" si="18"/>
        <v>0</v>
      </c>
      <c r="F176" s="103">
        <f t="shared" si="19"/>
        <v>0</v>
      </c>
      <c r="G176" s="116">
        <v>0</v>
      </c>
      <c r="IG176"/>
      <c r="IH176"/>
      <c r="II176"/>
      <c r="IJ176"/>
      <c r="IK176"/>
      <c r="IL176"/>
      <c r="IM176"/>
      <c r="IN176"/>
    </row>
    <row r="177" s="33" customFormat="1" ht="15" customHeight="1" spans="1:248">
      <c r="A177" s="105">
        <v>20129</v>
      </c>
      <c r="B177" s="106" t="s">
        <v>165</v>
      </c>
      <c r="C177" s="117">
        <f t="shared" ref="C177:G177" si="25">SUM(C178:C183)</f>
        <v>146</v>
      </c>
      <c r="D177" s="114">
        <f t="shared" si="25"/>
        <v>122</v>
      </c>
      <c r="E177" s="102">
        <f t="shared" si="18"/>
        <v>-24</v>
      </c>
      <c r="F177" s="103">
        <f t="shared" si="19"/>
        <v>-16.4383561643836</v>
      </c>
      <c r="G177" s="104">
        <f t="shared" si="25"/>
        <v>122</v>
      </c>
      <c r="IG177"/>
      <c r="IH177"/>
      <c r="II177"/>
      <c r="IJ177"/>
      <c r="IK177"/>
      <c r="IL177"/>
      <c r="IM177"/>
      <c r="IN177"/>
    </row>
    <row r="178" s="33" customFormat="1" ht="15" customHeight="1" spans="1:248">
      <c r="A178" s="105">
        <v>2012901</v>
      </c>
      <c r="B178" s="108" t="s">
        <v>63</v>
      </c>
      <c r="C178" s="115">
        <v>110</v>
      </c>
      <c r="D178" s="116">
        <v>101</v>
      </c>
      <c r="E178" s="111">
        <f t="shared" si="18"/>
        <v>-9</v>
      </c>
      <c r="F178" s="103">
        <f t="shared" si="19"/>
        <v>-8.18181818181818</v>
      </c>
      <c r="G178" s="116">
        <v>101</v>
      </c>
      <c r="IG178"/>
      <c r="IH178"/>
      <c r="II178"/>
      <c r="IJ178"/>
      <c r="IK178"/>
      <c r="IL178"/>
      <c r="IM178"/>
      <c r="IN178"/>
    </row>
    <row r="179" s="33" customFormat="1" ht="15" customHeight="1" spans="1:248">
      <c r="A179" s="105">
        <v>2012902</v>
      </c>
      <c r="B179" s="108" t="s">
        <v>64</v>
      </c>
      <c r="C179" s="115">
        <v>20</v>
      </c>
      <c r="D179" s="116">
        <v>18</v>
      </c>
      <c r="E179" s="111">
        <f t="shared" si="18"/>
        <v>-2</v>
      </c>
      <c r="F179" s="103">
        <f t="shared" si="19"/>
        <v>-10</v>
      </c>
      <c r="G179" s="116">
        <v>18</v>
      </c>
      <c r="IG179"/>
      <c r="IH179"/>
      <c r="II179"/>
      <c r="IJ179"/>
      <c r="IK179"/>
      <c r="IL179"/>
      <c r="IM179"/>
      <c r="IN179"/>
    </row>
    <row r="180" s="33" customFormat="1" ht="15" customHeight="1" spans="1:248">
      <c r="A180" s="105">
        <v>2012903</v>
      </c>
      <c r="B180" s="108" t="s">
        <v>65</v>
      </c>
      <c r="C180" s="115">
        <v>0</v>
      </c>
      <c r="D180" s="116">
        <v>0</v>
      </c>
      <c r="E180" s="111">
        <f t="shared" si="18"/>
        <v>0</v>
      </c>
      <c r="F180" s="103">
        <f t="shared" si="19"/>
        <v>0</v>
      </c>
      <c r="G180" s="116">
        <v>0</v>
      </c>
      <c r="IG180"/>
      <c r="IH180"/>
      <c r="II180"/>
      <c r="IJ180"/>
      <c r="IK180"/>
      <c r="IL180"/>
      <c r="IM180"/>
      <c r="IN180"/>
    </row>
    <row r="181" s="33" customFormat="1" ht="15" customHeight="1" spans="1:248">
      <c r="A181" s="105">
        <v>2012906</v>
      </c>
      <c r="B181" s="108" t="s">
        <v>166</v>
      </c>
      <c r="C181" s="115">
        <v>0</v>
      </c>
      <c r="D181" s="116">
        <v>0</v>
      </c>
      <c r="E181" s="111">
        <f t="shared" si="18"/>
        <v>0</v>
      </c>
      <c r="F181" s="103">
        <f t="shared" si="19"/>
        <v>0</v>
      </c>
      <c r="G181" s="116">
        <v>0</v>
      </c>
      <c r="IG181"/>
      <c r="IH181"/>
      <c r="II181"/>
      <c r="IJ181"/>
      <c r="IK181"/>
      <c r="IL181"/>
      <c r="IM181"/>
      <c r="IN181"/>
    </row>
    <row r="182" s="33" customFormat="1" ht="15" customHeight="1" spans="1:248">
      <c r="A182" s="105">
        <v>2012950</v>
      </c>
      <c r="B182" s="108" t="s">
        <v>72</v>
      </c>
      <c r="C182" s="115">
        <v>16</v>
      </c>
      <c r="D182" s="116">
        <v>3</v>
      </c>
      <c r="E182" s="111">
        <f t="shared" si="18"/>
        <v>-13</v>
      </c>
      <c r="F182" s="103">
        <f t="shared" si="19"/>
        <v>-81.25</v>
      </c>
      <c r="G182" s="116">
        <v>3</v>
      </c>
      <c r="IG182"/>
      <c r="IH182"/>
      <c r="II182"/>
      <c r="IJ182"/>
      <c r="IK182"/>
      <c r="IL182"/>
      <c r="IM182"/>
      <c r="IN182"/>
    </row>
    <row r="183" s="33" customFormat="1" ht="15" customHeight="1" spans="1:248">
      <c r="A183" s="105">
        <v>2012999</v>
      </c>
      <c r="B183" s="108" t="s">
        <v>167</v>
      </c>
      <c r="C183" s="115">
        <v>0</v>
      </c>
      <c r="D183" s="116">
        <v>0</v>
      </c>
      <c r="E183" s="111">
        <f t="shared" si="18"/>
        <v>0</v>
      </c>
      <c r="F183" s="103">
        <f t="shared" si="19"/>
        <v>0</v>
      </c>
      <c r="G183" s="116">
        <v>0</v>
      </c>
      <c r="IG183"/>
      <c r="IH183"/>
      <c r="II183"/>
      <c r="IJ183"/>
      <c r="IK183"/>
      <c r="IL183"/>
      <c r="IM183"/>
      <c r="IN183"/>
    </row>
    <row r="184" s="33" customFormat="1" ht="15" customHeight="1" spans="1:248">
      <c r="A184" s="105">
        <v>20131</v>
      </c>
      <c r="B184" s="106" t="s">
        <v>168</v>
      </c>
      <c r="C184" s="117">
        <f t="shared" ref="C184:G184" si="26">SUM(C185:C190)</f>
        <v>116</v>
      </c>
      <c r="D184" s="114">
        <f t="shared" si="26"/>
        <v>154</v>
      </c>
      <c r="E184" s="102">
        <f t="shared" si="18"/>
        <v>38</v>
      </c>
      <c r="F184" s="103">
        <f t="shared" si="19"/>
        <v>32.7586206896552</v>
      </c>
      <c r="G184" s="104">
        <f t="shared" si="26"/>
        <v>154</v>
      </c>
      <c r="IG184"/>
      <c r="IH184"/>
      <c r="II184"/>
      <c r="IJ184"/>
      <c r="IK184"/>
      <c r="IL184"/>
      <c r="IM184"/>
      <c r="IN184"/>
    </row>
    <row r="185" s="33" customFormat="1" ht="15" customHeight="1" spans="1:248">
      <c r="A185" s="105">
        <v>2013101</v>
      </c>
      <c r="B185" s="108" t="s">
        <v>63</v>
      </c>
      <c r="C185" s="115">
        <v>116</v>
      </c>
      <c r="D185" s="116">
        <v>154</v>
      </c>
      <c r="E185" s="111">
        <f t="shared" si="18"/>
        <v>38</v>
      </c>
      <c r="F185" s="103">
        <f t="shared" si="19"/>
        <v>32.7586206896552</v>
      </c>
      <c r="G185" s="116">
        <v>154</v>
      </c>
      <c r="IG185"/>
      <c r="IH185"/>
      <c r="II185"/>
      <c r="IJ185"/>
      <c r="IK185"/>
      <c r="IL185"/>
      <c r="IM185"/>
      <c r="IN185"/>
    </row>
    <row r="186" s="33" customFormat="1" ht="15" customHeight="1" spans="1:248">
      <c r="A186" s="105">
        <v>2013102</v>
      </c>
      <c r="B186" s="108" t="s">
        <v>64</v>
      </c>
      <c r="C186" s="115">
        <v>0</v>
      </c>
      <c r="D186" s="116">
        <v>0</v>
      </c>
      <c r="E186" s="111">
        <f t="shared" si="18"/>
        <v>0</v>
      </c>
      <c r="F186" s="103">
        <f t="shared" si="19"/>
        <v>0</v>
      </c>
      <c r="G186" s="116">
        <v>0</v>
      </c>
      <c r="IG186"/>
      <c r="IH186"/>
      <c r="II186"/>
      <c r="IJ186"/>
      <c r="IK186"/>
      <c r="IL186"/>
      <c r="IM186"/>
      <c r="IN186"/>
    </row>
    <row r="187" s="33" customFormat="1" ht="15" customHeight="1" spans="1:248">
      <c r="A187" s="105">
        <v>2013103</v>
      </c>
      <c r="B187" s="108" t="s">
        <v>65</v>
      </c>
      <c r="C187" s="115">
        <v>0</v>
      </c>
      <c r="D187" s="116">
        <v>0</v>
      </c>
      <c r="E187" s="111">
        <f t="shared" si="18"/>
        <v>0</v>
      </c>
      <c r="F187" s="103">
        <f t="shared" si="19"/>
        <v>0</v>
      </c>
      <c r="G187" s="116">
        <v>0</v>
      </c>
      <c r="IG187"/>
      <c r="IH187"/>
      <c r="II187"/>
      <c r="IJ187"/>
      <c r="IK187"/>
      <c r="IL187"/>
      <c r="IM187"/>
      <c r="IN187"/>
    </row>
    <row r="188" s="33" customFormat="1" ht="15" customHeight="1" spans="1:248">
      <c r="A188" s="105">
        <v>2013105</v>
      </c>
      <c r="B188" s="108" t="s">
        <v>169</v>
      </c>
      <c r="C188" s="115">
        <v>0</v>
      </c>
      <c r="D188" s="116">
        <v>0</v>
      </c>
      <c r="E188" s="111">
        <f t="shared" si="18"/>
        <v>0</v>
      </c>
      <c r="F188" s="103">
        <f t="shared" si="19"/>
        <v>0</v>
      </c>
      <c r="G188" s="116">
        <v>0</v>
      </c>
      <c r="IG188"/>
      <c r="IH188"/>
      <c r="II188"/>
      <c r="IJ188"/>
      <c r="IK188"/>
      <c r="IL188"/>
      <c r="IM188"/>
      <c r="IN188"/>
    </row>
    <row r="189" s="33" customFormat="1" ht="15" customHeight="1" spans="1:248">
      <c r="A189" s="105">
        <v>2013150</v>
      </c>
      <c r="B189" s="108" t="s">
        <v>72</v>
      </c>
      <c r="C189" s="115">
        <v>0</v>
      </c>
      <c r="D189" s="116">
        <v>0</v>
      </c>
      <c r="E189" s="111">
        <f t="shared" si="18"/>
        <v>0</v>
      </c>
      <c r="F189" s="103">
        <f t="shared" si="19"/>
        <v>0</v>
      </c>
      <c r="G189" s="116">
        <v>0</v>
      </c>
      <c r="IG189"/>
      <c r="IH189"/>
      <c r="II189"/>
      <c r="IJ189"/>
      <c r="IK189"/>
      <c r="IL189"/>
      <c r="IM189"/>
      <c r="IN189"/>
    </row>
    <row r="190" s="33" customFormat="1" ht="15" customHeight="1" spans="1:248">
      <c r="A190" s="105">
        <v>2013199</v>
      </c>
      <c r="B190" s="108" t="s">
        <v>170</v>
      </c>
      <c r="C190" s="115">
        <v>0</v>
      </c>
      <c r="D190" s="116">
        <v>0</v>
      </c>
      <c r="E190" s="111">
        <f t="shared" si="18"/>
        <v>0</v>
      </c>
      <c r="F190" s="103">
        <f t="shared" si="19"/>
        <v>0</v>
      </c>
      <c r="G190" s="116">
        <v>0</v>
      </c>
      <c r="IG190"/>
      <c r="IH190"/>
      <c r="II190"/>
      <c r="IJ190"/>
      <c r="IK190"/>
      <c r="IL190"/>
      <c r="IM190"/>
      <c r="IN190"/>
    </row>
    <row r="191" s="33" customFormat="1" ht="15" customHeight="1" spans="1:248">
      <c r="A191" s="105">
        <v>20132</v>
      </c>
      <c r="B191" s="106" t="s">
        <v>171</v>
      </c>
      <c r="C191" s="117">
        <f t="shared" ref="C191:G191" si="27">SUM(C192:C197)</f>
        <v>224</v>
      </c>
      <c r="D191" s="114">
        <f t="shared" si="27"/>
        <v>614</v>
      </c>
      <c r="E191" s="102">
        <f t="shared" si="18"/>
        <v>390</v>
      </c>
      <c r="F191" s="103">
        <f t="shared" si="19"/>
        <v>174.107142857143</v>
      </c>
      <c r="G191" s="104">
        <f t="shared" si="27"/>
        <v>614</v>
      </c>
      <c r="IG191"/>
      <c r="IH191"/>
      <c r="II191"/>
      <c r="IJ191"/>
      <c r="IK191"/>
      <c r="IL191"/>
      <c r="IM191"/>
      <c r="IN191"/>
    </row>
    <row r="192" s="33" customFormat="1" ht="15" customHeight="1" spans="1:248">
      <c r="A192" s="105">
        <v>2013201</v>
      </c>
      <c r="B192" s="108" t="s">
        <v>63</v>
      </c>
      <c r="C192" s="115">
        <v>165</v>
      </c>
      <c r="D192" s="116">
        <v>281</v>
      </c>
      <c r="E192" s="111">
        <f t="shared" si="18"/>
        <v>116</v>
      </c>
      <c r="F192" s="103">
        <f t="shared" si="19"/>
        <v>70.3030303030303</v>
      </c>
      <c r="G192" s="116">
        <v>281</v>
      </c>
      <c r="IG192"/>
      <c r="IH192"/>
      <c r="II192"/>
      <c r="IJ192"/>
      <c r="IK192"/>
      <c r="IL192"/>
      <c r="IM192"/>
      <c r="IN192"/>
    </row>
    <row r="193" s="33" customFormat="1" ht="15" customHeight="1" spans="1:248">
      <c r="A193" s="105">
        <v>2013202</v>
      </c>
      <c r="B193" s="108" t="s">
        <v>64</v>
      </c>
      <c r="C193" s="115">
        <v>59</v>
      </c>
      <c r="D193" s="116">
        <v>224</v>
      </c>
      <c r="E193" s="111">
        <f t="shared" si="18"/>
        <v>165</v>
      </c>
      <c r="F193" s="103">
        <f t="shared" si="19"/>
        <v>279.661016949153</v>
      </c>
      <c r="G193" s="116">
        <v>224</v>
      </c>
      <c r="IG193"/>
      <c r="IH193"/>
      <c r="II193"/>
      <c r="IJ193"/>
      <c r="IK193"/>
      <c r="IL193"/>
      <c r="IM193"/>
      <c r="IN193"/>
    </row>
    <row r="194" s="33" customFormat="1" ht="15" customHeight="1" spans="1:248">
      <c r="A194" s="105">
        <v>2013203</v>
      </c>
      <c r="B194" s="108" t="s">
        <v>65</v>
      </c>
      <c r="C194" s="115">
        <v>0</v>
      </c>
      <c r="D194" s="116">
        <v>0</v>
      </c>
      <c r="E194" s="111">
        <f t="shared" si="18"/>
        <v>0</v>
      </c>
      <c r="F194" s="103">
        <f t="shared" si="19"/>
        <v>0</v>
      </c>
      <c r="G194" s="116">
        <v>0</v>
      </c>
      <c r="IG194"/>
      <c r="IH194"/>
      <c r="II194"/>
      <c r="IJ194"/>
      <c r="IK194"/>
      <c r="IL194"/>
      <c r="IM194"/>
      <c r="IN194"/>
    </row>
    <row r="195" s="33" customFormat="1" ht="15" customHeight="1" spans="1:248">
      <c r="A195" s="105">
        <v>2013204</v>
      </c>
      <c r="B195" s="108" t="s">
        <v>172</v>
      </c>
      <c r="C195" s="115">
        <v>0</v>
      </c>
      <c r="D195" s="116">
        <v>0</v>
      </c>
      <c r="E195" s="111">
        <f t="shared" si="18"/>
        <v>0</v>
      </c>
      <c r="F195" s="103">
        <f t="shared" si="19"/>
        <v>0</v>
      </c>
      <c r="G195" s="116">
        <v>0</v>
      </c>
      <c r="IG195"/>
      <c r="IH195"/>
      <c r="II195"/>
      <c r="IJ195"/>
      <c r="IK195"/>
      <c r="IL195"/>
      <c r="IM195"/>
      <c r="IN195"/>
    </row>
    <row r="196" s="33" customFormat="1" ht="15" customHeight="1" spans="1:248">
      <c r="A196" s="105">
        <v>2013250</v>
      </c>
      <c r="B196" s="108" t="s">
        <v>72</v>
      </c>
      <c r="C196" s="115">
        <v>0</v>
      </c>
      <c r="D196" s="116">
        <v>67</v>
      </c>
      <c r="E196" s="111">
        <f t="shared" si="18"/>
        <v>67</v>
      </c>
      <c r="F196" s="103">
        <f t="shared" si="19"/>
        <v>0</v>
      </c>
      <c r="G196" s="116">
        <v>67</v>
      </c>
      <c r="IG196"/>
      <c r="IH196"/>
      <c r="II196"/>
      <c r="IJ196"/>
      <c r="IK196"/>
      <c r="IL196"/>
      <c r="IM196"/>
      <c r="IN196"/>
    </row>
    <row r="197" s="33" customFormat="1" ht="15" customHeight="1" spans="1:248">
      <c r="A197" s="105">
        <v>2013299</v>
      </c>
      <c r="B197" s="108" t="s">
        <v>173</v>
      </c>
      <c r="C197" s="115">
        <v>0</v>
      </c>
      <c r="D197" s="116">
        <v>42</v>
      </c>
      <c r="E197" s="111">
        <f t="shared" ref="E197:E260" si="28">D197-C197</f>
        <v>42</v>
      </c>
      <c r="F197" s="103">
        <f t="shared" ref="F197:F260" si="29">IF(C197=0,,E197/C197*100)</f>
        <v>0</v>
      </c>
      <c r="G197" s="116">
        <v>42</v>
      </c>
      <c r="IG197"/>
      <c r="IH197"/>
      <c r="II197"/>
      <c r="IJ197"/>
      <c r="IK197"/>
      <c r="IL197"/>
      <c r="IM197"/>
      <c r="IN197"/>
    </row>
    <row r="198" s="33" customFormat="1" ht="15" customHeight="1" spans="1:248">
      <c r="A198" s="105">
        <v>20133</v>
      </c>
      <c r="B198" s="106" t="s">
        <v>174</v>
      </c>
      <c r="C198" s="117">
        <f t="shared" ref="C198:G198" si="30">SUM(C199:C204)</f>
        <v>155</v>
      </c>
      <c r="D198" s="114">
        <f t="shared" si="30"/>
        <v>153</v>
      </c>
      <c r="E198" s="102">
        <f t="shared" si="28"/>
        <v>-2</v>
      </c>
      <c r="F198" s="103">
        <f t="shared" si="29"/>
        <v>-1.29032258064516</v>
      </c>
      <c r="G198" s="104">
        <f t="shared" si="30"/>
        <v>153</v>
      </c>
      <c r="IG198"/>
      <c r="IH198"/>
      <c r="II198"/>
      <c r="IJ198"/>
      <c r="IK198"/>
      <c r="IL198"/>
      <c r="IM198"/>
      <c r="IN198"/>
    </row>
    <row r="199" s="33" customFormat="1" ht="15" customHeight="1" spans="1:248">
      <c r="A199" s="105">
        <v>2013301</v>
      </c>
      <c r="B199" s="108" t="s">
        <v>63</v>
      </c>
      <c r="C199" s="115">
        <v>155</v>
      </c>
      <c r="D199" s="116">
        <v>138</v>
      </c>
      <c r="E199" s="111">
        <f t="shared" si="28"/>
        <v>-17</v>
      </c>
      <c r="F199" s="103">
        <f t="shared" si="29"/>
        <v>-10.9677419354839</v>
      </c>
      <c r="G199" s="116">
        <v>138</v>
      </c>
      <c r="IG199"/>
      <c r="IH199"/>
      <c r="II199"/>
      <c r="IJ199"/>
      <c r="IK199"/>
      <c r="IL199"/>
      <c r="IM199"/>
      <c r="IN199"/>
    </row>
    <row r="200" s="33" customFormat="1" ht="15" customHeight="1" spans="1:248">
      <c r="A200" s="105">
        <v>2013302</v>
      </c>
      <c r="B200" s="108" t="s">
        <v>64</v>
      </c>
      <c r="C200" s="115">
        <v>0</v>
      </c>
      <c r="D200" s="116">
        <v>0</v>
      </c>
      <c r="E200" s="111">
        <f t="shared" si="28"/>
        <v>0</v>
      </c>
      <c r="F200" s="103">
        <f t="shared" si="29"/>
        <v>0</v>
      </c>
      <c r="G200" s="116">
        <v>0</v>
      </c>
      <c r="IG200"/>
      <c r="IH200"/>
      <c r="II200"/>
      <c r="IJ200"/>
      <c r="IK200"/>
      <c r="IL200"/>
      <c r="IM200"/>
      <c r="IN200"/>
    </row>
    <row r="201" s="33" customFormat="1" ht="15" customHeight="1" spans="1:248">
      <c r="A201" s="105">
        <v>2013303</v>
      </c>
      <c r="B201" s="108" t="s">
        <v>65</v>
      </c>
      <c r="C201" s="115">
        <v>0</v>
      </c>
      <c r="D201" s="116">
        <v>0</v>
      </c>
      <c r="E201" s="111">
        <f t="shared" si="28"/>
        <v>0</v>
      </c>
      <c r="F201" s="103">
        <f t="shared" si="29"/>
        <v>0</v>
      </c>
      <c r="G201" s="116">
        <v>0</v>
      </c>
      <c r="IG201"/>
      <c r="IH201"/>
      <c r="II201"/>
      <c r="IJ201"/>
      <c r="IK201"/>
      <c r="IL201"/>
      <c r="IM201"/>
      <c r="IN201"/>
    </row>
    <row r="202" s="33" customFormat="1" ht="15" customHeight="1" spans="1:248">
      <c r="A202" s="105">
        <v>2013304</v>
      </c>
      <c r="B202" s="108" t="s">
        <v>175</v>
      </c>
      <c r="C202" s="115">
        <v>0</v>
      </c>
      <c r="D202" s="116">
        <v>0</v>
      </c>
      <c r="E202" s="111">
        <f t="shared" si="28"/>
        <v>0</v>
      </c>
      <c r="F202" s="103">
        <f t="shared" si="29"/>
        <v>0</v>
      </c>
      <c r="G202" s="116">
        <v>0</v>
      </c>
      <c r="IG202"/>
      <c r="IH202"/>
      <c r="II202"/>
      <c r="IJ202"/>
      <c r="IK202"/>
      <c r="IL202"/>
      <c r="IM202"/>
      <c r="IN202"/>
    </row>
    <row r="203" s="33" customFormat="1" ht="15" customHeight="1" spans="1:248">
      <c r="A203" s="105">
        <v>2013350</v>
      </c>
      <c r="B203" s="108" t="s">
        <v>72</v>
      </c>
      <c r="C203" s="115">
        <v>0</v>
      </c>
      <c r="D203" s="116">
        <v>0</v>
      </c>
      <c r="E203" s="111">
        <f t="shared" si="28"/>
        <v>0</v>
      </c>
      <c r="F203" s="103">
        <f t="shared" si="29"/>
        <v>0</v>
      </c>
      <c r="G203" s="116">
        <v>0</v>
      </c>
      <c r="IG203"/>
      <c r="IH203"/>
      <c r="II203"/>
      <c r="IJ203"/>
      <c r="IK203"/>
      <c r="IL203"/>
      <c r="IM203"/>
      <c r="IN203"/>
    </row>
    <row r="204" s="33" customFormat="1" ht="15" customHeight="1" spans="1:248">
      <c r="A204" s="105">
        <v>2013399</v>
      </c>
      <c r="B204" s="108" t="s">
        <v>176</v>
      </c>
      <c r="C204" s="115">
        <v>0</v>
      </c>
      <c r="D204" s="116">
        <v>15</v>
      </c>
      <c r="E204" s="111">
        <f t="shared" si="28"/>
        <v>15</v>
      </c>
      <c r="F204" s="103">
        <f t="shared" si="29"/>
        <v>0</v>
      </c>
      <c r="G204" s="116">
        <v>15</v>
      </c>
      <c r="IG204"/>
      <c r="IH204"/>
      <c r="II204"/>
      <c r="IJ204"/>
      <c r="IK204"/>
      <c r="IL204"/>
      <c r="IM204"/>
      <c r="IN204"/>
    </row>
    <row r="205" s="33" customFormat="1" ht="15" customHeight="1" spans="1:248">
      <c r="A205" s="105">
        <v>20134</v>
      </c>
      <c r="B205" s="106" t="s">
        <v>177</v>
      </c>
      <c r="C205" s="117">
        <f t="shared" ref="C205:G205" si="31">SUM(C206:C212)</f>
        <v>65</v>
      </c>
      <c r="D205" s="114">
        <f t="shared" si="31"/>
        <v>74</v>
      </c>
      <c r="E205" s="102">
        <f t="shared" si="28"/>
        <v>9</v>
      </c>
      <c r="F205" s="103">
        <f t="shared" si="29"/>
        <v>13.8461538461538</v>
      </c>
      <c r="G205" s="104">
        <f t="shared" si="31"/>
        <v>74</v>
      </c>
      <c r="IG205"/>
      <c r="IH205"/>
      <c r="II205"/>
      <c r="IJ205"/>
      <c r="IK205"/>
      <c r="IL205"/>
      <c r="IM205"/>
      <c r="IN205"/>
    </row>
    <row r="206" s="33" customFormat="1" ht="15" customHeight="1" spans="1:248">
      <c r="A206" s="105">
        <v>2013401</v>
      </c>
      <c r="B206" s="108" t="s">
        <v>63</v>
      </c>
      <c r="C206" s="115">
        <v>56</v>
      </c>
      <c r="D206" s="116">
        <v>66</v>
      </c>
      <c r="E206" s="111">
        <f t="shared" si="28"/>
        <v>10</v>
      </c>
      <c r="F206" s="103">
        <f t="shared" si="29"/>
        <v>17.8571428571429</v>
      </c>
      <c r="G206" s="116">
        <v>66</v>
      </c>
      <c r="IG206"/>
      <c r="IH206"/>
      <c r="II206"/>
      <c r="IJ206"/>
      <c r="IK206"/>
      <c r="IL206"/>
      <c r="IM206"/>
      <c r="IN206"/>
    </row>
    <row r="207" s="33" customFormat="1" ht="15" customHeight="1" spans="1:248">
      <c r="A207" s="105">
        <v>2013402</v>
      </c>
      <c r="B207" s="108" t="s">
        <v>64</v>
      </c>
      <c r="C207" s="115">
        <v>8</v>
      </c>
      <c r="D207" s="116">
        <v>7</v>
      </c>
      <c r="E207" s="111">
        <f t="shared" si="28"/>
        <v>-1</v>
      </c>
      <c r="F207" s="103">
        <f t="shared" si="29"/>
        <v>-12.5</v>
      </c>
      <c r="G207" s="116">
        <v>7</v>
      </c>
      <c r="IG207"/>
      <c r="IH207"/>
      <c r="II207"/>
      <c r="IJ207"/>
      <c r="IK207"/>
      <c r="IL207"/>
      <c r="IM207"/>
      <c r="IN207"/>
    </row>
    <row r="208" s="33" customFormat="1" ht="15" customHeight="1" spans="1:248">
      <c r="A208" s="105">
        <v>2013403</v>
      </c>
      <c r="B208" s="108" t="s">
        <v>65</v>
      </c>
      <c r="C208" s="115">
        <v>0</v>
      </c>
      <c r="D208" s="116">
        <v>0</v>
      </c>
      <c r="E208" s="111">
        <f t="shared" si="28"/>
        <v>0</v>
      </c>
      <c r="F208" s="103">
        <f t="shared" si="29"/>
        <v>0</v>
      </c>
      <c r="G208" s="116">
        <v>0</v>
      </c>
      <c r="IG208"/>
      <c r="IH208"/>
      <c r="II208"/>
      <c r="IJ208"/>
      <c r="IK208"/>
      <c r="IL208"/>
      <c r="IM208"/>
      <c r="IN208"/>
    </row>
    <row r="209" s="33" customFormat="1" ht="15" customHeight="1" spans="1:248">
      <c r="A209" s="105">
        <v>2013404</v>
      </c>
      <c r="B209" s="108" t="s">
        <v>178</v>
      </c>
      <c r="C209" s="115">
        <v>0</v>
      </c>
      <c r="D209" s="116">
        <v>0</v>
      </c>
      <c r="E209" s="111">
        <f t="shared" si="28"/>
        <v>0</v>
      </c>
      <c r="F209" s="103">
        <f t="shared" si="29"/>
        <v>0</v>
      </c>
      <c r="G209" s="116">
        <v>0</v>
      </c>
      <c r="IG209"/>
      <c r="IH209"/>
      <c r="II209"/>
      <c r="IJ209"/>
      <c r="IK209"/>
      <c r="IL209"/>
      <c r="IM209"/>
      <c r="IN209"/>
    </row>
    <row r="210" s="33" customFormat="1" ht="15" customHeight="1" spans="1:248">
      <c r="A210" s="105">
        <v>2013405</v>
      </c>
      <c r="B210" s="108" t="s">
        <v>179</v>
      </c>
      <c r="C210" s="115">
        <v>1</v>
      </c>
      <c r="D210" s="116">
        <v>1</v>
      </c>
      <c r="E210" s="111">
        <f t="shared" si="28"/>
        <v>0</v>
      </c>
      <c r="F210" s="103">
        <f t="shared" si="29"/>
        <v>0</v>
      </c>
      <c r="G210" s="116">
        <v>1</v>
      </c>
      <c r="IG210"/>
      <c r="IH210"/>
      <c r="II210"/>
      <c r="IJ210"/>
      <c r="IK210"/>
      <c r="IL210"/>
      <c r="IM210"/>
      <c r="IN210"/>
    </row>
    <row r="211" s="33" customFormat="1" ht="15" customHeight="1" spans="1:248">
      <c r="A211" s="105">
        <v>2013450</v>
      </c>
      <c r="B211" s="108" t="s">
        <v>72</v>
      </c>
      <c r="C211" s="115">
        <v>0</v>
      </c>
      <c r="D211" s="116">
        <v>0</v>
      </c>
      <c r="E211" s="111">
        <f t="shared" si="28"/>
        <v>0</v>
      </c>
      <c r="F211" s="103">
        <f t="shared" si="29"/>
        <v>0</v>
      </c>
      <c r="G211" s="116">
        <v>0</v>
      </c>
      <c r="IG211"/>
      <c r="IH211"/>
      <c r="II211"/>
      <c r="IJ211"/>
      <c r="IK211"/>
      <c r="IL211"/>
      <c r="IM211"/>
      <c r="IN211"/>
    </row>
    <row r="212" s="33" customFormat="1" ht="15" customHeight="1" spans="1:248">
      <c r="A212" s="105">
        <v>2013499</v>
      </c>
      <c r="B212" s="108" t="s">
        <v>180</v>
      </c>
      <c r="C212" s="115">
        <v>0</v>
      </c>
      <c r="D212" s="116">
        <v>0</v>
      </c>
      <c r="E212" s="111">
        <f t="shared" si="28"/>
        <v>0</v>
      </c>
      <c r="F212" s="103">
        <f t="shared" si="29"/>
        <v>0</v>
      </c>
      <c r="G212" s="116">
        <v>0</v>
      </c>
      <c r="IG212"/>
      <c r="IH212"/>
      <c r="II212"/>
      <c r="IJ212"/>
      <c r="IK212"/>
      <c r="IL212"/>
      <c r="IM212"/>
      <c r="IN212"/>
    </row>
    <row r="213" s="33" customFormat="1" ht="15" customHeight="1" spans="1:248">
      <c r="A213" s="105">
        <v>20135</v>
      </c>
      <c r="B213" s="106" t="s">
        <v>181</v>
      </c>
      <c r="C213" s="117">
        <f t="shared" ref="C213:G213" si="32">SUM(C214:C218)</f>
        <v>0</v>
      </c>
      <c r="D213" s="118">
        <f t="shared" si="32"/>
        <v>0</v>
      </c>
      <c r="E213" s="102">
        <f t="shared" si="28"/>
        <v>0</v>
      </c>
      <c r="F213" s="103">
        <f t="shared" si="29"/>
        <v>0</v>
      </c>
      <c r="G213" s="104">
        <f t="shared" si="32"/>
        <v>0</v>
      </c>
      <c r="IG213"/>
      <c r="IH213"/>
      <c r="II213"/>
      <c r="IJ213"/>
      <c r="IK213"/>
      <c r="IL213"/>
      <c r="IM213"/>
      <c r="IN213"/>
    </row>
    <row r="214" s="33" customFormat="1" ht="15" customHeight="1" spans="1:248">
      <c r="A214" s="105">
        <v>2013501</v>
      </c>
      <c r="B214" s="108" t="s">
        <v>63</v>
      </c>
      <c r="C214" s="117">
        <v>0</v>
      </c>
      <c r="D214" s="101">
        <v>0</v>
      </c>
      <c r="E214" s="102">
        <f t="shared" si="28"/>
        <v>0</v>
      </c>
      <c r="F214" s="103">
        <f t="shared" si="29"/>
        <v>0</v>
      </c>
      <c r="G214" s="104">
        <v>0</v>
      </c>
      <c r="IG214"/>
      <c r="IH214"/>
      <c r="II214"/>
      <c r="IJ214"/>
      <c r="IK214"/>
      <c r="IL214"/>
      <c r="IM214"/>
      <c r="IN214"/>
    </row>
    <row r="215" s="33" customFormat="1" ht="15" customHeight="1" spans="1:248">
      <c r="A215" s="105">
        <v>2013502</v>
      </c>
      <c r="B215" s="108" t="s">
        <v>64</v>
      </c>
      <c r="C215" s="117">
        <v>0</v>
      </c>
      <c r="D215" s="101">
        <v>0</v>
      </c>
      <c r="E215" s="102">
        <f t="shared" si="28"/>
        <v>0</v>
      </c>
      <c r="F215" s="103">
        <f t="shared" si="29"/>
        <v>0</v>
      </c>
      <c r="G215" s="104">
        <v>0</v>
      </c>
      <c r="IG215"/>
      <c r="IH215"/>
      <c r="II215"/>
      <c r="IJ215"/>
      <c r="IK215"/>
      <c r="IL215"/>
      <c r="IM215"/>
      <c r="IN215"/>
    </row>
    <row r="216" s="33" customFormat="1" ht="15" customHeight="1" spans="1:248">
      <c r="A216" s="105">
        <v>2013503</v>
      </c>
      <c r="B216" s="108" t="s">
        <v>65</v>
      </c>
      <c r="C216" s="117">
        <v>0</v>
      </c>
      <c r="D216" s="101">
        <v>0</v>
      </c>
      <c r="E216" s="102">
        <f t="shared" si="28"/>
        <v>0</v>
      </c>
      <c r="F216" s="103">
        <f t="shared" si="29"/>
        <v>0</v>
      </c>
      <c r="G216" s="104">
        <v>0</v>
      </c>
      <c r="IG216"/>
      <c r="IH216"/>
      <c r="II216"/>
      <c r="IJ216"/>
      <c r="IK216"/>
      <c r="IL216"/>
      <c r="IM216"/>
      <c r="IN216"/>
    </row>
    <row r="217" s="33" customFormat="1" ht="15" customHeight="1" spans="1:248">
      <c r="A217" s="105">
        <v>2013550</v>
      </c>
      <c r="B217" s="108" t="s">
        <v>72</v>
      </c>
      <c r="C217" s="117">
        <v>0</v>
      </c>
      <c r="D217" s="101">
        <v>0</v>
      </c>
      <c r="E217" s="102">
        <f t="shared" si="28"/>
        <v>0</v>
      </c>
      <c r="F217" s="103">
        <f t="shared" si="29"/>
        <v>0</v>
      </c>
      <c r="G217" s="104">
        <v>0</v>
      </c>
      <c r="IG217"/>
      <c r="IH217"/>
      <c r="II217"/>
      <c r="IJ217"/>
      <c r="IK217"/>
      <c r="IL217"/>
      <c r="IM217"/>
      <c r="IN217"/>
    </row>
    <row r="218" s="33" customFormat="1" ht="15" customHeight="1" spans="1:248">
      <c r="A218" s="105">
        <v>2013599</v>
      </c>
      <c r="B218" s="108" t="s">
        <v>182</v>
      </c>
      <c r="C218" s="117">
        <v>0</v>
      </c>
      <c r="D218" s="101">
        <v>0</v>
      </c>
      <c r="E218" s="102">
        <f t="shared" si="28"/>
        <v>0</v>
      </c>
      <c r="F218" s="103">
        <f t="shared" si="29"/>
        <v>0</v>
      </c>
      <c r="G218" s="104">
        <v>0</v>
      </c>
      <c r="IG218"/>
      <c r="IH218"/>
      <c r="II218"/>
      <c r="IJ218"/>
      <c r="IK218"/>
      <c r="IL218"/>
      <c r="IM218"/>
      <c r="IN218"/>
    </row>
    <row r="219" s="33" customFormat="1" ht="15" customHeight="1" spans="1:248">
      <c r="A219" s="105">
        <v>20136</v>
      </c>
      <c r="B219" s="106" t="s">
        <v>183</v>
      </c>
      <c r="C219" s="117">
        <f t="shared" ref="C219:G219" si="33">SUM(C220:C224)</f>
        <v>781</v>
      </c>
      <c r="D219" s="101">
        <f t="shared" si="33"/>
        <v>1020</v>
      </c>
      <c r="E219" s="102">
        <f t="shared" si="28"/>
        <v>239</v>
      </c>
      <c r="F219" s="103">
        <f t="shared" si="29"/>
        <v>30.6017925736236</v>
      </c>
      <c r="G219" s="104">
        <f t="shared" si="33"/>
        <v>1020</v>
      </c>
      <c r="IG219"/>
      <c r="IH219"/>
      <c r="II219"/>
      <c r="IJ219"/>
      <c r="IK219"/>
      <c r="IL219"/>
      <c r="IM219"/>
      <c r="IN219"/>
    </row>
    <row r="220" s="33" customFormat="1" ht="15" customHeight="1" spans="1:248">
      <c r="A220" s="105">
        <v>2013601</v>
      </c>
      <c r="B220" s="108" t="s">
        <v>63</v>
      </c>
      <c r="C220" s="117">
        <v>377</v>
      </c>
      <c r="D220" s="101">
        <v>133</v>
      </c>
      <c r="E220" s="102">
        <f t="shared" si="28"/>
        <v>-244</v>
      </c>
      <c r="F220" s="103">
        <f t="shared" si="29"/>
        <v>-64.7214854111406</v>
      </c>
      <c r="G220" s="116">
        <v>133</v>
      </c>
      <c r="IG220"/>
      <c r="IH220"/>
      <c r="II220"/>
      <c r="IJ220"/>
      <c r="IK220"/>
      <c r="IL220"/>
      <c r="IM220"/>
      <c r="IN220"/>
    </row>
    <row r="221" s="33" customFormat="1" ht="15" customHeight="1" spans="1:248">
      <c r="A221" s="105">
        <v>2013602</v>
      </c>
      <c r="B221" s="108" t="s">
        <v>64</v>
      </c>
      <c r="C221" s="117">
        <v>318</v>
      </c>
      <c r="D221" s="101">
        <v>432</v>
      </c>
      <c r="E221" s="102">
        <f t="shared" si="28"/>
        <v>114</v>
      </c>
      <c r="F221" s="103">
        <f t="shared" si="29"/>
        <v>35.8490566037736</v>
      </c>
      <c r="G221" s="116">
        <v>432</v>
      </c>
      <c r="IG221"/>
      <c r="IH221"/>
      <c r="II221"/>
      <c r="IJ221"/>
      <c r="IK221"/>
      <c r="IL221"/>
      <c r="IM221"/>
      <c r="IN221"/>
    </row>
    <row r="222" s="33" customFormat="1" ht="15" customHeight="1" spans="1:248">
      <c r="A222" s="105">
        <v>2013603</v>
      </c>
      <c r="B222" s="108" t="s">
        <v>65</v>
      </c>
      <c r="C222" s="117">
        <v>0</v>
      </c>
      <c r="D222" s="101">
        <v>0</v>
      </c>
      <c r="E222" s="102">
        <f t="shared" si="28"/>
        <v>0</v>
      </c>
      <c r="F222" s="103">
        <f t="shared" si="29"/>
        <v>0</v>
      </c>
      <c r="G222" s="116">
        <v>0</v>
      </c>
      <c r="IG222"/>
      <c r="IH222"/>
      <c r="II222"/>
      <c r="IJ222"/>
      <c r="IK222"/>
      <c r="IL222"/>
      <c r="IM222"/>
      <c r="IN222"/>
    </row>
    <row r="223" s="33" customFormat="1" ht="15" customHeight="1" spans="1:248">
      <c r="A223" s="105">
        <v>2013650</v>
      </c>
      <c r="B223" s="108" t="s">
        <v>72</v>
      </c>
      <c r="C223" s="117">
        <v>86</v>
      </c>
      <c r="D223" s="101">
        <v>422</v>
      </c>
      <c r="E223" s="102">
        <f t="shared" si="28"/>
        <v>336</v>
      </c>
      <c r="F223" s="103">
        <f t="shared" si="29"/>
        <v>390.697674418605</v>
      </c>
      <c r="G223" s="116">
        <v>422</v>
      </c>
      <c r="IG223"/>
      <c r="IH223"/>
      <c r="II223"/>
      <c r="IJ223"/>
      <c r="IK223"/>
      <c r="IL223"/>
      <c r="IM223"/>
      <c r="IN223"/>
    </row>
    <row r="224" s="33" customFormat="1" ht="15" customHeight="1" spans="1:248">
      <c r="A224" s="105">
        <v>2013699</v>
      </c>
      <c r="B224" s="108" t="s">
        <v>184</v>
      </c>
      <c r="C224" s="117">
        <v>0</v>
      </c>
      <c r="D224" s="101">
        <v>33</v>
      </c>
      <c r="E224" s="102">
        <f t="shared" si="28"/>
        <v>33</v>
      </c>
      <c r="F224" s="103">
        <f t="shared" si="29"/>
        <v>0</v>
      </c>
      <c r="G224" s="116">
        <v>33</v>
      </c>
      <c r="IG224"/>
      <c r="IH224"/>
      <c r="II224"/>
      <c r="IJ224"/>
      <c r="IK224"/>
      <c r="IL224"/>
      <c r="IM224"/>
      <c r="IN224"/>
    </row>
    <row r="225" s="33" customFormat="1" ht="15" customHeight="1" spans="1:248">
      <c r="A225" s="105">
        <v>20137</v>
      </c>
      <c r="B225" s="106" t="s">
        <v>185</v>
      </c>
      <c r="C225" s="117">
        <f t="shared" ref="C225:G225" si="34">SUM(C226:C231)</f>
        <v>0</v>
      </c>
      <c r="D225" s="101">
        <f t="shared" si="34"/>
        <v>0</v>
      </c>
      <c r="E225" s="102">
        <f t="shared" si="28"/>
        <v>0</v>
      </c>
      <c r="F225" s="103">
        <f t="shared" si="29"/>
        <v>0</v>
      </c>
      <c r="G225" s="104">
        <f t="shared" si="34"/>
        <v>0</v>
      </c>
      <c r="IG225"/>
      <c r="IH225"/>
      <c r="II225"/>
      <c r="IJ225"/>
      <c r="IK225"/>
      <c r="IL225"/>
      <c r="IM225"/>
      <c r="IN225"/>
    </row>
    <row r="226" s="33" customFormat="1" ht="15" customHeight="1" spans="1:248">
      <c r="A226" s="105">
        <v>2013701</v>
      </c>
      <c r="B226" s="108" t="s">
        <v>63</v>
      </c>
      <c r="C226" s="117">
        <v>0</v>
      </c>
      <c r="D226" s="101">
        <v>0</v>
      </c>
      <c r="E226" s="102">
        <f t="shared" si="28"/>
        <v>0</v>
      </c>
      <c r="F226" s="103">
        <f t="shared" si="29"/>
        <v>0</v>
      </c>
      <c r="G226" s="104">
        <v>0</v>
      </c>
      <c r="IG226"/>
      <c r="IH226"/>
      <c r="II226"/>
      <c r="IJ226"/>
      <c r="IK226"/>
      <c r="IL226"/>
      <c r="IM226"/>
      <c r="IN226"/>
    </row>
    <row r="227" s="33" customFormat="1" ht="15" customHeight="1" spans="1:248">
      <c r="A227" s="105">
        <v>2013702</v>
      </c>
      <c r="B227" s="108" t="s">
        <v>64</v>
      </c>
      <c r="C227" s="117">
        <v>0</v>
      </c>
      <c r="D227" s="101">
        <v>0</v>
      </c>
      <c r="E227" s="102">
        <f t="shared" si="28"/>
        <v>0</v>
      </c>
      <c r="F227" s="103">
        <f t="shared" si="29"/>
        <v>0</v>
      </c>
      <c r="G227" s="104">
        <v>0</v>
      </c>
      <c r="IG227"/>
      <c r="IH227"/>
      <c r="II227"/>
      <c r="IJ227"/>
      <c r="IK227"/>
      <c r="IL227"/>
      <c r="IM227"/>
      <c r="IN227"/>
    </row>
    <row r="228" s="33" customFormat="1" ht="15" customHeight="1" spans="1:248">
      <c r="A228" s="105">
        <v>2013703</v>
      </c>
      <c r="B228" s="108" t="s">
        <v>65</v>
      </c>
      <c r="C228" s="117">
        <v>0</v>
      </c>
      <c r="D228" s="101">
        <v>0</v>
      </c>
      <c r="E228" s="102">
        <f t="shared" si="28"/>
        <v>0</v>
      </c>
      <c r="F228" s="103">
        <f t="shared" si="29"/>
        <v>0</v>
      </c>
      <c r="G228" s="104">
        <v>0</v>
      </c>
      <c r="IG228"/>
      <c r="IH228"/>
      <c r="II228"/>
      <c r="IJ228"/>
      <c r="IK228"/>
      <c r="IL228"/>
      <c r="IM228"/>
      <c r="IN228"/>
    </row>
    <row r="229" s="33" customFormat="1" ht="15" customHeight="1" spans="1:248">
      <c r="A229" s="105">
        <v>2013704</v>
      </c>
      <c r="B229" s="108" t="s">
        <v>186</v>
      </c>
      <c r="C229" s="117">
        <v>0</v>
      </c>
      <c r="D229" s="101">
        <v>0</v>
      </c>
      <c r="E229" s="102">
        <f t="shared" si="28"/>
        <v>0</v>
      </c>
      <c r="F229" s="103">
        <f t="shared" si="29"/>
        <v>0</v>
      </c>
      <c r="G229" s="104">
        <v>0</v>
      </c>
      <c r="IG229"/>
      <c r="IH229"/>
      <c r="II229"/>
      <c r="IJ229"/>
      <c r="IK229"/>
      <c r="IL229"/>
      <c r="IM229"/>
      <c r="IN229"/>
    </row>
    <row r="230" s="33" customFormat="1" ht="15" customHeight="1" spans="1:248">
      <c r="A230" s="105">
        <v>2013750</v>
      </c>
      <c r="B230" s="108" t="s">
        <v>72</v>
      </c>
      <c r="C230" s="117">
        <v>0</v>
      </c>
      <c r="D230" s="101">
        <v>0</v>
      </c>
      <c r="E230" s="102">
        <f t="shared" si="28"/>
        <v>0</v>
      </c>
      <c r="F230" s="103">
        <f t="shared" si="29"/>
        <v>0</v>
      </c>
      <c r="G230" s="104">
        <v>0</v>
      </c>
      <c r="IG230"/>
      <c r="IH230"/>
      <c r="II230"/>
      <c r="IJ230"/>
      <c r="IK230"/>
      <c r="IL230"/>
      <c r="IM230"/>
      <c r="IN230"/>
    </row>
    <row r="231" s="33" customFormat="1" ht="15" customHeight="1" spans="1:248">
      <c r="A231" s="105">
        <v>2013799</v>
      </c>
      <c r="B231" s="108" t="s">
        <v>187</v>
      </c>
      <c r="C231" s="117">
        <v>0</v>
      </c>
      <c r="D231" s="101">
        <v>0</v>
      </c>
      <c r="E231" s="102">
        <f t="shared" si="28"/>
        <v>0</v>
      </c>
      <c r="F231" s="103">
        <f t="shared" si="29"/>
        <v>0</v>
      </c>
      <c r="G231" s="104">
        <v>0</v>
      </c>
      <c r="IG231"/>
      <c r="IH231"/>
      <c r="II231"/>
      <c r="IJ231"/>
      <c r="IK231"/>
      <c r="IL231"/>
      <c r="IM231"/>
      <c r="IN231"/>
    </row>
    <row r="232" s="33" customFormat="1" ht="15" customHeight="1" spans="1:248">
      <c r="A232" s="105">
        <v>20138</v>
      </c>
      <c r="B232" s="106" t="s">
        <v>188</v>
      </c>
      <c r="C232" s="117">
        <f t="shared" ref="C232:G232" si="35">SUM(C233:C246)</f>
        <v>1244</v>
      </c>
      <c r="D232" s="101">
        <f t="shared" si="35"/>
        <v>1386</v>
      </c>
      <c r="E232" s="102">
        <f t="shared" si="28"/>
        <v>142</v>
      </c>
      <c r="F232" s="103">
        <f t="shared" si="29"/>
        <v>11.4147909967846</v>
      </c>
      <c r="G232" s="104">
        <f t="shared" si="35"/>
        <v>1386</v>
      </c>
      <c r="IG232"/>
      <c r="IH232"/>
      <c r="II232"/>
      <c r="IJ232"/>
      <c r="IK232"/>
      <c r="IL232"/>
      <c r="IM232"/>
      <c r="IN232"/>
    </row>
    <row r="233" s="33" customFormat="1" ht="15" customHeight="1" spans="1:248">
      <c r="A233" s="105">
        <v>2013801</v>
      </c>
      <c r="B233" s="108" t="s">
        <v>63</v>
      </c>
      <c r="C233" s="117">
        <v>680</v>
      </c>
      <c r="D233" s="101">
        <v>696</v>
      </c>
      <c r="E233" s="102">
        <f t="shared" si="28"/>
        <v>16</v>
      </c>
      <c r="F233" s="103">
        <f t="shared" si="29"/>
        <v>2.35294117647059</v>
      </c>
      <c r="G233" s="116">
        <v>696</v>
      </c>
      <c r="IG233"/>
      <c r="IH233"/>
      <c r="II233"/>
      <c r="IJ233"/>
      <c r="IK233"/>
      <c r="IL233"/>
      <c r="IM233"/>
      <c r="IN233"/>
    </row>
    <row r="234" s="33" customFormat="1" ht="15" customHeight="1" spans="1:248">
      <c r="A234" s="105">
        <v>2013802</v>
      </c>
      <c r="B234" s="108" t="s">
        <v>64</v>
      </c>
      <c r="C234" s="117">
        <v>104</v>
      </c>
      <c r="D234" s="101">
        <v>70</v>
      </c>
      <c r="E234" s="102">
        <f t="shared" si="28"/>
        <v>-34</v>
      </c>
      <c r="F234" s="103">
        <f t="shared" si="29"/>
        <v>-32.6923076923077</v>
      </c>
      <c r="G234" s="116">
        <v>70</v>
      </c>
      <c r="IG234"/>
      <c r="IH234"/>
      <c r="II234"/>
      <c r="IJ234"/>
      <c r="IK234"/>
      <c r="IL234"/>
      <c r="IM234"/>
      <c r="IN234"/>
    </row>
    <row r="235" s="33" customFormat="1" ht="15" customHeight="1" spans="1:248">
      <c r="A235" s="105">
        <v>2013803</v>
      </c>
      <c r="B235" s="108" t="s">
        <v>65</v>
      </c>
      <c r="C235" s="117">
        <v>0</v>
      </c>
      <c r="D235" s="101">
        <v>0</v>
      </c>
      <c r="E235" s="102">
        <f t="shared" si="28"/>
        <v>0</v>
      </c>
      <c r="F235" s="103">
        <f t="shared" si="29"/>
        <v>0</v>
      </c>
      <c r="G235" s="116">
        <v>0</v>
      </c>
      <c r="IG235"/>
      <c r="IH235"/>
      <c r="II235"/>
      <c r="IJ235"/>
      <c r="IK235"/>
      <c r="IL235"/>
      <c r="IM235"/>
      <c r="IN235"/>
    </row>
    <row r="236" s="33" customFormat="1" ht="15" customHeight="1" spans="1:248">
      <c r="A236" s="105">
        <v>2013804</v>
      </c>
      <c r="B236" s="108" t="s">
        <v>189</v>
      </c>
      <c r="C236" s="117">
        <v>20</v>
      </c>
      <c r="D236" s="101">
        <v>33</v>
      </c>
      <c r="E236" s="102">
        <f t="shared" si="28"/>
        <v>13</v>
      </c>
      <c r="F236" s="103">
        <f t="shared" si="29"/>
        <v>65</v>
      </c>
      <c r="G236" s="116">
        <v>33</v>
      </c>
      <c r="IG236"/>
      <c r="IH236"/>
      <c r="II236"/>
      <c r="IJ236"/>
      <c r="IK236"/>
      <c r="IL236"/>
      <c r="IM236"/>
      <c r="IN236"/>
    </row>
    <row r="237" s="33" customFormat="1" ht="15" customHeight="1" spans="1:248">
      <c r="A237" s="105">
        <v>2013805</v>
      </c>
      <c r="B237" s="108" t="s">
        <v>190</v>
      </c>
      <c r="C237" s="117">
        <v>284</v>
      </c>
      <c r="D237" s="101">
        <v>18</v>
      </c>
      <c r="E237" s="102">
        <f t="shared" si="28"/>
        <v>-266</v>
      </c>
      <c r="F237" s="103">
        <f t="shared" si="29"/>
        <v>-93.6619718309859</v>
      </c>
      <c r="G237" s="116">
        <v>18</v>
      </c>
      <c r="IG237"/>
      <c r="IH237"/>
      <c r="II237"/>
      <c r="IJ237"/>
      <c r="IK237"/>
      <c r="IL237"/>
      <c r="IM237"/>
      <c r="IN237"/>
    </row>
    <row r="238" s="33" customFormat="1" ht="15" customHeight="1" spans="1:248">
      <c r="A238" s="105">
        <v>2013808</v>
      </c>
      <c r="B238" s="108" t="s">
        <v>104</v>
      </c>
      <c r="C238" s="117">
        <v>0</v>
      </c>
      <c r="D238" s="101">
        <v>0</v>
      </c>
      <c r="E238" s="102">
        <f t="shared" si="28"/>
        <v>0</v>
      </c>
      <c r="F238" s="103">
        <f t="shared" si="29"/>
        <v>0</v>
      </c>
      <c r="G238" s="116">
        <v>0</v>
      </c>
      <c r="IG238"/>
      <c r="IH238"/>
      <c r="II238"/>
      <c r="IJ238"/>
      <c r="IK238"/>
      <c r="IL238"/>
      <c r="IM238"/>
      <c r="IN238"/>
    </row>
    <row r="239" s="33" customFormat="1" ht="15" customHeight="1" spans="1:248">
      <c r="A239" s="105">
        <v>2013810</v>
      </c>
      <c r="B239" s="108" t="s">
        <v>191</v>
      </c>
      <c r="C239" s="117">
        <v>0</v>
      </c>
      <c r="D239" s="101">
        <v>0</v>
      </c>
      <c r="E239" s="102">
        <f t="shared" si="28"/>
        <v>0</v>
      </c>
      <c r="F239" s="103">
        <f t="shared" si="29"/>
        <v>0</v>
      </c>
      <c r="G239" s="116">
        <v>0</v>
      </c>
      <c r="IG239"/>
      <c r="IH239"/>
      <c r="II239"/>
      <c r="IJ239"/>
      <c r="IK239"/>
      <c r="IL239"/>
      <c r="IM239"/>
      <c r="IN239"/>
    </row>
    <row r="240" s="33" customFormat="1" ht="15" customHeight="1" spans="1:248">
      <c r="A240" s="105">
        <v>2013812</v>
      </c>
      <c r="B240" s="108" t="s">
        <v>192</v>
      </c>
      <c r="C240" s="117">
        <v>10</v>
      </c>
      <c r="D240" s="101">
        <v>9</v>
      </c>
      <c r="E240" s="102">
        <f t="shared" si="28"/>
        <v>-1</v>
      </c>
      <c r="F240" s="103">
        <f t="shared" si="29"/>
        <v>-10</v>
      </c>
      <c r="G240" s="116">
        <v>9</v>
      </c>
      <c r="IG240"/>
      <c r="IH240"/>
      <c r="II240"/>
      <c r="IJ240"/>
      <c r="IK240"/>
      <c r="IL240"/>
      <c r="IM240"/>
      <c r="IN240"/>
    </row>
    <row r="241" s="33" customFormat="1" ht="15" customHeight="1" spans="1:248">
      <c r="A241" s="105">
        <v>2013813</v>
      </c>
      <c r="B241" s="108" t="s">
        <v>193</v>
      </c>
      <c r="C241" s="117">
        <v>0</v>
      </c>
      <c r="D241" s="101">
        <v>0</v>
      </c>
      <c r="E241" s="102">
        <f t="shared" si="28"/>
        <v>0</v>
      </c>
      <c r="F241" s="103">
        <f t="shared" si="29"/>
        <v>0</v>
      </c>
      <c r="G241" s="116">
        <v>0</v>
      </c>
      <c r="IG241"/>
      <c r="IH241"/>
      <c r="II241"/>
      <c r="IJ241"/>
      <c r="IK241"/>
      <c r="IL241"/>
      <c r="IM241"/>
      <c r="IN241"/>
    </row>
    <row r="242" s="33" customFormat="1" ht="15" customHeight="1" spans="1:248">
      <c r="A242" s="105">
        <v>2013814</v>
      </c>
      <c r="B242" s="108" t="s">
        <v>194</v>
      </c>
      <c r="C242" s="117">
        <v>0</v>
      </c>
      <c r="D242" s="101">
        <v>0</v>
      </c>
      <c r="E242" s="102">
        <f t="shared" si="28"/>
        <v>0</v>
      </c>
      <c r="F242" s="103">
        <f t="shared" si="29"/>
        <v>0</v>
      </c>
      <c r="G242" s="116">
        <v>0</v>
      </c>
      <c r="IG242"/>
      <c r="IH242"/>
      <c r="II242"/>
      <c r="IJ242"/>
      <c r="IK242"/>
      <c r="IL242"/>
      <c r="IM242"/>
      <c r="IN242"/>
    </row>
    <row r="243" s="33" customFormat="1" ht="15" customHeight="1" spans="1:248">
      <c r="A243" s="105">
        <v>2013815</v>
      </c>
      <c r="B243" s="108" t="s">
        <v>195</v>
      </c>
      <c r="C243" s="117">
        <v>0</v>
      </c>
      <c r="D243" s="101">
        <v>9</v>
      </c>
      <c r="E243" s="102">
        <f t="shared" si="28"/>
        <v>9</v>
      </c>
      <c r="F243" s="103">
        <f t="shared" si="29"/>
        <v>0</v>
      </c>
      <c r="G243" s="116">
        <v>9</v>
      </c>
      <c r="IG243"/>
      <c r="IH243"/>
      <c r="II243"/>
      <c r="IJ243"/>
      <c r="IK243"/>
      <c r="IL243"/>
      <c r="IM243"/>
      <c r="IN243"/>
    </row>
    <row r="244" s="33" customFormat="1" ht="15" customHeight="1" spans="1:248">
      <c r="A244" s="105">
        <v>2013816</v>
      </c>
      <c r="B244" s="108" t="s">
        <v>196</v>
      </c>
      <c r="C244" s="117">
        <v>0</v>
      </c>
      <c r="D244" s="101">
        <v>145</v>
      </c>
      <c r="E244" s="102">
        <f t="shared" si="28"/>
        <v>145</v>
      </c>
      <c r="F244" s="103">
        <f t="shared" si="29"/>
        <v>0</v>
      </c>
      <c r="G244" s="116">
        <v>145</v>
      </c>
      <c r="IG244"/>
      <c r="IH244"/>
      <c r="II244"/>
      <c r="IJ244"/>
      <c r="IK244"/>
      <c r="IL244"/>
      <c r="IM244"/>
      <c r="IN244"/>
    </row>
    <row r="245" s="33" customFormat="1" ht="15" customHeight="1" spans="1:248">
      <c r="A245" s="105">
        <v>2013850</v>
      </c>
      <c r="B245" s="108" t="s">
        <v>72</v>
      </c>
      <c r="C245" s="117">
        <v>61</v>
      </c>
      <c r="D245" s="101">
        <v>348</v>
      </c>
      <c r="E245" s="102">
        <f t="shared" si="28"/>
        <v>287</v>
      </c>
      <c r="F245" s="103">
        <f t="shared" si="29"/>
        <v>470.491803278689</v>
      </c>
      <c r="G245" s="116">
        <v>348</v>
      </c>
      <c r="IG245"/>
      <c r="IH245"/>
      <c r="II245"/>
      <c r="IJ245"/>
      <c r="IK245"/>
      <c r="IL245"/>
      <c r="IM245"/>
      <c r="IN245"/>
    </row>
    <row r="246" s="33" customFormat="1" ht="15" customHeight="1" spans="1:248">
      <c r="A246" s="105">
        <v>2013899</v>
      </c>
      <c r="B246" s="108" t="s">
        <v>197</v>
      </c>
      <c r="C246" s="117">
        <v>85</v>
      </c>
      <c r="D246" s="101">
        <v>58</v>
      </c>
      <c r="E246" s="102">
        <f t="shared" si="28"/>
        <v>-27</v>
      </c>
      <c r="F246" s="103">
        <f t="shared" si="29"/>
        <v>-31.7647058823529</v>
      </c>
      <c r="G246" s="116">
        <v>58</v>
      </c>
      <c r="IG246"/>
      <c r="IH246"/>
      <c r="II246"/>
      <c r="IJ246"/>
      <c r="IK246"/>
      <c r="IL246"/>
      <c r="IM246"/>
      <c r="IN246"/>
    </row>
    <row r="247" s="33" customFormat="1" ht="15" customHeight="1" spans="1:248">
      <c r="A247" s="105">
        <v>20199</v>
      </c>
      <c r="B247" s="106" t="s">
        <v>198</v>
      </c>
      <c r="C247" s="117">
        <f t="shared" ref="C247:G247" si="36">SUM(C248:C249)</f>
        <v>227</v>
      </c>
      <c r="D247" s="101">
        <f t="shared" si="36"/>
        <v>298</v>
      </c>
      <c r="E247" s="102">
        <f t="shared" si="28"/>
        <v>71</v>
      </c>
      <c r="F247" s="103">
        <f t="shared" si="29"/>
        <v>31.2775330396476</v>
      </c>
      <c r="G247" s="104">
        <f t="shared" si="36"/>
        <v>298</v>
      </c>
      <c r="IG247"/>
      <c r="IH247"/>
      <c r="II247"/>
      <c r="IJ247"/>
      <c r="IK247"/>
      <c r="IL247"/>
      <c r="IM247"/>
      <c r="IN247"/>
    </row>
    <row r="248" s="33" customFormat="1" ht="15" customHeight="1" spans="1:248">
      <c r="A248" s="105">
        <v>2019901</v>
      </c>
      <c r="B248" s="108" t="s">
        <v>199</v>
      </c>
      <c r="C248" s="117">
        <v>0</v>
      </c>
      <c r="D248" s="101">
        <v>0</v>
      </c>
      <c r="E248" s="102">
        <f t="shared" si="28"/>
        <v>0</v>
      </c>
      <c r="F248" s="103">
        <f t="shared" si="29"/>
        <v>0</v>
      </c>
      <c r="G248" s="104">
        <v>0</v>
      </c>
      <c r="IG248"/>
      <c r="IH248"/>
      <c r="II248"/>
      <c r="IJ248"/>
      <c r="IK248"/>
      <c r="IL248"/>
      <c r="IM248"/>
      <c r="IN248"/>
    </row>
    <row r="249" s="33" customFormat="1" ht="15" customHeight="1" spans="1:248">
      <c r="A249" s="105">
        <v>2019999</v>
      </c>
      <c r="B249" s="108" t="s">
        <v>200</v>
      </c>
      <c r="C249" s="117">
        <v>227</v>
      </c>
      <c r="D249" s="101">
        <v>298</v>
      </c>
      <c r="E249" s="102">
        <f t="shared" si="28"/>
        <v>71</v>
      </c>
      <c r="F249" s="103">
        <f t="shared" si="29"/>
        <v>31.2775330396476</v>
      </c>
      <c r="G249" s="116">
        <v>298</v>
      </c>
      <c r="IG249"/>
      <c r="IH249"/>
      <c r="II249"/>
      <c r="IJ249"/>
      <c r="IK249"/>
      <c r="IL249"/>
      <c r="IM249"/>
      <c r="IN249"/>
    </row>
    <row r="250" s="33" customFormat="1" ht="15" customHeight="1" spans="1:248">
      <c r="A250" s="105">
        <v>202</v>
      </c>
      <c r="B250" s="106" t="s">
        <v>201</v>
      </c>
      <c r="C250" s="117">
        <f t="shared" ref="C250:G250" si="37">C251+C258+C261+C264+C270+C275+C277+C288</f>
        <v>0</v>
      </c>
      <c r="D250" s="101">
        <f t="shared" si="37"/>
        <v>0</v>
      </c>
      <c r="E250" s="102">
        <f t="shared" si="28"/>
        <v>0</v>
      </c>
      <c r="F250" s="103">
        <f t="shared" si="29"/>
        <v>0</v>
      </c>
      <c r="G250" s="104">
        <f t="shared" si="37"/>
        <v>0</v>
      </c>
      <c r="IG250"/>
      <c r="IH250"/>
      <c r="II250"/>
      <c r="IJ250"/>
      <c r="IK250"/>
      <c r="IL250"/>
      <c r="IM250"/>
      <c r="IN250"/>
    </row>
    <row r="251" s="33" customFormat="1" ht="15" customHeight="1" spans="1:248">
      <c r="A251" s="105">
        <v>20201</v>
      </c>
      <c r="B251" s="106" t="s">
        <v>202</v>
      </c>
      <c r="C251" s="117">
        <f t="shared" ref="C251:G251" si="38">SUM(C252:C257)</f>
        <v>0</v>
      </c>
      <c r="D251" s="101">
        <f t="shared" si="38"/>
        <v>0</v>
      </c>
      <c r="E251" s="102">
        <f t="shared" si="28"/>
        <v>0</v>
      </c>
      <c r="F251" s="103">
        <f t="shared" si="29"/>
        <v>0</v>
      </c>
      <c r="G251" s="104">
        <f t="shared" si="38"/>
        <v>0</v>
      </c>
      <c r="IG251"/>
      <c r="IH251"/>
      <c r="II251"/>
      <c r="IJ251"/>
      <c r="IK251"/>
      <c r="IL251"/>
      <c r="IM251"/>
      <c r="IN251"/>
    </row>
    <row r="252" s="33" customFormat="1" ht="15" customHeight="1" spans="1:248">
      <c r="A252" s="105">
        <v>2020101</v>
      </c>
      <c r="B252" s="108" t="s">
        <v>63</v>
      </c>
      <c r="C252" s="117">
        <v>0</v>
      </c>
      <c r="D252" s="101">
        <v>0</v>
      </c>
      <c r="E252" s="102">
        <f t="shared" si="28"/>
        <v>0</v>
      </c>
      <c r="F252" s="103">
        <f t="shared" si="29"/>
        <v>0</v>
      </c>
      <c r="G252" s="104">
        <v>0</v>
      </c>
      <c r="IG252"/>
      <c r="IH252"/>
      <c r="II252"/>
      <c r="IJ252"/>
      <c r="IK252"/>
      <c r="IL252"/>
      <c r="IM252"/>
      <c r="IN252"/>
    </row>
    <row r="253" s="33" customFormat="1" ht="15" customHeight="1" spans="1:248">
      <c r="A253" s="105">
        <v>2020102</v>
      </c>
      <c r="B253" s="108" t="s">
        <v>64</v>
      </c>
      <c r="C253" s="117">
        <v>0</v>
      </c>
      <c r="D253" s="101">
        <v>0</v>
      </c>
      <c r="E253" s="102">
        <f t="shared" si="28"/>
        <v>0</v>
      </c>
      <c r="F253" s="103">
        <f t="shared" si="29"/>
        <v>0</v>
      </c>
      <c r="G253" s="104">
        <v>0</v>
      </c>
      <c r="IG253"/>
      <c r="IH253"/>
      <c r="II253"/>
      <c r="IJ253"/>
      <c r="IK253"/>
      <c r="IL253"/>
      <c r="IM253"/>
      <c r="IN253"/>
    </row>
    <row r="254" s="33" customFormat="1" ht="15" customHeight="1" spans="1:248">
      <c r="A254" s="105">
        <v>2020103</v>
      </c>
      <c r="B254" s="108" t="s">
        <v>65</v>
      </c>
      <c r="C254" s="117">
        <v>0</v>
      </c>
      <c r="D254" s="101">
        <v>0</v>
      </c>
      <c r="E254" s="102">
        <f t="shared" si="28"/>
        <v>0</v>
      </c>
      <c r="F254" s="103">
        <f t="shared" si="29"/>
        <v>0</v>
      </c>
      <c r="G254" s="104">
        <v>0</v>
      </c>
      <c r="IG254"/>
      <c r="IH254"/>
      <c r="II254"/>
      <c r="IJ254"/>
      <c r="IK254"/>
      <c r="IL254"/>
      <c r="IM254"/>
      <c r="IN254"/>
    </row>
    <row r="255" s="33" customFormat="1" ht="15" customHeight="1" spans="1:248">
      <c r="A255" s="105">
        <v>2020104</v>
      </c>
      <c r="B255" s="108" t="s">
        <v>169</v>
      </c>
      <c r="C255" s="117">
        <v>0</v>
      </c>
      <c r="D255" s="101">
        <v>0</v>
      </c>
      <c r="E255" s="102">
        <f t="shared" si="28"/>
        <v>0</v>
      </c>
      <c r="F255" s="103">
        <f t="shared" si="29"/>
        <v>0</v>
      </c>
      <c r="G255" s="104">
        <v>0</v>
      </c>
      <c r="IG255"/>
      <c r="IH255"/>
      <c r="II255"/>
      <c r="IJ255"/>
      <c r="IK255"/>
      <c r="IL255"/>
      <c r="IM255"/>
      <c r="IN255"/>
    </row>
    <row r="256" s="33" customFormat="1" ht="15" customHeight="1" spans="1:248">
      <c r="A256" s="105">
        <v>2020150</v>
      </c>
      <c r="B256" s="108" t="s">
        <v>72</v>
      </c>
      <c r="C256" s="117">
        <v>0</v>
      </c>
      <c r="D256" s="101">
        <v>0</v>
      </c>
      <c r="E256" s="102">
        <f t="shared" si="28"/>
        <v>0</v>
      </c>
      <c r="F256" s="103">
        <f t="shared" si="29"/>
        <v>0</v>
      </c>
      <c r="G256" s="104">
        <v>0</v>
      </c>
      <c r="IG256"/>
      <c r="IH256"/>
      <c r="II256"/>
      <c r="IJ256"/>
      <c r="IK256"/>
      <c r="IL256"/>
      <c r="IM256"/>
      <c r="IN256"/>
    </row>
    <row r="257" s="33" customFormat="1" ht="15" customHeight="1" spans="1:248">
      <c r="A257" s="105">
        <v>2020199</v>
      </c>
      <c r="B257" s="108" t="s">
        <v>203</v>
      </c>
      <c r="C257" s="117">
        <v>0</v>
      </c>
      <c r="D257" s="101">
        <v>0</v>
      </c>
      <c r="E257" s="102">
        <f t="shared" si="28"/>
        <v>0</v>
      </c>
      <c r="F257" s="103">
        <f t="shared" si="29"/>
        <v>0</v>
      </c>
      <c r="G257" s="104">
        <v>0</v>
      </c>
      <c r="IG257"/>
      <c r="IH257"/>
      <c r="II257"/>
      <c r="IJ257"/>
      <c r="IK257"/>
      <c r="IL257"/>
      <c r="IM257"/>
      <c r="IN257"/>
    </row>
    <row r="258" s="33" customFormat="1" ht="15" customHeight="1" spans="1:248">
      <c r="A258" s="105">
        <v>20202</v>
      </c>
      <c r="B258" s="106" t="s">
        <v>204</v>
      </c>
      <c r="C258" s="117">
        <f t="shared" ref="C258:G258" si="39">SUM(C259:C260)</f>
        <v>0</v>
      </c>
      <c r="D258" s="101">
        <f t="shared" si="39"/>
        <v>0</v>
      </c>
      <c r="E258" s="102">
        <f t="shared" si="28"/>
        <v>0</v>
      </c>
      <c r="F258" s="103">
        <f t="shared" si="29"/>
        <v>0</v>
      </c>
      <c r="G258" s="104">
        <f t="shared" si="39"/>
        <v>0</v>
      </c>
      <c r="IG258"/>
      <c r="IH258"/>
      <c r="II258"/>
      <c r="IJ258"/>
      <c r="IK258"/>
      <c r="IL258"/>
      <c r="IM258"/>
      <c r="IN258"/>
    </row>
    <row r="259" s="33" customFormat="1" ht="15" customHeight="1" spans="1:248">
      <c r="A259" s="105">
        <v>2020201</v>
      </c>
      <c r="B259" s="108" t="s">
        <v>205</v>
      </c>
      <c r="C259" s="117">
        <v>0</v>
      </c>
      <c r="D259" s="101">
        <v>0</v>
      </c>
      <c r="E259" s="102">
        <f t="shared" si="28"/>
        <v>0</v>
      </c>
      <c r="F259" s="103">
        <f t="shared" si="29"/>
        <v>0</v>
      </c>
      <c r="G259" s="104">
        <v>0</v>
      </c>
      <c r="IG259"/>
      <c r="IH259"/>
      <c r="II259"/>
      <c r="IJ259"/>
      <c r="IK259"/>
      <c r="IL259"/>
      <c r="IM259"/>
      <c r="IN259"/>
    </row>
    <row r="260" s="33" customFormat="1" ht="15" customHeight="1" spans="1:248">
      <c r="A260" s="105">
        <v>2020202</v>
      </c>
      <c r="B260" s="108" t="s">
        <v>206</v>
      </c>
      <c r="C260" s="117">
        <v>0</v>
      </c>
      <c r="D260" s="101">
        <v>0</v>
      </c>
      <c r="E260" s="102">
        <f t="shared" si="28"/>
        <v>0</v>
      </c>
      <c r="F260" s="103">
        <f t="shared" si="29"/>
        <v>0</v>
      </c>
      <c r="G260" s="104">
        <v>0</v>
      </c>
      <c r="IG260"/>
      <c r="IH260"/>
      <c r="II260"/>
      <c r="IJ260"/>
      <c r="IK260"/>
      <c r="IL260"/>
      <c r="IM260"/>
      <c r="IN260"/>
    </row>
    <row r="261" s="33" customFormat="1" ht="15" customHeight="1" spans="1:248">
      <c r="A261" s="105" t="s">
        <v>207</v>
      </c>
      <c r="B261" s="106" t="s">
        <v>208</v>
      </c>
      <c r="C261" s="117">
        <f t="shared" ref="C261:G261" si="40">SUM(C262:C263)</f>
        <v>0</v>
      </c>
      <c r="D261" s="101">
        <f t="shared" si="40"/>
        <v>0</v>
      </c>
      <c r="E261" s="102">
        <f t="shared" ref="E261:E324" si="41">D261-C261</f>
        <v>0</v>
      </c>
      <c r="F261" s="103">
        <f t="shared" ref="F261:F324" si="42">IF(C261=0,,E261/C261*100)</f>
        <v>0</v>
      </c>
      <c r="G261" s="104">
        <f t="shared" si="40"/>
        <v>0</v>
      </c>
      <c r="IG261"/>
      <c r="IH261"/>
      <c r="II261"/>
      <c r="IJ261"/>
      <c r="IK261"/>
      <c r="IL261"/>
      <c r="IM261"/>
      <c r="IN261"/>
    </row>
    <row r="262" s="33" customFormat="1" ht="15" customHeight="1" spans="1:248">
      <c r="A262" s="105" t="s">
        <v>209</v>
      </c>
      <c r="B262" s="108" t="s">
        <v>210</v>
      </c>
      <c r="C262" s="117">
        <v>0</v>
      </c>
      <c r="D262" s="101">
        <v>0</v>
      </c>
      <c r="E262" s="102">
        <f t="shared" si="41"/>
        <v>0</v>
      </c>
      <c r="F262" s="103">
        <f t="shared" si="42"/>
        <v>0</v>
      </c>
      <c r="G262" s="104">
        <v>0</v>
      </c>
      <c r="IG262"/>
      <c r="IH262"/>
      <c r="II262"/>
      <c r="IJ262"/>
      <c r="IK262"/>
      <c r="IL262"/>
      <c r="IM262"/>
      <c r="IN262"/>
    </row>
    <row r="263" s="33" customFormat="1" ht="15" customHeight="1" spans="1:248">
      <c r="A263" s="105" t="s">
        <v>211</v>
      </c>
      <c r="B263" s="108" t="s">
        <v>212</v>
      </c>
      <c r="C263" s="117">
        <v>0</v>
      </c>
      <c r="D263" s="101">
        <v>0</v>
      </c>
      <c r="E263" s="102">
        <f t="shared" si="41"/>
        <v>0</v>
      </c>
      <c r="F263" s="103">
        <f t="shared" si="42"/>
        <v>0</v>
      </c>
      <c r="G263" s="104">
        <v>0</v>
      </c>
      <c r="IG263"/>
      <c r="IH263"/>
      <c r="II263"/>
      <c r="IJ263"/>
      <c r="IK263"/>
      <c r="IL263"/>
      <c r="IM263"/>
      <c r="IN263"/>
    </row>
    <row r="264" s="33" customFormat="1" ht="15" customHeight="1" spans="1:248">
      <c r="A264" s="105" t="s">
        <v>213</v>
      </c>
      <c r="B264" s="106" t="s">
        <v>214</v>
      </c>
      <c r="C264" s="117">
        <f t="shared" ref="C264:G264" si="43">SUM(C265:C269)</f>
        <v>0</v>
      </c>
      <c r="D264" s="101">
        <f t="shared" si="43"/>
        <v>0</v>
      </c>
      <c r="E264" s="102">
        <f t="shared" si="41"/>
        <v>0</v>
      </c>
      <c r="F264" s="103">
        <f t="shared" si="42"/>
        <v>0</v>
      </c>
      <c r="G264" s="104">
        <f t="shared" si="43"/>
        <v>0</v>
      </c>
      <c r="IG264"/>
      <c r="IH264"/>
      <c r="II264"/>
      <c r="IJ264"/>
      <c r="IK264"/>
      <c r="IL264"/>
      <c r="IM264"/>
      <c r="IN264"/>
    </row>
    <row r="265" s="33" customFormat="1" ht="15" customHeight="1" spans="1:248">
      <c r="A265" s="105">
        <v>2020401</v>
      </c>
      <c r="B265" s="108" t="s">
        <v>215</v>
      </c>
      <c r="C265" s="117">
        <v>0</v>
      </c>
      <c r="D265" s="101">
        <v>0</v>
      </c>
      <c r="E265" s="102">
        <f t="shared" si="41"/>
        <v>0</v>
      </c>
      <c r="F265" s="103">
        <f t="shared" si="42"/>
        <v>0</v>
      </c>
      <c r="G265" s="104">
        <v>0</v>
      </c>
      <c r="IG265"/>
      <c r="IH265"/>
      <c r="II265"/>
      <c r="IJ265"/>
      <c r="IK265"/>
      <c r="IL265"/>
      <c r="IM265"/>
      <c r="IN265"/>
    </row>
    <row r="266" s="33" customFormat="1" ht="15" customHeight="1" spans="1:248">
      <c r="A266" s="105">
        <v>2020402</v>
      </c>
      <c r="B266" s="108" t="s">
        <v>216</v>
      </c>
      <c r="C266" s="117">
        <v>0</v>
      </c>
      <c r="D266" s="101">
        <v>0</v>
      </c>
      <c r="E266" s="102">
        <f t="shared" si="41"/>
        <v>0</v>
      </c>
      <c r="F266" s="103">
        <f t="shared" si="42"/>
        <v>0</v>
      </c>
      <c r="G266" s="104">
        <v>0</v>
      </c>
      <c r="IG266"/>
      <c r="IH266"/>
      <c r="II266"/>
      <c r="IJ266"/>
      <c r="IK266"/>
      <c r="IL266"/>
      <c r="IM266"/>
      <c r="IN266"/>
    </row>
    <row r="267" s="33" customFormat="1" ht="15" customHeight="1" spans="1:248">
      <c r="A267" s="105">
        <v>2020403</v>
      </c>
      <c r="B267" s="108" t="s">
        <v>217</v>
      </c>
      <c r="C267" s="117">
        <v>0</v>
      </c>
      <c r="D267" s="101">
        <v>0</v>
      </c>
      <c r="E267" s="102">
        <f t="shared" si="41"/>
        <v>0</v>
      </c>
      <c r="F267" s="103">
        <f t="shared" si="42"/>
        <v>0</v>
      </c>
      <c r="G267" s="104">
        <v>0</v>
      </c>
      <c r="IG267"/>
      <c r="IH267"/>
      <c r="II267"/>
      <c r="IJ267"/>
      <c r="IK267"/>
      <c r="IL267"/>
      <c r="IM267"/>
      <c r="IN267"/>
    </row>
    <row r="268" s="33" customFormat="1" ht="15" customHeight="1" spans="1:248">
      <c r="A268" s="105">
        <v>2020404</v>
      </c>
      <c r="B268" s="108" t="s">
        <v>218</v>
      </c>
      <c r="C268" s="117">
        <v>0</v>
      </c>
      <c r="D268" s="101">
        <v>0</v>
      </c>
      <c r="E268" s="102">
        <f t="shared" si="41"/>
        <v>0</v>
      </c>
      <c r="F268" s="103">
        <f t="shared" si="42"/>
        <v>0</v>
      </c>
      <c r="G268" s="104">
        <v>0</v>
      </c>
      <c r="IG268"/>
      <c r="IH268"/>
      <c r="II268"/>
      <c r="IJ268"/>
      <c r="IK268"/>
      <c r="IL268"/>
      <c r="IM268"/>
      <c r="IN268"/>
    </row>
    <row r="269" s="33" customFormat="1" ht="15" customHeight="1" spans="1:248">
      <c r="A269" s="105">
        <v>2020499</v>
      </c>
      <c r="B269" s="108" t="s">
        <v>219</v>
      </c>
      <c r="C269" s="117">
        <v>0</v>
      </c>
      <c r="D269" s="101">
        <v>0</v>
      </c>
      <c r="E269" s="102">
        <f t="shared" si="41"/>
        <v>0</v>
      </c>
      <c r="F269" s="103">
        <f t="shared" si="42"/>
        <v>0</v>
      </c>
      <c r="G269" s="104">
        <v>0</v>
      </c>
      <c r="IG269"/>
      <c r="IH269"/>
      <c r="II269"/>
      <c r="IJ269"/>
      <c r="IK269"/>
      <c r="IL269"/>
      <c r="IM269"/>
      <c r="IN269"/>
    </row>
    <row r="270" s="33" customFormat="1" ht="15" customHeight="1" spans="1:248">
      <c r="A270" s="105">
        <v>20205</v>
      </c>
      <c r="B270" s="106" t="s">
        <v>220</v>
      </c>
      <c r="C270" s="117">
        <f t="shared" ref="C270:G270" si="44">SUM(C271:C274)</f>
        <v>0</v>
      </c>
      <c r="D270" s="101">
        <f t="shared" si="44"/>
        <v>0</v>
      </c>
      <c r="E270" s="102">
        <f t="shared" si="41"/>
        <v>0</v>
      </c>
      <c r="F270" s="103">
        <f t="shared" si="42"/>
        <v>0</v>
      </c>
      <c r="G270" s="104">
        <f t="shared" si="44"/>
        <v>0</v>
      </c>
      <c r="IG270"/>
      <c r="IH270"/>
      <c r="II270"/>
      <c r="IJ270"/>
      <c r="IK270"/>
      <c r="IL270"/>
      <c r="IM270"/>
      <c r="IN270"/>
    </row>
    <row r="271" s="33" customFormat="1" ht="15" customHeight="1" spans="1:248">
      <c r="A271" s="105">
        <v>2020503</v>
      </c>
      <c r="B271" s="108" t="s">
        <v>221</v>
      </c>
      <c r="C271" s="117">
        <v>0</v>
      </c>
      <c r="D271" s="101">
        <v>0</v>
      </c>
      <c r="E271" s="102">
        <f t="shared" si="41"/>
        <v>0</v>
      </c>
      <c r="F271" s="103">
        <f t="shared" si="42"/>
        <v>0</v>
      </c>
      <c r="G271" s="104">
        <v>0</v>
      </c>
      <c r="IG271"/>
      <c r="IH271"/>
      <c r="II271"/>
      <c r="IJ271"/>
      <c r="IK271"/>
      <c r="IL271"/>
      <c r="IM271"/>
      <c r="IN271"/>
    </row>
    <row r="272" s="33" customFormat="1" ht="15" customHeight="1" spans="1:248">
      <c r="A272" s="105">
        <v>2020504</v>
      </c>
      <c r="B272" s="108" t="s">
        <v>222</v>
      </c>
      <c r="C272" s="117">
        <v>0</v>
      </c>
      <c r="D272" s="101">
        <v>0</v>
      </c>
      <c r="E272" s="102">
        <f t="shared" si="41"/>
        <v>0</v>
      </c>
      <c r="F272" s="103">
        <f t="shared" si="42"/>
        <v>0</v>
      </c>
      <c r="G272" s="104">
        <v>0</v>
      </c>
      <c r="IG272"/>
      <c r="IH272"/>
      <c r="II272"/>
      <c r="IJ272"/>
      <c r="IK272"/>
      <c r="IL272"/>
      <c r="IM272"/>
      <c r="IN272"/>
    </row>
    <row r="273" s="33" customFormat="1" ht="15" customHeight="1" spans="1:248">
      <c r="A273" s="105">
        <v>2020505</v>
      </c>
      <c r="B273" s="108" t="s">
        <v>223</v>
      </c>
      <c r="C273" s="117">
        <v>0</v>
      </c>
      <c r="D273" s="101">
        <v>0</v>
      </c>
      <c r="E273" s="102">
        <f t="shared" si="41"/>
        <v>0</v>
      </c>
      <c r="F273" s="103">
        <f t="shared" si="42"/>
        <v>0</v>
      </c>
      <c r="G273" s="104">
        <v>0</v>
      </c>
      <c r="IG273"/>
      <c r="IH273"/>
      <c r="II273"/>
      <c r="IJ273"/>
      <c r="IK273"/>
      <c r="IL273"/>
      <c r="IM273"/>
      <c r="IN273"/>
    </row>
    <row r="274" s="33" customFormat="1" ht="15" customHeight="1" spans="1:248">
      <c r="A274" s="105">
        <v>2020599</v>
      </c>
      <c r="B274" s="108" t="s">
        <v>224</v>
      </c>
      <c r="C274" s="117">
        <v>0</v>
      </c>
      <c r="D274" s="101">
        <v>0</v>
      </c>
      <c r="E274" s="102">
        <f t="shared" si="41"/>
        <v>0</v>
      </c>
      <c r="F274" s="103">
        <f t="shared" si="42"/>
        <v>0</v>
      </c>
      <c r="G274" s="104">
        <v>0</v>
      </c>
      <c r="IG274"/>
      <c r="IH274"/>
      <c r="II274"/>
      <c r="IJ274"/>
      <c r="IK274"/>
      <c r="IL274"/>
      <c r="IM274"/>
      <c r="IN274"/>
    </row>
    <row r="275" s="33" customFormat="1" ht="15" customHeight="1" spans="1:248">
      <c r="A275" s="105">
        <v>20206</v>
      </c>
      <c r="B275" s="106" t="s">
        <v>225</v>
      </c>
      <c r="C275" s="117">
        <f t="shared" ref="C275:G275" si="45">SUM(C276)</f>
        <v>0</v>
      </c>
      <c r="D275" s="101">
        <f t="shared" si="45"/>
        <v>0</v>
      </c>
      <c r="E275" s="102">
        <f t="shared" si="41"/>
        <v>0</v>
      </c>
      <c r="F275" s="103">
        <f t="shared" si="42"/>
        <v>0</v>
      </c>
      <c r="G275" s="104">
        <f t="shared" si="45"/>
        <v>0</v>
      </c>
      <c r="IG275"/>
      <c r="IH275"/>
      <c r="II275"/>
      <c r="IJ275"/>
      <c r="IK275"/>
      <c r="IL275"/>
      <c r="IM275"/>
      <c r="IN275"/>
    </row>
    <row r="276" s="33" customFormat="1" ht="15" customHeight="1" spans="1:248">
      <c r="A276" s="105">
        <v>2020601</v>
      </c>
      <c r="B276" s="108" t="s">
        <v>226</v>
      </c>
      <c r="C276" s="117">
        <v>0</v>
      </c>
      <c r="D276" s="101">
        <v>0</v>
      </c>
      <c r="E276" s="102">
        <f t="shared" si="41"/>
        <v>0</v>
      </c>
      <c r="F276" s="103">
        <f t="shared" si="42"/>
        <v>0</v>
      </c>
      <c r="G276" s="104">
        <v>0</v>
      </c>
      <c r="IG276"/>
      <c r="IH276"/>
      <c r="II276"/>
      <c r="IJ276"/>
      <c r="IK276"/>
      <c r="IL276"/>
      <c r="IM276"/>
      <c r="IN276"/>
    </row>
    <row r="277" s="33" customFormat="1" ht="15" customHeight="1" spans="1:248">
      <c r="A277" s="105">
        <v>20207</v>
      </c>
      <c r="B277" s="106" t="s">
        <v>227</v>
      </c>
      <c r="C277" s="117">
        <f t="shared" ref="C277:G277" si="46">SUM(C278:C281)</f>
        <v>0</v>
      </c>
      <c r="D277" s="101">
        <f t="shared" si="46"/>
        <v>0</v>
      </c>
      <c r="E277" s="102">
        <f t="shared" si="41"/>
        <v>0</v>
      </c>
      <c r="F277" s="103">
        <f t="shared" si="42"/>
        <v>0</v>
      </c>
      <c r="G277" s="104">
        <f t="shared" si="46"/>
        <v>0</v>
      </c>
      <c r="IG277"/>
      <c r="IH277"/>
      <c r="II277"/>
      <c r="IJ277"/>
      <c r="IK277"/>
      <c r="IL277"/>
      <c r="IM277"/>
      <c r="IN277"/>
    </row>
    <row r="278" s="33" customFormat="1" ht="15" customHeight="1" spans="1:248">
      <c r="A278" s="105">
        <v>2020701</v>
      </c>
      <c r="B278" s="108" t="s">
        <v>228</v>
      </c>
      <c r="C278" s="117">
        <v>0</v>
      </c>
      <c r="D278" s="101">
        <v>0</v>
      </c>
      <c r="E278" s="102">
        <f t="shared" si="41"/>
        <v>0</v>
      </c>
      <c r="F278" s="103">
        <f t="shared" si="42"/>
        <v>0</v>
      </c>
      <c r="G278" s="104">
        <v>0</v>
      </c>
      <c r="IG278"/>
      <c r="IH278"/>
      <c r="II278"/>
      <c r="IJ278"/>
      <c r="IK278"/>
      <c r="IL278"/>
      <c r="IM278"/>
      <c r="IN278"/>
    </row>
    <row r="279" s="33" customFormat="1" ht="15" customHeight="1" spans="1:248">
      <c r="A279" s="105">
        <v>2020702</v>
      </c>
      <c r="B279" s="108" t="s">
        <v>229</v>
      </c>
      <c r="C279" s="117">
        <v>0</v>
      </c>
      <c r="D279" s="101">
        <v>0</v>
      </c>
      <c r="E279" s="102">
        <f t="shared" si="41"/>
        <v>0</v>
      </c>
      <c r="F279" s="103">
        <f t="shared" si="42"/>
        <v>0</v>
      </c>
      <c r="G279" s="104">
        <v>0</v>
      </c>
      <c r="IG279"/>
      <c r="IH279"/>
      <c r="II279"/>
      <c r="IJ279"/>
      <c r="IK279"/>
      <c r="IL279"/>
      <c r="IM279"/>
      <c r="IN279"/>
    </row>
    <row r="280" s="33" customFormat="1" ht="15" customHeight="1" spans="1:248">
      <c r="A280" s="105">
        <v>2020703</v>
      </c>
      <c r="B280" s="108" t="s">
        <v>230</v>
      </c>
      <c r="C280" s="117">
        <v>0</v>
      </c>
      <c r="D280" s="101">
        <v>0</v>
      </c>
      <c r="E280" s="102">
        <f t="shared" si="41"/>
        <v>0</v>
      </c>
      <c r="F280" s="103">
        <f t="shared" si="42"/>
        <v>0</v>
      </c>
      <c r="G280" s="104">
        <v>0</v>
      </c>
      <c r="IG280"/>
      <c r="IH280"/>
      <c r="II280"/>
      <c r="IJ280"/>
      <c r="IK280"/>
      <c r="IL280"/>
      <c r="IM280"/>
      <c r="IN280"/>
    </row>
    <row r="281" s="33" customFormat="1" ht="15" customHeight="1" spans="1:248">
      <c r="A281" s="105">
        <v>2020799</v>
      </c>
      <c r="B281" s="108" t="s">
        <v>231</v>
      </c>
      <c r="C281" s="117">
        <v>0</v>
      </c>
      <c r="D281" s="101">
        <v>0</v>
      </c>
      <c r="E281" s="102">
        <f t="shared" si="41"/>
        <v>0</v>
      </c>
      <c r="F281" s="103">
        <f t="shared" si="42"/>
        <v>0</v>
      </c>
      <c r="G281" s="104">
        <v>0</v>
      </c>
      <c r="IG281"/>
      <c r="IH281"/>
      <c r="II281"/>
      <c r="IJ281"/>
      <c r="IK281"/>
      <c r="IL281"/>
      <c r="IM281"/>
      <c r="IN281"/>
    </row>
    <row r="282" s="33" customFormat="1" ht="15" customHeight="1" spans="1:248">
      <c r="A282" s="105">
        <v>20208</v>
      </c>
      <c r="B282" s="106" t="s">
        <v>232</v>
      </c>
      <c r="C282" s="117">
        <f>IF(ISERROR(VLOOKUP(#REF!,#REF!,2,FALSE)),0,VLOOKUP(#REF!,#REF!,2,FALSE))</f>
        <v>0</v>
      </c>
      <c r="D282" s="101">
        <f>IF(ISERROR(VLOOKUP(#REF!,#REF!,2,FALSE)),0,VLOOKUP(#REF!,#REF!,2,FALSE))</f>
        <v>0</v>
      </c>
      <c r="E282" s="102">
        <f t="shared" si="41"/>
        <v>0</v>
      </c>
      <c r="F282" s="103">
        <f t="shared" si="42"/>
        <v>0</v>
      </c>
      <c r="G282" s="104">
        <f>IF(ISERROR(VLOOKUP(#REF!,#REF!,2,FALSE)),0,VLOOKUP(#REF!,#REF!,2,FALSE))</f>
        <v>0</v>
      </c>
      <c r="IG282"/>
      <c r="IH282"/>
      <c r="II282"/>
      <c r="IJ282"/>
      <c r="IK282"/>
      <c r="IL282"/>
      <c r="IM282"/>
      <c r="IN282"/>
    </row>
    <row r="283" s="33" customFormat="1" ht="15" customHeight="1" spans="1:248">
      <c r="A283" s="105">
        <v>2020801</v>
      </c>
      <c r="B283" s="108" t="s">
        <v>63</v>
      </c>
      <c r="C283" s="117">
        <v>0</v>
      </c>
      <c r="D283" s="101">
        <v>0</v>
      </c>
      <c r="E283" s="102">
        <f t="shared" si="41"/>
        <v>0</v>
      </c>
      <c r="F283" s="103">
        <f t="shared" si="42"/>
        <v>0</v>
      </c>
      <c r="G283" s="104">
        <v>0</v>
      </c>
      <c r="IG283"/>
      <c r="IH283"/>
      <c r="II283"/>
      <c r="IJ283"/>
      <c r="IK283"/>
      <c r="IL283"/>
      <c r="IM283"/>
      <c r="IN283"/>
    </row>
    <row r="284" s="33" customFormat="1" ht="15" customHeight="1" spans="1:248">
      <c r="A284" s="105">
        <v>2020802</v>
      </c>
      <c r="B284" s="108" t="s">
        <v>64</v>
      </c>
      <c r="C284" s="117">
        <v>0</v>
      </c>
      <c r="D284" s="101">
        <v>0</v>
      </c>
      <c r="E284" s="102">
        <f t="shared" si="41"/>
        <v>0</v>
      </c>
      <c r="F284" s="103">
        <f t="shared" si="42"/>
        <v>0</v>
      </c>
      <c r="G284" s="104">
        <v>0</v>
      </c>
      <c r="IG284"/>
      <c r="IH284"/>
      <c r="II284"/>
      <c r="IJ284"/>
      <c r="IK284"/>
      <c r="IL284"/>
      <c r="IM284"/>
      <c r="IN284"/>
    </row>
    <row r="285" s="33" customFormat="1" ht="15" customHeight="1" spans="1:248">
      <c r="A285" s="105">
        <v>2020803</v>
      </c>
      <c r="B285" s="108" t="s">
        <v>65</v>
      </c>
      <c r="C285" s="117">
        <v>0</v>
      </c>
      <c r="D285" s="101">
        <v>0</v>
      </c>
      <c r="E285" s="102">
        <f t="shared" si="41"/>
        <v>0</v>
      </c>
      <c r="F285" s="103">
        <f t="shared" si="42"/>
        <v>0</v>
      </c>
      <c r="G285" s="104">
        <v>0</v>
      </c>
      <c r="IG285"/>
      <c r="IH285"/>
      <c r="II285"/>
      <c r="IJ285"/>
      <c r="IK285"/>
      <c r="IL285"/>
      <c r="IM285"/>
      <c r="IN285"/>
    </row>
    <row r="286" s="33" customFormat="1" ht="15" customHeight="1" spans="1:248">
      <c r="A286" s="105">
        <v>2020850</v>
      </c>
      <c r="B286" s="108" t="s">
        <v>72</v>
      </c>
      <c r="C286" s="117">
        <v>0</v>
      </c>
      <c r="D286" s="101">
        <v>0</v>
      </c>
      <c r="E286" s="102">
        <f t="shared" si="41"/>
        <v>0</v>
      </c>
      <c r="F286" s="103">
        <f t="shared" si="42"/>
        <v>0</v>
      </c>
      <c r="G286" s="104">
        <v>0</v>
      </c>
      <c r="IG286"/>
      <c r="IH286"/>
      <c r="II286"/>
      <c r="IJ286"/>
      <c r="IK286"/>
      <c r="IL286"/>
      <c r="IM286"/>
      <c r="IN286"/>
    </row>
    <row r="287" s="33" customFormat="1" ht="15" customHeight="1" spans="1:248">
      <c r="A287" s="105">
        <v>2020899</v>
      </c>
      <c r="B287" s="108" t="s">
        <v>233</v>
      </c>
      <c r="C287" s="117">
        <v>0</v>
      </c>
      <c r="D287" s="101">
        <v>0</v>
      </c>
      <c r="E287" s="102">
        <f t="shared" si="41"/>
        <v>0</v>
      </c>
      <c r="F287" s="103">
        <f t="shared" si="42"/>
        <v>0</v>
      </c>
      <c r="G287" s="104">
        <v>0</v>
      </c>
      <c r="IG287"/>
      <c r="IH287"/>
      <c r="II287"/>
      <c r="IJ287"/>
      <c r="IK287"/>
      <c r="IL287"/>
      <c r="IM287"/>
      <c r="IN287"/>
    </row>
    <row r="288" s="33" customFormat="1" ht="15" customHeight="1" spans="1:248">
      <c r="A288" s="105">
        <v>20299</v>
      </c>
      <c r="B288" s="106" t="s">
        <v>234</v>
      </c>
      <c r="C288" s="117">
        <f t="shared" ref="C288:G288" si="47">SUM(C289)</f>
        <v>0</v>
      </c>
      <c r="D288" s="101">
        <f t="shared" si="47"/>
        <v>0</v>
      </c>
      <c r="E288" s="102">
        <f t="shared" si="41"/>
        <v>0</v>
      </c>
      <c r="F288" s="103">
        <f t="shared" si="42"/>
        <v>0</v>
      </c>
      <c r="G288" s="104">
        <f t="shared" si="47"/>
        <v>0</v>
      </c>
      <c r="IG288"/>
      <c r="IH288"/>
      <c r="II288"/>
      <c r="IJ288"/>
      <c r="IK288"/>
      <c r="IL288"/>
      <c r="IM288"/>
      <c r="IN288"/>
    </row>
    <row r="289" s="33" customFormat="1" ht="15" customHeight="1" spans="1:248">
      <c r="A289" s="105">
        <v>2029901</v>
      </c>
      <c r="B289" s="108" t="s">
        <v>235</v>
      </c>
      <c r="C289" s="117">
        <v>0</v>
      </c>
      <c r="D289" s="101">
        <v>0</v>
      </c>
      <c r="E289" s="102">
        <f t="shared" si="41"/>
        <v>0</v>
      </c>
      <c r="F289" s="103">
        <f t="shared" si="42"/>
        <v>0</v>
      </c>
      <c r="G289" s="104">
        <v>0</v>
      </c>
      <c r="IG289"/>
      <c r="IH289"/>
      <c r="II289"/>
      <c r="IJ289"/>
      <c r="IK289"/>
      <c r="IL289"/>
      <c r="IM289"/>
      <c r="IN289"/>
    </row>
    <row r="290" s="33" customFormat="1" ht="15" customHeight="1" spans="1:248">
      <c r="A290" s="105">
        <v>203</v>
      </c>
      <c r="B290" s="106" t="s">
        <v>236</v>
      </c>
      <c r="C290" s="117">
        <f t="shared" ref="C290:G290" si="48">C291+C293+C295+C297+C307</f>
        <v>0</v>
      </c>
      <c r="D290" s="101">
        <f t="shared" si="48"/>
        <v>0</v>
      </c>
      <c r="E290" s="102">
        <f t="shared" si="41"/>
        <v>0</v>
      </c>
      <c r="F290" s="103">
        <f t="shared" si="42"/>
        <v>0</v>
      </c>
      <c r="G290" s="104">
        <f t="shared" si="48"/>
        <v>0</v>
      </c>
      <c r="IG290"/>
      <c r="IH290"/>
      <c r="II290"/>
      <c r="IJ290"/>
      <c r="IK290"/>
      <c r="IL290"/>
      <c r="IM290"/>
      <c r="IN290"/>
    </row>
    <row r="291" s="33" customFormat="1" ht="15" customHeight="1" spans="1:248">
      <c r="A291" s="105">
        <v>20301</v>
      </c>
      <c r="B291" s="106" t="s">
        <v>237</v>
      </c>
      <c r="C291" s="117">
        <f t="shared" ref="C291:G291" si="49">C292</f>
        <v>0</v>
      </c>
      <c r="D291" s="101">
        <f t="shared" si="49"/>
        <v>0</v>
      </c>
      <c r="E291" s="102">
        <f t="shared" si="41"/>
        <v>0</v>
      </c>
      <c r="F291" s="103">
        <f t="shared" si="42"/>
        <v>0</v>
      </c>
      <c r="G291" s="104">
        <f t="shared" si="49"/>
        <v>0</v>
      </c>
      <c r="IG291"/>
      <c r="IH291"/>
      <c r="II291"/>
      <c r="IJ291"/>
      <c r="IK291"/>
      <c r="IL291"/>
      <c r="IM291"/>
      <c r="IN291"/>
    </row>
    <row r="292" s="33" customFormat="1" ht="15" customHeight="1" spans="1:248">
      <c r="A292" s="105">
        <v>2030101</v>
      </c>
      <c r="B292" s="108" t="s">
        <v>238</v>
      </c>
      <c r="C292" s="117">
        <v>0</v>
      </c>
      <c r="D292" s="101">
        <v>0</v>
      </c>
      <c r="E292" s="102">
        <f t="shared" si="41"/>
        <v>0</v>
      </c>
      <c r="F292" s="103">
        <f t="shared" si="42"/>
        <v>0</v>
      </c>
      <c r="G292" s="104">
        <v>0</v>
      </c>
      <c r="IG292"/>
      <c r="IH292"/>
      <c r="II292"/>
      <c r="IJ292"/>
      <c r="IK292"/>
      <c r="IL292"/>
      <c r="IM292"/>
      <c r="IN292"/>
    </row>
    <row r="293" s="33" customFormat="1" ht="15" customHeight="1" spans="1:248">
      <c r="A293" s="105">
        <v>20304</v>
      </c>
      <c r="B293" s="106" t="s">
        <v>239</v>
      </c>
      <c r="C293" s="117">
        <f t="shared" ref="C293:G293" si="50">C294</f>
        <v>0</v>
      </c>
      <c r="D293" s="101">
        <f t="shared" si="50"/>
        <v>0</v>
      </c>
      <c r="E293" s="102">
        <f t="shared" si="41"/>
        <v>0</v>
      </c>
      <c r="F293" s="103">
        <f t="shared" si="42"/>
        <v>0</v>
      </c>
      <c r="G293" s="104">
        <f t="shared" si="50"/>
        <v>0</v>
      </c>
      <c r="IG293"/>
      <c r="IH293"/>
      <c r="II293"/>
      <c r="IJ293"/>
      <c r="IK293"/>
      <c r="IL293"/>
      <c r="IM293"/>
      <c r="IN293"/>
    </row>
    <row r="294" s="33" customFormat="1" ht="15" customHeight="1" spans="1:248">
      <c r="A294" s="105">
        <v>2030401</v>
      </c>
      <c r="B294" s="108" t="s">
        <v>240</v>
      </c>
      <c r="C294" s="117">
        <v>0</v>
      </c>
      <c r="D294" s="101">
        <v>0</v>
      </c>
      <c r="E294" s="102">
        <f t="shared" si="41"/>
        <v>0</v>
      </c>
      <c r="F294" s="103">
        <f t="shared" si="42"/>
        <v>0</v>
      </c>
      <c r="G294" s="104">
        <v>0</v>
      </c>
      <c r="IG294"/>
      <c r="IH294"/>
      <c r="II294"/>
      <c r="IJ294"/>
      <c r="IK294"/>
      <c r="IL294"/>
      <c r="IM294"/>
      <c r="IN294"/>
    </row>
    <row r="295" s="33" customFormat="1" ht="15" customHeight="1" spans="1:248">
      <c r="A295" s="105">
        <v>20305</v>
      </c>
      <c r="B295" s="106" t="s">
        <v>241</v>
      </c>
      <c r="C295" s="117">
        <f t="shared" ref="C295:G295" si="51">C296</f>
        <v>0</v>
      </c>
      <c r="D295" s="101">
        <f t="shared" si="51"/>
        <v>0</v>
      </c>
      <c r="E295" s="102">
        <f t="shared" si="41"/>
        <v>0</v>
      </c>
      <c r="F295" s="103">
        <f t="shared" si="42"/>
        <v>0</v>
      </c>
      <c r="G295" s="104">
        <f t="shared" si="51"/>
        <v>0</v>
      </c>
      <c r="IG295"/>
      <c r="IH295"/>
      <c r="II295"/>
      <c r="IJ295"/>
      <c r="IK295"/>
      <c r="IL295"/>
      <c r="IM295"/>
      <c r="IN295"/>
    </row>
    <row r="296" s="33" customFormat="1" ht="15" customHeight="1" spans="1:248">
      <c r="A296" s="105">
        <v>2030501</v>
      </c>
      <c r="B296" s="108" t="s">
        <v>242</v>
      </c>
      <c r="C296" s="117">
        <v>0</v>
      </c>
      <c r="D296" s="101">
        <v>0</v>
      </c>
      <c r="E296" s="102">
        <f t="shared" si="41"/>
        <v>0</v>
      </c>
      <c r="F296" s="103">
        <f t="shared" si="42"/>
        <v>0</v>
      </c>
      <c r="G296" s="104">
        <v>0</v>
      </c>
      <c r="IG296"/>
      <c r="IH296"/>
      <c r="II296"/>
      <c r="IJ296"/>
      <c r="IK296"/>
      <c r="IL296"/>
      <c r="IM296"/>
      <c r="IN296"/>
    </row>
    <row r="297" s="33" customFormat="1" ht="15" customHeight="1" spans="1:248">
      <c r="A297" s="105">
        <v>20306</v>
      </c>
      <c r="B297" s="106" t="s">
        <v>243</v>
      </c>
      <c r="C297" s="117">
        <f t="shared" ref="C297:G297" si="52">SUM(C298:C306)</f>
        <v>0</v>
      </c>
      <c r="D297" s="101">
        <f t="shared" si="52"/>
        <v>0</v>
      </c>
      <c r="E297" s="102">
        <f t="shared" si="41"/>
        <v>0</v>
      </c>
      <c r="F297" s="103">
        <f t="shared" si="42"/>
        <v>0</v>
      </c>
      <c r="G297" s="104">
        <f t="shared" si="52"/>
        <v>0</v>
      </c>
      <c r="IG297"/>
      <c r="IH297"/>
      <c r="II297"/>
      <c r="IJ297"/>
      <c r="IK297"/>
      <c r="IL297"/>
      <c r="IM297"/>
      <c r="IN297"/>
    </row>
    <row r="298" s="33" customFormat="1" ht="15" customHeight="1" spans="1:248">
      <c r="A298" s="105">
        <v>2030601</v>
      </c>
      <c r="B298" s="108" t="s">
        <v>244</v>
      </c>
      <c r="C298" s="117">
        <v>0</v>
      </c>
      <c r="D298" s="101">
        <v>0</v>
      </c>
      <c r="E298" s="102">
        <f t="shared" si="41"/>
        <v>0</v>
      </c>
      <c r="F298" s="103">
        <f t="shared" si="42"/>
        <v>0</v>
      </c>
      <c r="G298" s="104">
        <v>0</v>
      </c>
      <c r="IG298"/>
      <c r="IH298"/>
      <c r="II298"/>
      <c r="IJ298"/>
      <c r="IK298"/>
      <c r="IL298"/>
      <c r="IM298"/>
      <c r="IN298"/>
    </row>
    <row r="299" s="33" customFormat="1" ht="15" customHeight="1" spans="1:248">
      <c r="A299" s="105">
        <v>2030602</v>
      </c>
      <c r="B299" s="108" t="s">
        <v>245</v>
      </c>
      <c r="C299" s="117">
        <v>0</v>
      </c>
      <c r="D299" s="101">
        <v>0</v>
      </c>
      <c r="E299" s="102">
        <f t="shared" si="41"/>
        <v>0</v>
      </c>
      <c r="F299" s="103">
        <f t="shared" si="42"/>
        <v>0</v>
      </c>
      <c r="G299" s="104">
        <v>0</v>
      </c>
      <c r="IG299"/>
      <c r="IH299"/>
      <c r="II299"/>
      <c r="IJ299"/>
      <c r="IK299"/>
      <c r="IL299"/>
      <c r="IM299"/>
      <c r="IN299"/>
    </row>
    <row r="300" s="33" customFormat="1" ht="15" customHeight="1" spans="1:248">
      <c r="A300" s="105">
        <v>2030603</v>
      </c>
      <c r="B300" s="108" t="s">
        <v>246</v>
      </c>
      <c r="C300" s="117">
        <v>0</v>
      </c>
      <c r="D300" s="101">
        <v>0</v>
      </c>
      <c r="E300" s="102">
        <f t="shared" si="41"/>
        <v>0</v>
      </c>
      <c r="F300" s="103">
        <f t="shared" si="42"/>
        <v>0</v>
      </c>
      <c r="G300" s="104">
        <v>0</v>
      </c>
      <c r="IG300"/>
      <c r="IH300"/>
      <c r="II300"/>
      <c r="IJ300"/>
      <c r="IK300"/>
      <c r="IL300"/>
      <c r="IM300"/>
      <c r="IN300"/>
    </row>
    <row r="301" s="33" customFormat="1" ht="15" customHeight="1" spans="1:248">
      <c r="A301" s="105">
        <v>2030604</v>
      </c>
      <c r="B301" s="108" t="s">
        <v>247</v>
      </c>
      <c r="C301" s="117">
        <v>0</v>
      </c>
      <c r="D301" s="101">
        <v>0</v>
      </c>
      <c r="E301" s="102">
        <f t="shared" si="41"/>
        <v>0</v>
      </c>
      <c r="F301" s="103">
        <f t="shared" si="42"/>
        <v>0</v>
      </c>
      <c r="G301" s="104">
        <v>0</v>
      </c>
      <c r="IG301"/>
      <c r="IH301"/>
      <c r="II301"/>
      <c r="IJ301"/>
      <c r="IK301"/>
      <c r="IL301"/>
      <c r="IM301"/>
      <c r="IN301"/>
    </row>
    <row r="302" s="33" customFormat="1" ht="15" customHeight="1" spans="1:248">
      <c r="A302" s="105">
        <v>2030605</v>
      </c>
      <c r="B302" s="108" t="s">
        <v>248</v>
      </c>
      <c r="C302" s="117">
        <v>0</v>
      </c>
      <c r="D302" s="101">
        <v>0</v>
      </c>
      <c r="E302" s="102">
        <f t="shared" si="41"/>
        <v>0</v>
      </c>
      <c r="F302" s="103">
        <f t="shared" si="42"/>
        <v>0</v>
      </c>
      <c r="G302" s="104">
        <v>0</v>
      </c>
      <c r="IG302"/>
      <c r="IH302"/>
      <c r="II302"/>
      <c r="IJ302"/>
      <c r="IK302"/>
      <c r="IL302"/>
      <c r="IM302"/>
      <c r="IN302"/>
    </row>
    <row r="303" s="33" customFormat="1" ht="15" customHeight="1" spans="1:248">
      <c r="A303" s="105">
        <v>2030606</v>
      </c>
      <c r="B303" s="108" t="s">
        <v>249</v>
      </c>
      <c r="C303" s="117">
        <v>0</v>
      </c>
      <c r="D303" s="101">
        <v>0</v>
      </c>
      <c r="E303" s="102">
        <f t="shared" si="41"/>
        <v>0</v>
      </c>
      <c r="F303" s="103">
        <f t="shared" si="42"/>
        <v>0</v>
      </c>
      <c r="G303" s="104">
        <v>0</v>
      </c>
      <c r="IG303"/>
      <c r="IH303"/>
      <c r="II303"/>
      <c r="IJ303"/>
      <c r="IK303"/>
      <c r="IL303"/>
      <c r="IM303"/>
      <c r="IN303"/>
    </row>
    <row r="304" s="33" customFormat="1" ht="15" customHeight="1" spans="1:248">
      <c r="A304" s="105" t="s">
        <v>250</v>
      </c>
      <c r="B304" s="108" t="s">
        <v>251</v>
      </c>
      <c r="C304" s="117">
        <v>0</v>
      </c>
      <c r="D304" s="101">
        <v>0</v>
      </c>
      <c r="E304" s="102">
        <f t="shared" si="41"/>
        <v>0</v>
      </c>
      <c r="F304" s="103">
        <f t="shared" si="42"/>
        <v>0</v>
      </c>
      <c r="G304" s="104">
        <v>0</v>
      </c>
      <c r="IG304"/>
      <c r="IH304"/>
      <c r="II304"/>
      <c r="IJ304"/>
      <c r="IK304"/>
      <c r="IL304"/>
      <c r="IM304"/>
      <c r="IN304"/>
    </row>
    <row r="305" s="33" customFormat="1" ht="15" customHeight="1" spans="1:248">
      <c r="A305" s="105" t="s">
        <v>252</v>
      </c>
      <c r="B305" s="119" t="s">
        <v>253</v>
      </c>
      <c r="C305" s="117">
        <v>0</v>
      </c>
      <c r="D305" s="101">
        <v>0</v>
      </c>
      <c r="E305" s="102">
        <f t="shared" si="41"/>
        <v>0</v>
      </c>
      <c r="F305" s="103">
        <f t="shared" si="42"/>
        <v>0</v>
      </c>
      <c r="G305" s="104">
        <v>0</v>
      </c>
      <c r="IG305"/>
      <c r="IH305"/>
      <c r="II305"/>
      <c r="IJ305"/>
      <c r="IK305"/>
      <c r="IL305"/>
      <c r="IM305"/>
      <c r="IN305"/>
    </row>
    <row r="306" s="33" customFormat="1" ht="15" customHeight="1" spans="1:248">
      <c r="A306" s="105">
        <v>2030699</v>
      </c>
      <c r="B306" s="108" t="s">
        <v>254</v>
      </c>
      <c r="C306" s="117">
        <v>0</v>
      </c>
      <c r="D306" s="101">
        <v>0</v>
      </c>
      <c r="E306" s="102">
        <f t="shared" si="41"/>
        <v>0</v>
      </c>
      <c r="F306" s="103">
        <f t="shared" si="42"/>
        <v>0</v>
      </c>
      <c r="G306" s="104">
        <v>0</v>
      </c>
      <c r="IG306"/>
      <c r="IH306"/>
      <c r="II306"/>
      <c r="IJ306"/>
      <c r="IK306"/>
      <c r="IL306"/>
      <c r="IM306"/>
      <c r="IN306"/>
    </row>
    <row r="307" s="33" customFormat="1" ht="15" customHeight="1" spans="1:248">
      <c r="A307" s="105" t="s">
        <v>255</v>
      </c>
      <c r="B307" s="106" t="s">
        <v>256</v>
      </c>
      <c r="C307" s="117">
        <f t="shared" ref="C307:G307" si="53">C308</f>
        <v>0</v>
      </c>
      <c r="D307" s="101">
        <f t="shared" si="53"/>
        <v>0</v>
      </c>
      <c r="E307" s="102">
        <f t="shared" si="41"/>
        <v>0</v>
      </c>
      <c r="F307" s="103">
        <f t="shared" si="42"/>
        <v>0</v>
      </c>
      <c r="G307" s="104">
        <f t="shared" si="53"/>
        <v>0</v>
      </c>
      <c r="IG307"/>
      <c r="IH307"/>
      <c r="II307"/>
      <c r="IJ307"/>
      <c r="IK307"/>
      <c r="IL307"/>
      <c r="IM307"/>
      <c r="IN307"/>
    </row>
    <row r="308" s="33" customFormat="1" ht="15" customHeight="1" spans="1:248">
      <c r="A308" s="105">
        <v>2039901</v>
      </c>
      <c r="B308" s="108" t="s">
        <v>257</v>
      </c>
      <c r="C308" s="117">
        <v>0</v>
      </c>
      <c r="D308" s="101">
        <v>0</v>
      </c>
      <c r="E308" s="102">
        <f t="shared" si="41"/>
        <v>0</v>
      </c>
      <c r="F308" s="103">
        <f t="shared" si="42"/>
        <v>0</v>
      </c>
      <c r="G308" s="104">
        <v>0</v>
      </c>
      <c r="IG308"/>
      <c r="IH308"/>
      <c r="II308"/>
      <c r="IJ308"/>
      <c r="IK308"/>
      <c r="IL308"/>
      <c r="IM308"/>
      <c r="IN308"/>
    </row>
    <row r="309" s="33" customFormat="1" ht="15" customHeight="1" spans="1:248">
      <c r="A309" s="105" t="s">
        <v>258</v>
      </c>
      <c r="B309" s="106" t="s">
        <v>259</v>
      </c>
      <c r="C309" s="117">
        <f t="shared" ref="C309:G309" si="54">C310+C313++C324+C331+C339+C348+C364+C374+C384+C392+C398</f>
        <v>5586</v>
      </c>
      <c r="D309" s="101">
        <f t="shared" si="54"/>
        <v>5572</v>
      </c>
      <c r="E309" s="102">
        <f t="shared" si="41"/>
        <v>-14</v>
      </c>
      <c r="F309" s="103">
        <f t="shared" si="42"/>
        <v>-0.25062656641604</v>
      </c>
      <c r="G309" s="104">
        <f t="shared" si="54"/>
        <v>5572</v>
      </c>
      <c r="IG309"/>
      <c r="IH309"/>
      <c r="II309"/>
      <c r="IJ309"/>
      <c r="IK309"/>
      <c r="IL309"/>
      <c r="IM309"/>
      <c r="IN309"/>
    </row>
    <row r="310" s="33" customFormat="1" ht="15" customHeight="1" spans="1:248">
      <c r="A310" s="105">
        <v>20401</v>
      </c>
      <c r="B310" s="106" t="s">
        <v>260</v>
      </c>
      <c r="C310" s="117">
        <f t="shared" ref="C310:G310" si="55">SUM(C311:C312)</f>
        <v>15</v>
      </c>
      <c r="D310" s="101">
        <f t="shared" si="55"/>
        <v>12</v>
      </c>
      <c r="E310" s="102">
        <f t="shared" si="41"/>
        <v>-3</v>
      </c>
      <c r="F310" s="103">
        <f t="shared" si="42"/>
        <v>-20</v>
      </c>
      <c r="G310" s="104">
        <f t="shared" si="55"/>
        <v>12</v>
      </c>
      <c r="IG310"/>
      <c r="IH310"/>
      <c r="II310"/>
      <c r="IJ310"/>
      <c r="IK310"/>
      <c r="IL310"/>
      <c r="IM310"/>
      <c r="IN310"/>
    </row>
    <row r="311" s="33" customFormat="1" ht="15" customHeight="1" spans="1:248">
      <c r="A311" s="105">
        <v>2040101</v>
      </c>
      <c r="B311" s="18" t="s">
        <v>261</v>
      </c>
      <c r="C311" s="117">
        <v>0</v>
      </c>
      <c r="D311" s="101">
        <v>0</v>
      </c>
      <c r="E311" s="102">
        <f t="shared" si="41"/>
        <v>0</v>
      </c>
      <c r="F311" s="103">
        <f t="shared" si="42"/>
        <v>0</v>
      </c>
      <c r="G311" s="104">
        <v>0</v>
      </c>
      <c r="IG311"/>
      <c r="IH311"/>
      <c r="II311"/>
      <c r="IJ311"/>
      <c r="IK311"/>
      <c r="IL311"/>
      <c r="IM311"/>
      <c r="IN311"/>
    </row>
    <row r="312" s="33" customFormat="1" ht="15" customHeight="1" spans="1:248">
      <c r="A312" s="105">
        <v>2040199</v>
      </c>
      <c r="B312" s="18" t="s">
        <v>262</v>
      </c>
      <c r="C312" s="117">
        <v>15</v>
      </c>
      <c r="D312" s="101">
        <v>12</v>
      </c>
      <c r="E312" s="102">
        <f t="shared" si="41"/>
        <v>-3</v>
      </c>
      <c r="F312" s="103">
        <f t="shared" si="42"/>
        <v>-20</v>
      </c>
      <c r="G312" s="116">
        <v>12</v>
      </c>
      <c r="IG312"/>
      <c r="IH312"/>
      <c r="II312"/>
      <c r="IJ312"/>
      <c r="IK312"/>
      <c r="IL312"/>
      <c r="IM312"/>
      <c r="IN312"/>
    </row>
    <row r="313" s="33" customFormat="1" ht="15" customHeight="1" spans="1:248">
      <c r="A313" s="105">
        <v>20402</v>
      </c>
      <c r="B313" s="106" t="s">
        <v>263</v>
      </c>
      <c r="C313" s="117">
        <f t="shared" ref="C313:G313" si="56">SUM(C314:C323)</f>
        <v>5119</v>
      </c>
      <c r="D313" s="101">
        <f t="shared" si="56"/>
        <v>5107</v>
      </c>
      <c r="E313" s="102">
        <f t="shared" si="41"/>
        <v>-12</v>
      </c>
      <c r="F313" s="103">
        <f t="shared" si="42"/>
        <v>-0.234420785309631</v>
      </c>
      <c r="G313" s="104">
        <f t="shared" si="56"/>
        <v>5107</v>
      </c>
      <c r="IG313"/>
      <c r="IH313"/>
      <c r="II313"/>
      <c r="IJ313"/>
      <c r="IK313"/>
      <c r="IL313"/>
      <c r="IM313"/>
      <c r="IN313"/>
    </row>
    <row r="314" s="33" customFormat="1" ht="15" customHeight="1" spans="1:248">
      <c r="A314" s="105">
        <v>2040201</v>
      </c>
      <c r="B314" s="108" t="s">
        <v>63</v>
      </c>
      <c r="C314" s="117">
        <v>4440</v>
      </c>
      <c r="D314" s="101">
        <v>4006</v>
      </c>
      <c r="E314" s="102">
        <f t="shared" si="41"/>
        <v>-434</v>
      </c>
      <c r="F314" s="103">
        <f t="shared" si="42"/>
        <v>-9.77477477477477</v>
      </c>
      <c r="G314" s="116">
        <v>4006</v>
      </c>
      <c r="IG314"/>
      <c r="IH314"/>
      <c r="II314"/>
      <c r="IJ314"/>
      <c r="IK314"/>
      <c r="IL314"/>
      <c r="IM314"/>
      <c r="IN314"/>
    </row>
    <row r="315" s="33" customFormat="1" ht="15" customHeight="1" spans="1:248">
      <c r="A315" s="105">
        <v>2040202</v>
      </c>
      <c r="B315" s="108" t="s">
        <v>64</v>
      </c>
      <c r="C315" s="117">
        <v>331</v>
      </c>
      <c r="D315" s="101">
        <v>885</v>
      </c>
      <c r="E315" s="102">
        <f t="shared" si="41"/>
        <v>554</v>
      </c>
      <c r="F315" s="103">
        <f t="shared" si="42"/>
        <v>167.371601208459</v>
      </c>
      <c r="G315" s="116">
        <v>885</v>
      </c>
      <c r="IG315"/>
      <c r="IH315"/>
      <c r="II315"/>
      <c r="IJ315"/>
      <c r="IK315"/>
      <c r="IL315"/>
      <c r="IM315"/>
      <c r="IN315"/>
    </row>
    <row r="316" s="33" customFormat="1" ht="15" customHeight="1" spans="1:248">
      <c r="A316" s="105">
        <v>2040203</v>
      </c>
      <c r="B316" s="108" t="s">
        <v>65</v>
      </c>
      <c r="C316" s="117">
        <v>0</v>
      </c>
      <c r="D316" s="101">
        <v>0</v>
      </c>
      <c r="E316" s="102">
        <f t="shared" si="41"/>
        <v>0</v>
      </c>
      <c r="F316" s="103">
        <f t="shared" si="42"/>
        <v>0</v>
      </c>
      <c r="G316" s="116">
        <v>0</v>
      </c>
      <c r="IG316"/>
      <c r="IH316"/>
      <c r="II316"/>
      <c r="IJ316"/>
      <c r="IK316"/>
      <c r="IL316"/>
      <c r="IM316"/>
      <c r="IN316"/>
    </row>
    <row r="317" s="33" customFormat="1" ht="15" customHeight="1" spans="1:248">
      <c r="A317" s="105">
        <v>2040219</v>
      </c>
      <c r="B317" s="108" t="s">
        <v>104</v>
      </c>
      <c r="C317" s="117">
        <v>110</v>
      </c>
      <c r="D317" s="101">
        <v>110</v>
      </c>
      <c r="E317" s="102">
        <f t="shared" si="41"/>
        <v>0</v>
      </c>
      <c r="F317" s="103">
        <f t="shared" si="42"/>
        <v>0</v>
      </c>
      <c r="G317" s="116">
        <v>110</v>
      </c>
      <c r="IG317"/>
      <c r="IH317"/>
      <c r="II317"/>
      <c r="IJ317"/>
      <c r="IK317"/>
      <c r="IL317"/>
      <c r="IM317"/>
      <c r="IN317"/>
    </row>
    <row r="318" s="33" customFormat="1" ht="15" customHeight="1" spans="1:248">
      <c r="A318" s="105">
        <v>2040220</v>
      </c>
      <c r="B318" s="108" t="s">
        <v>264</v>
      </c>
      <c r="C318" s="117">
        <v>238</v>
      </c>
      <c r="D318" s="101">
        <v>106</v>
      </c>
      <c r="E318" s="102">
        <f t="shared" si="41"/>
        <v>-132</v>
      </c>
      <c r="F318" s="103">
        <f t="shared" si="42"/>
        <v>-55.4621848739496</v>
      </c>
      <c r="G318" s="116">
        <v>106</v>
      </c>
      <c r="IG318"/>
      <c r="IH318"/>
      <c r="II318"/>
      <c r="IJ318"/>
      <c r="IK318"/>
      <c r="IL318"/>
      <c r="IM318"/>
      <c r="IN318"/>
    </row>
    <row r="319" s="33" customFormat="1" ht="15" customHeight="1" spans="1:248">
      <c r="A319" s="105">
        <v>2040221</v>
      </c>
      <c r="B319" s="108" t="s">
        <v>265</v>
      </c>
      <c r="C319" s="117">
        <v>0</v>
      </c>
      <c r="D319" s="101">
        <v>0</v>
      </c>
      <c r="E319" s="102">
        <f t="shared" si="41"/>
        <v>0</v>
      </c>
      <c r="F319" s="103">
        <f t="shared" si="42"/>
        <v>0</v>
      </c>
      <c r="G319" s="104">
        <v>0</v>
      </c>
      <c r="IG319"/>
      <c r="IH319"/>
      <c r="II319"/>
      <c r="IJ319"/>
      <c r="IK319"/>
      <c r="IL319"/>
      <c r="IM319"/>
      <c r="IN319"/>
    </row>
    <row r="320" s="33" customFormat="1" ht="15" customHeight="1" spans="1:248">
      <c r="A320" s="105">
        <v>2040222</v>
      </c>
      <c r="B320" s="108" t="s">
        <v>266</v>
      </c>
      <c r="C320" s="117">
        <v>0</v>
      </c>
      <c r="D320" s="101">
        <v>0</v>
      </c>
      <c r="E320" s="102">
        <f t="shared" si="41"/>
        <v>0</v>
      </c>
      <c r="F320" s="103">
        <f t="shared" si="42"/>
        <v>0</v>
      </c>
      <c r="G320" s="104">
        <v>0</v>
      </c>
      <c r="IG320"/>
      <c r="IH320"/>
      <c r="II320"/>
      <c r="IJ320"/>
      <c r="IK320"/>
      <c r="IL320"/>
      <c r="IM320"/>
      <c r="IN320"/>
    </row>
    <row r="321" s="33" customFormat="1" ht="15" customHeight="1" spans="1:248">
      <c r="A321" s="105">
        <v>2040223</v>
      </c>
      <c r="B321" s="108" t="s">
        <v>267</v>
      </c>
      <c r="C321" s="117">
        <v>0</v>
      </c>
      <c r="D321" s="101">
        <v>0</v>
      </c>
      <c r="E321" s="102">
        <f t="shared" si="41"/>
        <v>0</v>
      </c>
      <c r="F321" s="103">
        <f t="shared" si="42"/>
        <v>0</v>
      </c>
      <c r="G321" s="104">
        <v>0</v>
      </c>
      <c r="IG321"/>
      <c r="IH321"/>
      <c r="II321"/>
      <c r="IJ321"/>
      <c r="IK321"/>
      <c r="IL321"/>
      <c r="IM321"/>
      <c r="IN321"/>
    </row>
    <row r="322" s="33" customFormat="1" ht="15" customHeight="1" spans="1:248">
      <c r="A322" s="105">
        <v>2040250</v>
      </c>
      <c r="B322" s="108" t="s">
        <v>72</v>
      </c>
      <c r="C322" s="117">
        <v>0</v>
      </c>
      <c r="D322" s="101">
        <v>0</v>
      </c>
      <c r="E322" s="102">
        <f t="shared" si="41"/>
        <v>0</v>
      </c>
      <c r="F322" s="103">
        <f t="shared" si="42"/>
        <v>0</v>
      </c>
      <c r="G322" s="104">
        <v>0</v>
      </c>
      <c r="IG322"/>
      <c r="IH322"/>
      <c r="II322"/>
      <c r="IJ322"/>
      <c r="IK322"/>
      <c r="IL322"/>
      <c r="IM322"/>
      <c r="IN322"/>
    </row>
    <row r="323" s="33" customFormat="1" ht="15" customHeight="1" spans="1:248">
      <c r="A323" s="105">
        <v>2040299</v>
      </c>
      <c r="B323" s="108" t="s">
        <v>268</v>
      </c>
      <c r="C323" s="117">
        <v>0</v>
      </c>
      <c r="D323" s="101">
        <v>0</v>
      </c>
      <c r="E323" s="102">
        <f t="shared" si="41"/>
        <v>0</v>
      </c>
      <c r="F323" s="103">
        <f t="shared" si="42"/>
        <v>0</v>
      </c>
      <c r="G323" s="104">
        <v>0</v>
      </c>
      <c r="IG323"/>
      <c r="IH323"/>
      <c r="II323"/>
      <c r="IJ323"/>
      <c r="IK323"/>
      <c r="IL323"/>
      <c r="IM323"/>
      <c r="IN323"/>
    </row>
    <row r="324" s="33" customFormat="1" ht="15" customHeight="1" spans="1:248">
      <c r="A324" s="105">
        <v>20403</v>
      </c>
      <c r="B324" s="106" t="s">
        <v>269</v>
      </c>
      <c r="C324" s="117">
        <f t="shared" ref="C324:G324" si="57">SUM(C325:C330)</f>
        <v>0</v>
      </c>
      <c r="D324" s="101">
        <f t="shared" si="57"/>
        <v>0</v>
      </c>
      <c r="E324" s="102">
        <f t="shared" si="41"/>
        <v>0</v>
      </c>
      <c r="F324" s="103">
        <f t="shared" si="42"/>
        <v>0</v>
      </c>
      <c r="G324" s="104">
        <f t="shared" si="57"/>
        <v>0</v>
      </c>
      <c r="IG324"/>
      <c r="IH324"/>
      <c r="II324"/>
      <c r="IJ324"/>
      <c r="IK324"/>
      <c r="IL324"/>
      <c r="IM324"/>
      <c r="IN324"/>
    </row>
    <row r="325" s="33" customFormat="1" ht="15" customHeight="1" spans="1:248">
      <c r="A325" s="105">
        <v>2040301</v>
      </c>
      <c r="B325" s="108" t="s">
        <v>63</v>
      </c>
      <c r="C325" s="117">
        <v>0</v>
      </c>
      <c r="D325" s="101">
        <v>0</v>
      </c>
      <c r="E325" s="102">
        <f t="shared" ref="E325:E388" si="58">D325-C325</f>
        <v>0</v>
      </c>
      <c r="F325" s="103">
        <f t="shared" ref="F325:F388" si="59">IF(C325=0,,E325/C325*100)</f>
        <v>0</v>
      </c>
      <c r="G325" s="104">
        <v>0</v>
      </c>
      <c r="IG325"/>
      <c r="IH325"/>
      <c r="II325"/>
      <c r="IJ325"/>
      <c r="IK325"/>
      <c r="IL325"/>
      <c r="IM325"/>
      <c r="IN325"/>
    </row>
    <row r="326" s="33" customFormat="1" ht="15" customHeight="1" spans="1:248">
      <c r="A326" s="105">
        <v>2040302</v>
      </c>
      <c r="B326" s="108" t="s">
        <v>64</v>
      </c>
      <c r="C326" s="117">
        <v>0</v>
      </c>
      <c r="D326" s="101">
        <v>0</v>
      </c>
      <c r="E326" s="102">
        <f t="shared" si="58"/>
        <v>0</v>
      </c>
      <c r="F326" s="103">
        <f t="shared" si="59"/>
        <v>0</v>
      </c>
      <c r="G326" s="104">
        <v>0</v>
      </c>
      <c r="IG326"/>
      <c r="IH326"/>
      <c r="II326"/>
      <c r="IJ326"/>
      <c r="IK326"/>
      <c r="IL326"/>
      <c r="IM326"/>
      <c r="IN326"/>
    </row>
    <row r="327" s="33" customFormat="1" ht="15" customHeight="1" spans="1:248">
      <c r="A327" s="105">
        <v>2040303</v>
      </c>
      <c r="B327" s="108" t="s">
        <v>65</v>
      </c>
      <c r="C327" s="117">
        <v>0</v>
      </c>
      <c r="D327" s="101">
        <v>0</v>
      </c>
      <c r="E327" s="102">
        <f t="shared" si="58"/>
        <v>0</v>
      </c>
      <c r="F327" s="103">
        <f t="shared" si="59"/>
        <v>0</v>
      </c>
      <c r="G327" s="104">
        <v>0</v>
      </c>
      <c r="IG327"/>
      <c r="IH327"/>
      <c r="II327"/>
      <c r="IJ327"/>
      <c r="IK327"/>
      <c r="IL327"/>
      <c r="IM327"/>
      <c r="IN327"/>
    </row>
    <row r="328" s="33" customFormat="1" ht="15" customHeight="1" spans="1:248">
      <c r="A328" s="105">
        <v>2040304</v>
      </c>
      <c r="B328" s="108" t="s">
        <v>270</v>
      </c>
      <c r="C328" s="117">
        <v>0</v>
      </c>
      <c r="D328" s="101">
        <v>0</v>
      </c>
      <c r="E328" s="102">
        <f t="shared" si="58"/>
        <v>0</v>
      </c>
      <c r="F328" s="103">
        <f t="shared" si="59"/>
        <v>0</v>
      </c>
      <c r="G328" s="104">
        <v>0</v>
      </c>
      <c r="IG328"/>
      <c r="IH328"/>
      <c r="II328"/>
      <c r="IJ328"/>
      <c r="IK328"/>
      <c r="IL328"/>
      <c r="IM328"/>
      <c r="IN328"/>
    </row>
    <row r="329" s="33" customFormat="1" ht="15" customHeight="1" spans="1:248">
      <c r="A329" s="105">
        <v>2040350</v>
      </c>
      <c r="B329" s="108" t="s">
        <v>72</v>
      </c>
      <c r="C329" s="117">
        <v>0</v>
      </c>
      <c r="D329" s="101">
        <v>0</v>
      </c>
      <c r="E329" s="102">
        <f t="shared" si="58"/>
        <v>0</v>
      </c>
      <c r="F329" s="103">
        <f t="shared" si="59"/>
        <v>0</v>
      </c>
      <c r="G329" s="104">
        <v>0</v>
      </c>
      <c r="IG329"/>
      <c r="IH329"/>
      <c r="II329"/>
      <c r="IJ329"/>
      <c r="IK329"/>
      <c r="IL329"/>
      <c r="IM329"/>
      <c r="IN329"/>
    </row>
    <row r="330" s="33" customFormat="1" ht="15" customHeight="1" spans="1:248">
      <c r="A330" s="105">
        <v>2040399</v>
      </c>
      <c r="B330" s="108" t="s">
        <v>271</v>
      </c>
      <c r="C330" s="117">
        <v>0</v>
      </c>
      <c r="D330" s="101">
        <v>0</v>
      </c>
      <c r="E330" s="102">
        <f t="shared" si="58"/>
        <v>0</v>
      </c>
      <c r="F330" s="103">
        <f t="shared" si="59"/>
        <v>0</v>
      </c>
      <c r="G330" s="104">
        <v>0</v>
      </c>
      <c r="IG330"/>
      <c r="IH330"/>
      <c r="II330"/>
      <c r="IJ330"/>
      <c r="IK330"/>
      <c r="IL330"/>
      <c r="IM330"/>
      <c r="IN330"/>
    </row>
    <row r="331" s="33" customFormat="1" ht="15" customHeight="1" spans="1:248">
      <c r="A331" s="105">
        <v>20404</v>
      </c>
      <c r="B331" s="106" t="s">
        <v>272</v>
      </c>
      <c r="C331" s="117">
        <f t="shared" ref="C331:G331" si="60">SUM(C332:C338)</f>
        <v>0</v>
      </c>
      <c r="D331" s="101">
        <f t="shared" si="60"/>
        <v>0</v>
      </c>
      <c r="E331" s="102">
        <f t="shared" si="58"/>
        <v>0</v>
      </c>
      <c r="F331" s="103">
        <f t="shared" si="59"/>
        <v>0</v>
      </c>
      <c r="G331" s="104">
        <f t="shared" si="60"/>
        <v>0</v>
      </c>
      <c r="IG331"/>
      <c r="IH331"/>
      <c r="II331"/>
      <c r="IJ331"/>
      <c r="IK331"/>
      <c r="IL331"/>
      <c r="IM331"/>
      <c r="IN331"/>
    </row>
    <row r="332" s="33" customFormat="1" ht="15" customHeight="1" spans="1:248">
      <c r="A332" s="105">
        <v>2040401</v>
      </c>
      <c r="B332" s="108" t="s">
        <v>63</v>
      </c>
      <c r="C332" s="117">
        <v>0</v>
      </c>
      <c r="D332" s="101">
        <v>0</v>
      </c>
      <c r="E332" s="102">
        <f t="shared" si="58"/>
        <v>0</v>
      </c>
      <c r="F332" s="103">
        <f t="shared" si="59"/>
        <v>0</v>
      </c>
      <c r="G332" s="104">
        <v>0</v>
      </c>
      <c r="IG332"/>
      <c r="IH332"/>
      <c r="II332"/>
      <c r="IJ332"/>
      <c r="IK332"/>
      <c r="IL332"/>
      <c r="IM332"/>
      <c r="IN332"/>
    </row>
    <row r="333" s="33" customFormat="1" ht="15" customHeight="1" spans="1:248">
      <c r="A333" s="105">
        <v>2040402</v>
      </c>
      <c r="B333" s="108" t="s">
        <v>64</v>
      </c>
      <c r="C333" s="117">
        <v>0</v>
      </c>
      <c r="D333" s="101">
        <v>0</v>
      </c>
      <c r="E333" s="102">
        <f t="shared" si="58"/>
        <v>0</v>
      </c>
      <c r="F333" s="103">
        <f t="shared" si="59"/>
        <v>0</v>
      </c>
      <c r="G333" s="104">
        <v>0</v>
      </c>
      <c r="IG333"/>
      <c r="IH333"/>
      <c r="II333"/>
      <c r="IJ333"/>
      <c r="IK333"/>
      <c r="IL333"/>
      <c r="IM333"/>
      <c r="IN333"/>
    </row>
    <row r="334" s="33" customFormat="1" ht="15" customHeight="1" spans="1:248">
      <c r="A334" s="105">
        <v>2040403</v>
      </c>
      <c r="B334" s="108" t="s">
        <v>65</v>
      </c>
      <c r="C334" s="117">
        <v>0</v>
      </c>
      <c r="D334" s="101">
        <v>0</v>
      </c>
      <c r="E334" s="102">
        <f t="shared" si="58"/>
        <v>0</v>
      </c>
      <c r="F334" s="103">
        <f t="shared" si="59"/>
        <v>0</v>
      </c>
      <c r="G334" s="104">
        <v>0</v>
      </c>
      <c r="IG334"/>
      <c r="IH334"/>
      <c r="II334"/>
      <c r="IJ334"/>
      <c r="IK334"/>
      <c r="IL334"/>
      <c r="IM334"/>
      <c r="IN334"/>
    </row>
    <row r="335" s="33" customFormat="1" ht="15" customHeight="1" spans="1:248">
      <c r="A335" s="105">
        <v>2040409</v>
      </c>
      <c r="B335" s="108" t="s">
        <v>273</v>
      </c>
      <c r="C335" s="117">
        <v>0</v>
      </c>
      <c r="D335" s="101">
        <v>0</v>
      </c>
      <c r="E335" s="102">
        <f t="shared" si="58"/>
        <v>0</v>
      </c>
      <c r="F335" s="103">
        <f t="shared" si="59"/>
        <v>0</v>
      </c>
      <c r="G335" s="104">
        <v>0</v>
      </c>
      <c r="IG335"/>
      <c r="IH335"/>
      <c r="II335"/>
      <c r="IJ335"/>
      <c r="IK335"/>
      <c r="IL335"/>
      <c r="IM335"/>
      <c r="IN335"/>
    </row>
    <row r="336" s="33" customFormat="1" ht="15" customHeight="1" spans="1:248">
      <c r="A336" s="105">
        <v>2040410</v>
      </c>
      <c r="B336" s="108" t="s">
        <v>274</v>
      </c>
      <c r="C336" s="117">
        <v>0</v>
      </c>
      <c r="D336" s="101">
        <v>0</v>
      </c>
      <c r="E336" s="102">
        <f t="shared" si="58"/>
        <v>0</v>
      </c>
      <c r="F336" s="103">
        <f t="shared" si="59"/>
        <v>0</v>
      </c>
      <c r="G336" s="104">
        <v>0</v>
      </c>
      <c r="IG336"/>
      <c r="IH336"/>
      <c r="II336"/>
      <c r="IJ336"/>
      <c r="IK336"/>
      <c r="IL336"/>
      <c r="IM336"/>
      <c r="IN336"/>
    </row>
    <row r="337" s="33" customFormat="1" ht="15" customHeight="1" spans="1:248">
      <c r="A337" s="105">
        <v>2040450</v>
      </c>
      <c r="B337" s="108" t="s">
        <v>72</v>
      </c>
      <c r="C337" s="117">
        <v>0</v>
      </c>
      <c r="D337" s="101">
        <v>0</v>
      </c>
      <c r="E337" s="102">
        <f t="shared" si="58"/>
        <v>0</v>
      </c>
      <c r="F337" s="103">
        <f t="shared" si="59"/>
        <v>0</v>
      </c>
      <c r="G337" s="104">
        <v>0</v>
      </c>
      <c r="IG337"/>
      <c r="IH337"/>
      <c r="II337"/>
      <c r="IJ337"/>
      <c r="IK337"/>
      <c r="IL337"/>
      <c r="IM337"/>
      <c r="IN337"/>
    </row>
    <row r="338" s="33" customFormat="1" ht="15" customHeight="1" spans="1:248">
      <c r="A338" s="105">
        <v>2040499</v>
      </c>
      <c r="B338" s="108" t="s">
        <v>275</v>
      </c>
      <c r="C338" s="117">
        <v>0</v>
      </c>
      <c r="D338" s="101">
        <v>0</v>
      </c>
      <c r="E338" s="102">
        <f t="shared" si="58"/>
        <v>0</v>
      </c>
      <c r="F338" s="103">
        <f t="shared" si="59"/>
        <v>0</v>
      </c>
      <c r="G338" s="104">
        <v>0</v>
      </c>
      <c r="IG338"/>
      <c r="IH338"/>
      <c r="II338"/>
      <c r="IJ338"/>
      <c r="IK338"/>
      <c r="IL338"/>
      <c r="IM338"/>
      <c r="IN338"/>
    </row>
    <row r="339" s="33" customFormat="1" ht="15" customHeight="1" spans="1:248">
      <c r="A339" s="105">
        <v>20405</v>
      </c>
      <c r="B339" s="106" t="s">
        <v>276</v>
      </c>
      <c r="C339" s="117">
        <f t="shared" ref="C339:G339" si="61">SUM(C340:C347)</f>
        <v>0</v>
      </c>
      <c r="D339" s="101">
        <f t="shared" si="61"/>
        <v>0</v>
      </c>
      <c r="E339" s="102">
        <f t="shared" si="58"/>
        <v>0</v>
      </c>
      <c r="F339" s="103">
        <f t="shared" si="59"/>
        <v>0</v>
      </c>
      <c r="G339" s="104">
        <f t="shared" si="61"/>
        <v>0</v>
      </c>
      <c r="IG339"/>
      <c r="IH339"/>
      <c r="II339"/>
      <c r="IJ339"/>
      <c r="IK339"/>
      <c r="IL339"/>
      <c r="IM339"/>
      <c r="IN339"/>
    </row>
    <row r="340" s="33" customFormat="1" ht="15" customHeight="1" spans="1:248">
      <c r="A340" s="105">
        <v>2040501</v>
      </c>
      <c r="B340" s="108" t="s">
        <v>63</v>
      </c>
      <c r="C340" s="117">
        <v>0</v>
      </c>
      <c r="D340" s="101">
        <v>0</v>
      </c>
      <c r="E340" s="102">
        <f t="shared" si="58"/>
        <v>0</v>
      </c>
      <c r="F340" s="103">
        <f t="shared" si="59"/>
        <v>0</v>
      </c>
      <c r="G340" s="104">
        <v>0</v>
      </c>
      <c r="IG340"/>
      <c r="IH340"/>
      <c r="II340"/>
      <c r="IJ340"/>
      <c r="IK340"/>
      <c r="IL340"/>
      <c r="IM340"/>
      <c r="IN340"/>
    </row>
    <row r="341" s="33" customFormat="1" ht="15" customHeight="1" spans="1:248">
      <c r="A341" s="105">
        <v>2040502</v>
      </c>
      <c r="B341" s="108" t="s">
        <v>64</v>
      </c>
      <c r="C341" s="117">
        <v>0</v>
      </c>
      <c r="D341" s="101">
        <v>0</v>
      </c>
      <c r="E341" s="102">
        <f t="shared" si="58"/>
        <v>0</v>
      </c>
      <c r="F341" s="103">
        <f t="shared" si="59"/>
        <v>0</v>
      </c>
      <c r="G341" s="104">
        <v>0</v>
      </c>
      <c r="IG341"/>
      <c r="IH341"/>
      <c r="II341"/>
      <c r="IJ341"/>
      <c r="IK341"/>
      <c r="IL341"/>
      <c r="IM341"/>
      <c r="IN341"/>
    </row>
    <row r="342" s="33" customFormat="1" ht="15" customHeight="1" spans="1:248">
      <c r="A342" s="105">
        <v>2040503</v>
      </c>
      <c r="B342" s="108" t="s">
        <v>65</v>
      </c>
      <c r="C342" s="117">
        <v>0</v>
      </c>
      <c r="D342" s="101">
        <v>0</v>
      </c>
      <c r="E342" s="102">
        <f t="shared" si="58"/>
        <v>0</v>
      </c>
      <c r="F342" s="103">
        <f t="shared" si="59"/>
        <v>0</v>
      </c>
      <c r="G342" s="104">
        <v>0</v>
      </c>
      <c r="IG342"/>
      <c r="IH342"/>
      <c r="II342"/>
      <c r="IJ342"/>
      <c r="IK342"/>
      <c r="IL342"/>
      <c r="IM342"/>
      <c r="IN342"/>
    </row>
    <row r="343" s="33" customFormat="1" ht="15" customHeight="1" spans="1:248">
      <c r="A343" s="105">
        <v>2040504</v>
      </c>
      <c r="B343" s="108" t="s">
        <v>277</v>
      </c>
      <c r="C343" s="117">
        <v>0</v>
      </c>
      <c r="D343" s="101">
        <v>0</v>
      </c>
      <c r="E343" s="102">
        <f t="shared" si="58"/>
        <v>0</v>
      </c>
      <c r="F343" s="103">
        <f t="shared" si="59"/>
        <v>0</v>
      </c>
      <c r="G343" s="104">
        <v>0</v>
      </c>
      <c r="IG343"/>
      <c r="IH343"/>
      <c r="II343"/>
      <c r="IJ343"/>
      <c r="IK343"/>
      <c r="IL343"/>
      <c r="IM343"/>
      <c r="IN343"/>
    </row>
    <row r="344" s="33" customFormat="1" ht="15" customHeight="1" spans="1:248">
      <c r="A344" s="105">
        <v>2040505</v>
      </c>
      <c r="B344" s="108" t="s">
        <v>278</v>
      </c>
      <c r="C344" s="117">
        <v>0</v>
      </c>
      <c r="D344" s="101">
        <v>0</v>
      </c>
      <c r="E344" s="102">
        <f t="shared" si="58"/>
        <v>0</v>
      </c>
      <c r="F344" s="103">
        <f t="shared" si="59"/>
        <v>0</v>
      </c>
      <c r="G344" s="104">
        <v>0</v>
      </c>
      <c r="IG344"/>
      <c r="IH344"/>
      <c r="II344"/>
      <c r="IJ344"/>
      <c r="IK344"/>
      <c r="IL344"/>
      <c r="IM344"/>
      <c r="IN344"/>
    </row>
    <row r="345" s="33" customFormat="1" ht="15" customHeight="1" spans="1:248">
      <c r="A345" s="105">
        <v>2040506</v>
      </c>
      <c r="B345" s="108" t="s">
        <v>279</v>
      </c>
      <c r="C345" s="117">
        <v>0</v>
      </c>
      <c r="D345" s="101">
        <v>0</v>
      </c>
      <c r="E345" s="102">
        <f t="shared" si="58"/>
        <v>0</v>
      </c>
      <c r="F345" s="103">
        <f t="shared" si="59"/>
        <v>0</v>
      </c>
      <c r="G345" s="104">
        <v>0</v>
      </c>
      <c r="IG345"/>
      <c r="IH345"/>
      <c r="II345"/>
      <c r="IJ345"/>
      <c r="IK345"/>
      <c r="IL345"/>
      <c r="IM345"/>
      <c r="IN345"/>
    </row>
    <row r="346" s="33" customFormat="1" ht="15" customHeight="1" spans="1:248">
      <c r="A346" s="105">
        <v>2040550</v>
      </c>
      <c r="B346" s="108" t="s">
        <v>72</v>
      </c>
      <c r="C346" s="117">
        <v>0</v>
      </c>
      <c r="D346" s="101">
        <v>0</v>
      </c>
      <c r="E346" s="102">
        <f t="shared" si="58"/>
        <v>0</v>
      </c>
      <c r="F346" s="103">
        <f t="shared" si="59"/>
        <v>0</v>
      </c>
      <c r="G346" s="104">
        <v>0</v>
      </c>
      <c r="IG346"/>
      <c r="IH346"/>
      <c r="II346"/>
      <c r="IJ346"/>
      <c r="IK346"/>
      <c r="IL346"/>
      <c r="IM346"/>
      <c r="IN346"/>
    </row>
    <row r="347" s="33" customFormat="1" ht="15" customHeight="1" spans="1:248">
      <c r="A347" s="105">
        <v>2040599</v>
      </c>
      <c r="B347" s="108" t="s">
        <v>280</v>
      </c>
      <c r="C347" s="117">
        <v>0</v>
      </c>
      <c r="D347" s="101">
        <v>0</v>
      </c>
      <c r="E347" s="102">
        <f t="shared" si="58"/>
        <v>0</v>
      </c>
      <c r="F347" s="103">
        <f t="shared" si="59"/>
        <v>0</v>
      </c>
      <c r="G347" s="104">
        <v>0</v>
      </c>
      <c r="IG347"/>
      <c r="IH347"/>
      <c r="II347"/>
      <c r="IJ347"/>
      <c r="IK347"/>
      <c r="IL347"/>
      <c r="IM347"/>
      <c r="IN347"/>
    </row>
    <row r="348" s="33" customFormat="1" ht="15" customHeight="1" spans="1:248">
      <c r="A348" s="105">
        <v>20406</v>
      </c>
      <c r="B348" s="106" t="s">
        <v>281</v>
      </c>
      <c r="C348" s="117">
        <f t="shared" ref="C348:G348" si="62">SUM(C349:C363)</f>
        <v>452</v>
      </c>
      <c r="D348" s="101">
        <f t="shared" si="62"/>
        <v>453</v>
      </c>
      <c r="E348" s="102">
        <f t="shared" si="58"/>
        <v>1</v>
      </c>
      <c r="F348" s="103">
        <f t="shared" si="59"/>
        <v>0.221238938053097</v>
      </c>
      <c r="G348" s="104">
        <f t="shared" si="62"/>
        <v>453</v>
      </c>
      <c r="IG348"/>
      <c r="IH348"/>
      <c r="II348"/>
      <c r="IJ348"/>
      <c r="IK348"/>
      <c r="IL348"/>
      <c r="IM348"/>
      <c r="IN348"/>
    </row>
    <row r="349" s="33" customFormat="1" ht="15" customHeight="1" spans="1:248">
      <c r="A349" s="105">
        <v>2040601</v>
      </c>
      <c r="B349" s="108" t="s">
        <v>63</v>
      </c>
      <c r="C349" s="117">
        <v>338</v>
      </c>
      <c r="D349" s="101">
        <v>331</v>
      </c>
      <c r="E349" s="102">
        <f t="shared" si="58"/>
        <v>-7</v>
      </c>
      <c r="F349" s="103">
        <f t="shared" si="59"/>
        <v>-2.07100591715976</v>
      </c>
      <c r="G349" s="116">
        <v>331</v>
      </c>
      <c r="IG349"/>
      <c r="IH349"/>
      <c r="II349"/>
      <c r="IJ349"/>
      <c r="IK349"/>
      <c r="IL349"/>
      <c r="IM349"/>
      <c r="IN349"/>
    </row>
    <row r="350" s="33" customFormat="1" ht="15" customHeight="1" spans="1:248">
      <c r="A350" s="105">
        <v>2040602</v>
      </c>
      <c r="B350" s="108" t="s">
        <v>64</v>
      </c>
      <c r="C350" s="117">
        <v>0</v>
      </c>
      <c r="D350" s="101">
        <v>2</v>
      </c>
      <c r="E350" s="102">
        <f t="shared" si="58"/>
        <v>2</v>
      </c>
      <c r="F350" s="103">
        <f t="shared" si="59"/>
        <v>0</v>
      </c>
      <c r="G350" s="116">
        <v>2</v>
      </c>
      <c r="IG350"/>
      <c r="IH350"/>
      <c r="II350"/>
      <c r="IJ350"/>
      <c r="IK350"/>
      <c r="IL350"/>
      <c r="IM350"/>
      <c r="IN350"/>
    </row>
    <row r="351" s="33" customFormat="1" ht="15" customHeight="1" spans="1:248">
      <c r="A351" s="105">
        <v>2040603</v>
      </c>
      <c r="B351" s="108" t="s">
        <v>65</v>
      </c>
      <c r="C351" s="117">
        <v>0</v>
      </c>
      <c r="D351" s="101">
        <v>0</v>
      </c>
      <c r="E351" s="102">
        <f t="shared" si="58"/>
        <v>0</v>
      </c>
      <c r="F351" s="103">
        <f t="shared" si="59"/>
        <v>0</v>
      </c>
      <c r="G351" s="116">
        <v>0</v>
      </c>
      <c r="IG351"/>
      <c r="IH351"/>
      <c r="II351"/>
      <c r="IJ351"/>
      <c r="IK351"/>
      <c r="IL351"/>
      <c r="IM351"/>
      <c r="IN351"/>
    </row>
    <row r="352" s="33" customFormat="1" ht="15" customHeight="1" spans="1:248">
      <c r="A352" s="105">
        <v>2040604</v>
      </c>
      <c r="B352" s="108" t="s">
        <v>282</v>
      </c>
      <c r="C352" s="117">
        <v>24</v>
      </c>
      <c r="D352" s="101">
        <v>21</v>
      </c>
      <c r="E352" s="102">
        <f t="shared" si="58"/>
        <v>-3</v>
      </c>
      <c r="F352" s="103">
        <f t="shared" si="59"/>
        <v>-12.5</v>
      </c>
      <c r="G352" s="116">
        <v>21</v>
      </c>
      <c r="IG352"/>
      <c r="IH352"/>
      <c r="II352"/>
      <c r="IJ352"/>
      <c r="IK352"/>
      <c r="IL352"/>
      <c r="IM352"/>
      <c r="IN352"/>
    </row>
    <row r="353" s="33" customFormat="1" ht="15" customHeight="1" spans="1:248">
      <c r="A353" s="105">
        <v>2040605</v>
      </c>
      <c r="B353" s="108" t="s">
        <v>283</v>
      </c>
      <c r="C353" s="117">
        <v>9</v>
      </c>
      <c r="D353" s="101">
        <v>7</v>
      </c>
      <c r="E353" s="102">
        <f t="shared" si="58"/>
        <v>-2</v>
      </c>
      <c r="F353" s="103">
        <f t="shared" si="59"/>
        <v>-22.2222222222222</v>
      </c>
      <c r="G353" s="116">
        <v>7</v>
      </c>
      <c r="IG353"/>
      <c r="IH353"/>
      <c r="II353"/>
      <c r="IJ353"/>
      <c r="IK353"/>
      <c r="IL353"/>
      <c r="IM353"/>
      <c r="IN353"/>
    </row>
    <row r="354" s="33" customFormat="1" ht="15" customHeight="1" spans="1:248">
      <c r="A354" s="105">
        <v>2040606</v>
      </c>
      <c r="B354" s="108" t="s">
        <v>284</v>
      </c>
      <c r="C354" s="117">
        <v>18</v>
      </c>
      <c r="D354" s="101">
        <v>75</v>
      </c>
      <c r="E354" s="102">
        <f t="shared" si="58"/>
        <v>57</v>
      </c>
      <c r="F354" s="103">
        <f t="shared" si="59"/>
        <v>316.666666666667</v>
      </c>
      <c r="G354" s="116">
        <v>75</v>
      </c>
      <c r="IG354"/>
      <c r="IH354"/>
      <c r="II354"/>
      <c r="IJ354"/>
      <c r="IK354"/>
      <c r="IL354"/>
      <c r="IM354"/>
      <c r="IN354"/>
    </row>
    <row r="355" s="33" customFormat="1" ht="15" customHeight="1" spans="1:248">
      <c r="A355" s="105">
        <v>2040607</v>
      </c>
      <c r="B355" s="108" t="s">
        <v>285</v>
      </c>
      <c r="C355" s="117">
        <v>4</v>
      </c>
      <c r="D355" s="101">
        <v>1</v>
      </c>
      <c r="E355" s="102">
        <f t="shared" si="58"/>
        <v>-3</v>
      </c>
      <c r="F355" s="103">
        <f t="shared" si="59"/>
        <v>-75</v>
      </c>
      <c r="G355" s="116">
        <v>1</v>
      </c>
      <c r="IG355"/>
      <c r="IH355"/>
      <c r="II355"/>
      <c r="IJ355"/>
      <c r="IK355"/>
      <c r="IL355"/>
      <c r="IM355"/>
      <c r="IN355"/>
    </row>
    <row r="356" s="33" customFormat="1" ht="15" customHeight="1" spans="1:248">
      <c r="A356" s="105">
        <v>2040608</v>
      </c>
      <c r="B356" s="108" t="s">
        <v>286</v>
      </c>
      <c r="C356" s="117">
        <v>0</v>
      </c>
      <c r="D356" s="101">
        <v>0</v>
      </c>
      <c r="E356" s="102">
        <f t="shared" si="58"/>
        <v>0</v>
      </c>
      <c r="F356" s="103">
        <f t="shared" si="59"/>
        <v>0</v>
      </c>
      <c r="G356" s="116">
        <v>0</v>
      </c>
      <c r="IG356"/>
      <c r="IH356"/>
      <c r="II356"/>
      <c r="IJ356"/>
      <c r="IK356"/>
      <c r="IL356"/>
      <c r="IM356"/>
      <c r="IN356"/>
    </row>
    <row r="357" s="33" customFormat="1" ht="15" customHeight="1" spans="1:248">
      <c r="A357" s="105">
        <v>2040609</v>
      </c>
      <c r="B357" s="108" t="s">
        <v>287</v>
      </c>
      <c r="C357" s="117">
        <v>0</v>
      </c>
      <c r="D357" s="101">
        <v>0</v>
      </c>
      <c r="E357" s="102">
        <f t="shared" si="58"/>
        <v>0</v>
      </c>
      <c r="F357" s="103">
        <f t="shared" si="59"/>
        <v>0</v>
      </c>
      <c r="G357" s="116">
        <v>0</v>
      </c>
      <c r="IG357"/>
      <c r="IH357"/>
      <c r="II357"/>
      <c r="IJ357"/>
      <c r="IK357"/>
      <c r="IL357"/>
      <c r="IM357"/>
      <c r="IN357"/>
    </row>
    <row r="358" s="33" customFormat="1" ht="15" customHeight="1" spans="1:248">
      <c r="A358" s="105">
        <v>2040610</v>
      </c>
      <c r="B358" s="108" t="s">
        <v>288</v>
      </c>
      <c r="C358" s="117">
        <v>11</v>
      </c>
      <c r="D358" s="101">
        <v>10</v>
      </c>
      <c r="E358" s="102">
        <f t="shared" si="58"/>
        <v>-1</v>
      </c>
      <c r="F358" s="103">
        <f t="shared" si="59"/>
        <v>-9.09090909090909</v>
      </c>
      <c r="G358" s="116">
        <v>10</v>
      </c>
      <c r="IG358"/>
      <c r="IH358"/>
      <c r="II358"/>
      <c r="IJ358"/>
      <c r="IK358"/>
      <c r="IL358"/>
      <c r="IM358"/>
      <c r="IN358"/>
    </row>
    <row r="359" s="33" customFormat="1" ht="15" customHeight="1" spans="1:248">
      <c r="A359" s="105">
        <v>2040611</v>
      </c>
      <c r="B359" s="108" t="s">
        <v>289</v>
      </c>
      <c r="C359" s="117">
        <v>48</v>
      </c>
      <c r="D359" s="101">
        <v>0</v>
      </c>
      <c r="E359" s="102">
        <f t="shared" si="58"/>
        <v>-48</v>
      </c>
      <c r="F359" s="103">
        <f t="shared" si="59"/>
        <v>-100</v>
      </c>
      <c r="G359" s="116">
        <v>0</v>
      </c>
      <c r="IG359"/>
      <c r="IH359"/>
      <c r="II359"/>
      <c r="IJ359"/>
      <c r="IK359"/>
      <c r="IL359"/>
      <c r="IM359"/>
      <c r="IN359"/>
    </row>
    <row r="360" s="33" customFormat="1" ht="15" customHeight="1" spans="1:248">
      <c r="A360" s="105">
        <v>2040612</v>
      </c>
      <c r="B360" s="108" t="s">
        <v>290</v>
      </c>
      <c r="C360" s="117">
        <v>0</v>
      </c>
      <c r="D360" s="101">
        <v>6</v>
      </c>
      <c r="E360" s="102">
        <f t="shared" si="58"/>
        <v>6</v>
      </c>
      <c r="F360" s="103">
        <f t="shared" si="59"/>
        <v>0</v>
      </c>
      <c r="G360" s="116">
        <v>6</v>
      </c>
      <c r="IG360"/>
      <c r="IH360"/>
      <c r="II360"/>
      <c r="IJ360"/>
      <c r="IK360"/>
      <c r="IL360"/>
      <c r="IM360"/>
      <c r="IN360"/>
    </row>
    <row r="361" s="33" customFormat="1" ht="15" customHeight="1" spans="1:248">
      <c r="A361" s="105">
        <v>2040613</v>
      </c>
      <c r="B361" s="108" t="s">
        <v>104</v>
      </c>
      <c r="C361" s="117">
        <v>0</v>
      </c>
      <c r="D361" s="101">
        <v>0</v>
      </c>
      <c r="E361" s="102">
        <f t="shared" si="58"/>
        <v>0</v>
      </c>
      <c r="F361" s="103">
        <f t="shared" si="59"/>
        <v>0</v>
      </c>
      <c r="G361" s="116">
        <v>0</v>
      </c>
      <c r="IG361"/>
      <c r="IH361"/>
      <c r="II361"/>
      <c r="IJ361"/>
      <c r="IK361"/>
      <c r="IL361"/>
      <c r="IM361"/>
      <c r="IN361"/>
    </row>
    <row r="362" s="33" customFormat="1" ht="15" customHeight="1" spans="1:248">
      <c r="A362" s="105">
        <v>2040650</v>
      </c>
      <c r="B362" s="108" t="s">
        <v>72</v>
      </c>
      <c r="C362" s="117">
        <v>0</v>
      </c>
      <c r="D362" s="101">
        <v>0</v>
      </c>
      <c r="E362" s="102">
        <f t="shared" si="58"/>
        <v>0</v>
      </c>
      <c r="F362" s="103">
        <f t="shared" si="59"/>
        <v>0</v>
      </c>
      <c r="G362" s="116">
        <v>0</v>
      </c>
      <c r="IG362"/>
      <c r="IH362"/>
      <c r="II362"/>
      <c r="IJ362"/>
      <c r="IK362"/>
      <c r="IL362"/>
      <c r="IM362"/>
      <c r="IN362"/>
    </row>
    <row r="363" s="33" customFormat="1" ht="15" customHeight="1" spans="1:248">
      <c r="A363" s="105">
        <v>2040699</v>
      </c>
      <c r="B363" s="108" t="s">
        <v>291</v>
      </c>
      <c r="C363" s="117">
        <v>0</v>
      </c>
      <c r="D363" s="101">
        <v>0</v>
      </c>
      <c r="E363" s="102">
        <f t="shared" si="58"/>
        <v>0</v>
      </c>
      <c r="F363" s="103">
        <f t="shared" si="59"/>
        <v>0</v>
      </c>
      <c r="G363" s="116">
        <v>0</v>
      </c>
      <c r="IG363"/>
      <c r="IH363"/>
      <c r="II363"/>
      <c r="IJ363"/>
      <c r="IK363"/>
      <c r="IL363"/>
      <c r="IM363"/>
      <c r="IN363"/>
    </row>
    <row r="364" s="33" customFormat="1" ht="15" customHeight="1" spans="1:248">
      <c r="A364" s="105">
        <v>20407</v>
      </c>
      <c r="B364" s="106" t="s">
        <v>292</v>
      </c>
      <c r="C364" s="117">
        <f t="shared" ref="C364:G364" si="63">SUM(C365:C373)</f>
        <v>0</v>
      </c>
      <c r="D364" s="101">
        <f t="shared" si="63"/>
        <v>0</v>
      </c>
      <c r="E364" s="102">
        <f t="shared" si="58"/>
        <v>0</v>
      </c>
      <c r="F364" s="103">
        <f t="shared" si="59"/>
        <v>0</v>
      </c>
      <c r="G364" s="104">
        <f t="shared" si="63"/>
        <v>0</v>
      </c>
      <c r="IG364"/>
      <c r="IH364"/>
      <c r="II364"/>
      <c r="IJ364"/>
      <c r="IK364"/>
      <c r="IL364"/>
      <c r="IM364"/>
      <c r="IN364"/>
    </row>
    <row r="365" s="33" customFormat="1" ht="15" customHeight="1" spans="1:248">
      <c r="A365" s="105">
        <v>2040701</v>
      </c>
      <c r="B365" s="108" t="s">
        <v>63</v>
      </c>
      <c r="C365" s="117">
        <v>0</v>
      </c>
      <c r="D365" s="101">
        <v>0</v>
      </c>
      <c r="E365" s="102">
        <f t="shared" si="58"/>
        <v>0</v>
      </c>
      <c r="F365" s="103">
        <f t="shared" si="59"/>
        <v>0</v>
      </c>
      <c r="G365" s="104">
        <v>0</v>
      </c>
      <c r="IG365"/>
      <c r="IH365"/>
      <c r="II365"/>
      <c r="IJ365"/>
      <c r="IK365"/>
      <c r="IL365"/>
      <c r="IM365"/>
      <c r="IN365"/>
    </row>
    <row r="366" s="33" customFormat="1" ht="15" customHeight="1" spans="1:248">
      <c r="A366" s="105">
        <v>2040702</v>
      </c>
      <c r="B366" s="108" t="s">
        <v>64</v>
      </c>
      <c r="C366" s="117">
        <v>0</v>
      </c>
      <c r="D366" s="101">
        <v>0</v>
      </c>
      <c r="E366" s="102">
        <f t="shared" si="58"/>
        <v>0</v>
      </c>
      <c r="F366" s="103">
        <f t="shared" si="59"/>
        <v>0</v>
      </c>
      <c r="G366" s="104">
        <v>0</v>
      </c>
      <c r="IG366"/>
      <c r="IH366"/>
      <c r="II366"/>
      <c r="IJ366"/>
      <c r="IK366"/>
      <c r="IL366"/>
      <c r="IM366"/>
      <c r="IN366"/>
    </row>
    <row r="367" s="33" customFormat="1" ht="15" customHeight="1" spans="1:248">
      <c r="A367" s="105">
        <v>2040703</v>
      </c>
      <c r="B367" s="108" t="s">
        <v>65</v>
      </c>
      <c r="C367" s="117">
        <v>0</v>
      </c>
      <c r="D367" s="101">
        <v>0</v>
      </c>
      <c r="E367" s="102">
        <f t="shared" si="58"/>
        <v>0</v>
      </c>
      <c r="F367" s="103">
        <f t="shared" si="59"/>
        <v>0</v>
      </c>
      <c r="G367" s="104">
        <v>0</v>
      </c>
      <c r="IG367"/>
      <c r="IH367"/>
      <c r="II367"/>
      <c r="IJ367"/>
      <c r="IK367"/>
      <c r="IL367"/>
      <c r="IM367"/>
      <c r="IN367"/>
    </row>
    <row r="368" s="33" customFormat="1" ht="15" customHeight="1" spans="1:248">
      <c r="A368" s="105">
        <v>2040704</v>
      </c>
      <c r="B368" s="108" t="s">
        <v>293</v>
      </c>
      <c r="C368" s="117">
        <v>0</v>
      </c>
      <c r="D368" s="101">
        <v>0</v>
      </c>
      <c r="E368" s="102">
        <f t="shared" si="58"/>
        <v>0</v>
      </c>
      <c r="F368" s="103">
        <f t="shared" si="59"/>
        <v>0</v>
      </c>
      <c r="G368" s="104">
        <v>0</v>
      </c>
      <c r="IG368"/>
      <c r="IH368"/>
      <c r="II368"/>
      <c r="IJ368"/>
      <c r="IK368"/>
      <c r="IL368"/>
      <c r="IM368"/>
      <c r="IN368"/>
    </row>
    <row r="369" s="33" customFormat="1" ht="15" customHeight="1" spans="1:248">
      <c r="A369" s="105">
        <v>2040705</v>
      </c>
      <c r="B369" s="108" t="s">
        <v>294</v>
      </c>
      <c r="C369" s="117">
        <v>0</v>
      </c>
      <c r="D369" s="101">
        <v>0</v>
      </c>
      <c r="E369" s="102">
        <f t="shared" si="58"/>
        <v>0</v>
      </c>
      <c r="F369" s="103">
        <f t="shared" si="59"/>
        <v>0</v>
      </c>
      <c r="G369" s="104">
        <v>0</v>
      </c>
      <c r="IG369"/>
      <c r="IH369"/>
      <c r="II369"/>
      <c r="IJ369"/>
      <c r="IK369"/>
      <c r="IL369"/>
      <c r="IM369"/>
      <c r="IN369"/>
    </row>
    <row r="370" s="33" customFormat="1" ht="15" customHeight="1" spans="1:248">
      <c r="A370" s="105">
        <v>2040706</v>
      </c>
      <c r="B370" s="108" t="s">
        <v>295</v>
      </c>
      <c r="C370" s="117">
        <v>0</v>
      </c>
      <c r="D370" s="101">
        <v>0</v>
      </c>
      <c r="E370" s="102">
        <f t="shared" si="58"/>
        <v>0</v>
      </c>
      <c r="F370" s="103">
        <f t="shared" si="59"/>
        <v>0</v>
      </c>
      <c r="G370" s="104">
        <v>0</v>
      </c>
      <c r="IG370"/>
      <c r="IH370"/>
      <c r="II370"/>
      <c r="IJ370"/>
      <c r="IK370"/>
      <c r="IL370"/>
      <c r="IM370"/>
      <c r="IN370"/>
    </row>
    <row r="371" s="33" customFormat="1" ht="15" customHeight="1" spans="1:248">
      <c r="A371" s="105">
        <v>2040707</v>
      </c>
      <c r="B371" s="108" t="s">
        <v>296</v>
      </c>
      <c r="C371" s="117">
        <v>0</v>
      </c>
      <c r="D371" s="101">
        <v>0</v>
      </c>
      <c r="E371" s="102">
        <f t="shared" si="58"/>
        <v>0</v>
      </c>
      <c r="F371" s="103">
        <f t="shared" si="59"/>
        <v>0</v>
      </c>
      <c r="G371" s="104">
        <v>0</v>
      </c>
      <c r="IG371"/>
      <c r="IH371"/>
      <c r="II371"/>
      <c r="IJ371"/>
      <c r="IK371"/>
      <c r="IL371"/>
      <c r="IM371"/>
      <c r="IN371"/>
    </row>
    <row r="372" s="33" customFormat="1" ht="15" customHeight="1" spans="1:248">
      <c r="A372" s="105">
        <v>2040750</v>
      </c>
      <c r="B372" s="108" t="s">
        <v>72</v>
      </c>
      <c r="C372" s="117">
        <v>0</v>
      </c>
      <c r="D372" s="101">
        <v>0</v>
      </c>
      <c r="E372" s="102">
        <f t="shared" si="58"/>
        <v>0</v>
      </c>
      <c r="F372" s="103">
        <f t="shared" si="59"/>
        <v>0</v>
      </c>
      <c r="G372" s="104">
        <v>0</v>
      </c>
      <c r="IG372"/>
      <c r="IH372"/>
      <c r="II372"/>
      <c r="IJ372"/>
      <c r="IK372"/>
      <c r="IL372"/>
      <c r="IM372"/>
      <c r="IN372"/>
    </row>
    <row r="373" s="33" customFormat="1" ht="15" customHeight="1" spans="1:248">
      <c r="A373" s="105">
        <v>2040799</v>
      </c>
      <c r="B373" s="108" t="s">
        <v>297</v>
      </c>
      <c r="C373" s="117">
        <v>0</v>
      </c>
      <c r="D373" s="101">
        <v>0</v>
      </c>
      <c r="E373" s="102">
        <f t="shared" si="58"/>
        <v>0</v>
      </c>
      <c r="F373" s="103">
        <f t="shared" si="59"/>
        <v>0</v>
      </c>
      <c r="G373" s="104">
        <v>0</v>
      </c>
      <c r="IG373"/>
      <c r="IH373"/>
      <c r="II373"/>
      <c r="IJ373"/>
      <c r="IK373"/>
      <c r="IL373"/>
      <c r="IM373"/>
      <c r="IN373"/>
    </row>
    <row r="374" s="33" customFormat="1" ht="15" customHeight="1" spans="1:248">
      <c r="A374" s="105">
        <v>20408</v>
      </c>
      <c r="B374" s="106" t="s">
        <v>298</v>
      </c>
      <c r="C374" s="117">
        <f t="shared" ref="C374:G374" si="64">SUM(C375:C383)</f>
        <v>0</v>
      </c>
      <c r="D374" s="101">
        <f t="shared" si="64"/>
        <v>0</v>
      </c>
      <c r="E374" s="102">
        <f t="shared" si="58"/>
        <v>0</v>
      </c>
      <c r="F374" s="103">
        <f t="shared" si="59"/>
        <v>0</v>
      </c>
      <c r="G374" s="104">
        <f t="shared" si="64"/>
        <v>0</v>
      </c>
      <c r="IG374"/>
      <c r="IH374"/>
      <c r="II374"/>
      <c r="IJ374"/>
      <c r="IK374"/>
      <c r="IL374"/>
      <c r="IM374"/>
      <c r="IN374"/>
    </row>
    <row r="375" s="33" customFormat="1" ht="15" customHeight="1" spans="1:248">
      <c r="A375" s="105">
        <v>2040801</v>
      </c>
      <c r="B375" s="108" t="s">
        <v>63</v>
      </c>
      <c r="C375" s="117">
        <v>0</v>
      </c>
      <c r="D375" s="101">
        <v>0</v>
      </c>
      <c r="E375" s="102">
        <f t="shared" si="58"/>
        <v>0</v>
      </c>
      <c r="F375" s="103">
        <f t="shared" si="59"/>
        <v>0</v>
      </c>
      <c r="G375" s="104">
        <v>0</v>
      </c>
      <c r="IG375"/>
      <c r="IH375"/>
      <c r="II375"/>
      <c r="IJ375"/>
      <c r="IK375"/>
      <c r="IL375"/>
      <c r="IM375"/>
      <c r="IN375"/>
    </row>
    <row r="376" s="33" customFormat="1" ht="15" customHeight="1" spans="1:248">
      <c r="A376" s="105">
        <v>2040802</v>
      </c>
      <c r="B376" s="108" t="s">
        <v>64</v>
      </c>
      <c r="C376" s="117">
        <v>0</v>
      </c>
      <c r="D376" s="101">
        <v>0</v>
      </c>
      <c r="E376" s="102">
        <f t="shared" si="58"/>
        <v>0</v>
      </c>
      <c r="F376" s="103">
        <f t="shared" si="59"/>
        <v>0</v>
      </c>
      <c r="G376" s="104">
        <v>0</v>
      </c>
      <c r="IG376"/>
      <c r="IH376"/>
      <c r="II376"/>
      <c r="IJ376"/>
      <c r="IK376"/>
      <c r="IL376"/>
      <c r="IM376"/>
      <c r="IN376"/>
    </row>
    <row r="377" s="33" customFormat="1" ht="15" customHeight="1" spans="1:248">
      <c r="A377" s="105">
        <v>2040803</v>
      </c>
      <c r="B377" s="108" t="s">
        <v>65</v>
      </c>
      <c r="C377" s="117">
        <v>0</v>
      </c>
      <c r="D377" s="101">
        <v>0</v>
      </c>
      <c r="E377" s="102">
        <f t="shared" si="58"/>
        <v>0</v>
      </c>
      <c r="F377" s="103">
        <f t="shared" si="59"/>
        <v>0</v>
      </c>
      <c r="G377" s="104">
        <v>0</v>
      </c>
      <c r="IG377"/>
      <c r="IH377"/>
      <c r="II377"/>
      <c r="IJ377"/>
      <c r="IK377"/>
      <c r="IL377"/>
      <c r="IM377"/>
      <c r="IN377"/>
    </row>
    <row r="378" s="33" customFormat="1" ht="15" customHeight="1" spans="1:248">
      <c r="A378" s="105">
        <v>2040804</v>
      </c>
      <c r="B378" s="108" t="s">
        <v>299</v>
      </c>
      <c r="C378" s="117">
        <v>0</v>
      </c>
      <c r="D378" s="101">
        <v>0</v>
      </c>
      <c r="E378" s="102">
        <f t="shared" si="58"/>
        <v>0</v>
      </c>
      <c r="F378" s="103">
        <f t="shared" si="59"/>
        <v>0</v>
      </c>
      <c r="G378" s="104">
        <v>0</v>
      </c>
      <c r="IG378"/>
      <c r="IH378"/>
      <c r="II378"/>
      <c r="IJ378"/>
      <c r="IK378"/>
      <c r="IL378"/>
      <c r="IM378"/>
      <c r="IN378"/>
    </row>
    <row r="379" s="33" customFormat="1" ht="15" customHeight="1" spans="1:248">
      <c r="A379" s="105">
        <v>2040805</v>
      </c>
      <c r="B379" s="108" t="s">
        <v>300</v>
      </c>
      <c r="C379" s="117">
        <v>0</v>
      </c>
      <c r="D379" s="101">
        <v>0</v>
      </c>
      <c r="E379" s="102">
        <f t="shared" si="58"/>
        <v>0</v>
      </c>
      <c r="F379" s="103">
        <f t="shared" si="59"/>
        <v>0</v>
      </c>
      <c r="G379" s="104">
        <v>0</v>
      </c>
      <c r="IG379"/>
      <c r="IH379"/>
      <c r="II379"/>
      <c r="IJ379"/>
      <c r="IK379"/>
      <c r="IL379"/>
      <c r="IM379"/>
      <c r="IN379"/>
    </row>
    <row r="380" s="33" customFormat="1" ht="15" customHeight="1" spans="1:248">
      <c r="A380" s="105">
        <v>2040806</v>
      </c>
      <c r="B380" s="108" t="s">
        <v>301</v>
      </c>
      <c r="C380" s="117">
        <v>0</v>
      </c>
      <c r="D380" s="101">
        <v>0</v>
      </c>
      <c r="E380" s="102">
        <f t="shared" si="58"/>
        <v>0</v>
      </c>
      <c r="F380" s="103">
        <f t="shared" si="59"/>
        <v>0</v>
      </c>
      <c r="G380" s="104">
        <v>0</v>
      </c>
      <c r="IG380"/>
      <c r="IH380"/>
      <c r="II380"/>
      <c r="IJ380"/>
      <c r="IK380"/>
      <c r="IL380"/>
      <c r="IM380"/>
      <c r="IN380"/>
    </row>
    <row r="381" s="33" customFormat="1" ht="15" customHeight="1" spans="1:248">
      <c r="A381" s="105">
        <v>2040807</v>
      </c>
      <c r="B381" s="108" t="s">
        <v>104</v>
      </c>
      <c r="C381" s="117">
        <v>0</v>
      </c>
      <c r="D381" s="101">
        <v>0</v>
      </c>
      <c r="E381" s="102">
        <f t="shared" si="58"/>
        <v>0</v>
      </c>
      <c r="F381" s="103">
        <f t="shared" si="59"/>
        <v>0</v>
      </c>
      <c r="G381" s="104">
        <v>0</v>
      </c>
      <c r="IG381"/>
      <c r="IH381"/>
      <c r="II381"/>
      <c r="IJ381"/>
      <c r="IK381"/>
      <c r="IL381"/>
      <c r="IM381"/>
      <c r="IN381"/>
    </row>
    <row r="382" s="33" customFormat="1" ht="15" customHeight="1" spans="1:248">
      <c r="A382" s="105">
        <v>2040850</v>
      </c>
      <c r="B382" s="108" t="s">
        <v>72</v>
      </c>
      <c r="C382" s="117">
        <v>0</v>
      </c>
      <c r="D382" s="101">
        <v>0</v>
      </c>
      <c r="E382" s="102">
        <f t="shared" si="58"/>
        <v>0</v>
      </c>
      <c r="F382" s="103">
        <f t="shared" si="59"/>
        <v>0</v>
      </c>
      <c r="G382" s="104">
        <v>0</v>
      </c>
      <c r="IG382"/>
      <c r="IH382"/>
      <c r="II382"/>
      <c r="IJ382"/>
      <c r="IK382"/>
      <c r="IL382"/>
      <c r="IM382"/>
      <c r="IN382"/>
    </row>
    <row r="383" s="33" customFormat="1" ht="15" customHeight="1" spans="1:248">
      <c r="A383" s="105">
        <v>2040899</v>
      </c>
      <c r="B383" s="108" t="s">
        <v>302</v>
      </c>
      <c r="C383" s="117">
        <v>0</v>
      </c>
      <c r="D383" s="101">
        <v>0</v>
      </c>
      <c r="E383" s="102">
        <f t="shared" si="58"/>
        <v>0</v>
      </c>
      <c r="F383" s="103">
        <f t="shared" si="59"/>
        <v>0</v>
      </c>
      <c r="G383" s="104">
        <v>0</v>
      </c>
      <c r="IG383"/>
      <c r="IH383"/>
      <c r="II383"/>
      <c r="IJ383"/>
      <c r="IK383"/>
      <c r="IL383"/>
      <c r="IM383"/>
      <c r="IN383"/>
    </row>
    <row r="384" s="33" customFormat="1" ht="15" customHeight="1" spans="1:248">
      <c r="A384" s="105">
        <v>20409</v>
      </c>
      <c r="B384" s="106" t="s">
        <v>303</v>
      </c>
      <c r="C384" s="117">
        <f t="shared" ref="C384:G384" si="65">SUM(C385:C391)</f>
        <v>0</v>
      </c>
      <c r="D384" s="101">
        <f t="shared" si="65"/>
        <v>0</v>
      </c>
      <c r="E384" s="102">
        <f t="shared" si="58"/>
        <v>0</v>
      </c>
      <c r="F384" s="103">
        <f t="shared" si="59"/>
        <v>0</v>
      </c>
      <c r="G384" s="104">
        <f t="shared" si="65"/>
        <v>0</v>
      </c>
      <c r="IG384"/>
      <c r="IH384"/>
      <c r="II384"/>
      <c r="IJ384"/>
      <c r="IK384"/>
      <c r="IL384"/>
      <c r="IM384"/>
      <c r="IN384"/>
    </row>
    <row r="385" s="33" customFormat="1" ht="15" customHeight="1" spans="1:248">
      <c r="A385" s="105">
        <v>2040901</v>
      </c>
      <c r="B385" s="108" t="s">
        <v>63</v>
      </c>
      <c r="C385" s="117">
        <v>0</v>
      </c>
      <c r="D385" s="101">
        <v>0</v>
      </c>
      <c r="E385" s="102">
        <f t="shared" si="58"/>
        <v>0</v>
      </c>
      <c r="F385" s="103">
        <f t="shared" si="59"/>
        <v>0</v>
      </c>
      <c r="G385" s="104">
        <v>0</v>
      </c>
      <c r="IG385"/>
      <c r="IH385"/>
      <c r="II385"/>
      <c r="IJ385"/>
      <c r="IK385"/>
      <c r="IL385"/>
      <c r="IM385"/>
      <c r="IN385"/>
    </row>
    <row r="386" s="33" customFormat="1" ht="15" customHeight="1" spans="1:248">
      <c r="A386" s="105">
        <v>2040902</v>
      </c>
      <c r="B386" s="108" t="s">
        <v>64</v>
      </c>
      <c r="C386" s="117">
        <v>0</v>
      </c>
      <c r="D386" s="101">
        <v>0</v>
      </c>
      <c r="E386" s="102">
        <f t="shared" si="58"/>
        <v>0</v>
      </c>
      <c r="F386" s="103">
        <f t="shared" si="59"/>
        <v>0</v>
      </c>
      <c r="G386" s="104">
        <v>0</v>
      </c>
      <c r="IG386"/>
      <c r="IH386"/>
      <c r="II386"/>
      <c r="IJ386"/>
      <c r="IK386"/>
      <c r="IL386"/>
      <c r="IM386"/>
      <c r="IN386"/>
    </row>
    <row r="387" s="33" customFormat="1" ht="15" customHeight="1" spans="1:248">
      <c r="A387" s="105">
        <v>2040903</v>
      </c>
      <c r="B387" s="108" t="s">
        <v>65</v>
      </c>
      <c r="C387" s="117">
        <v>0</v>
      </c>
      <c r="D387" s="101">
        <v>0</v>
      </c>
      <c r="E387" s="102">
        <f t="shared" si="58"/>
        <v>0</v>
      </c>
      <c r="F387" s="103">
        <f t="shared" si="59"/>
        <v>0</v>
      </c>
      <c r="G387" s="104">
        <v>0</v>
      </c>
      <c r="IG387"/>
      <c r="IH387"/>
      <c r="II387"/>
      <c r="IJ387"/>
      <c r="IK387"/>
      <c r="IL387"/>
      <c r="IM387"/>
      <c r="IN387"/>
    </row>
    <row r="388" s="33" customFormat="1" ht="15" customHeight="1" spans="1:248">
      <c r="A388" s="105">
        <v>2040904</v>
      </c>
      <c r="B388" s="108" t="s">
        <v>304</v>
      </c>
      <c r="C388" s="117">
        <v>0</v>
      </c>
      <c r="D388" s="101">
        <v>0</v>
      </c>
      <c r="E388" s="102">
        <f t="shared" si="58"/>
        <v>0</v>
      </c>
      <c r="F388" s="103">
        <f t="shared" si="59"/>
        <v>0</v>
      </c>
      <c r="G388" s="104">
        <v>0</v>
      </c>
      <c r="IG388"/>
      <c r="IH388"/>
      <c r="II388"/>
      <c r="IJ388"/>
      <c r="IK388"/>
      <c r="IL388"/>
      <c r="IM388"/>
      <c r="IN388"/>
    </row>
    <row r="389" s="33" customFormat="1" ht="15" customHeight="1" spans="1:248">
      <c r="A389" s="105">
        <v>2040905</v>
      </c>
      <c r="B389" s="108" t="s">
        <v>305</v>
      </c>
      <c r="C389" s="117">
        <v>0</v>
      </c>
      <c r="D389" s="101">
        <v>0</v>
      </c>
      <c r="E389" s="102">
        <f t="shared" ref="E389:E452" si="66">D389-C389</f>
        <v>0</v>
      </c>
      <c r="F389" s="103">
        <f t="shared" ref="F389:F452" si="67">IF(C389=0,,E389/C389*100)</f>
        <v>0</v>
      </c>
      <c r="G389" s="104">
        <v>0</v>
      </c>
      <c r="IG389"/>
      <c r="IH389"/>
      <c r="II389"/>
      <c r="IJ389"/>
      <c r="IK389"/>
      <c r="IL389"/>
      <c r="IM389"/>
      <c r="IN389"/>
    </row>
    <row r="390" s="33" customFormat="1" ht="15" customHeight="1" spans="1:248">
      <c r="A390" s="105">
        <v>2040950</v>
      </c>
      <c r="B390" s="108" t="s">
        <v>72</v>
      </c>
      <c r="C390" s="117">
        <v>0</v>
      </c>
      <c r="D390" s="101">
        <v>0</v>
      </c>
      <c r="E390" s="102">
        <f t="shared" si="66"/>
        <v>0</v>
      </c>
      <c r="F390" s="103">
        <f t="shared" si="67"/>
        <v>0</v>
      </c>
      <c r="G390" s="104">
        <v>0</v>
      </c>
      <c r="IG390"/>
      <c r="IH390"/>
      <c r="II390"/>
      <c r="IJ390"/>
      <c r="IK390"/>
      <c r="IL390"/>
      <c r="IM390"/>
      <c r="IN390"/>
    </row>
    <row r="391" s="33" customFormat="1" ht="15" customHeight="1" spans="1:248">
      <c r="A391" s="105">
        <v>2040999</v>
      </c>
      <c r="B391" s="108" t="s">
        <v>306</v>
      </c>
      <c r="C391" s="117">
        <v>0</v>
      </c>
      <c r="D391" s="101">
        <v>0</v>
      </c>
      <c r="E391" s="102">
        <f t="shared" si="66"/>
        <v>0</v>
      </c>
      <c r="F391" s="103">
        <f t="shared" si="67"/>
        <v>0</v>
      </c>
      <c r="G391" s="104">
        <v>0</v>
      </c>
      <c r="IG391"/>
      <c r="IH391"/>
      <c r="II391"/>
      <c r="IJ391"/>
      <c r="IK391"/>
      <c r="IL391"/>
      <c r="IM391"/>
      <c r="IN391"/>
    </row>
    <row r="392" s="33" customFormat="1" ht="15" customHeight="1" spans="1:248">
      <c r="A392" s="105">
        <v>20410</v>
      </c>
      <c r="B392" s="106" t="s">
        <v>307</v>
      </c>
      <c r="C392" s="117">
        <f t="shared" ref="C392:G392" si="68">SUM(C393:C397)</f>
        <v>0</v>
      </c>
      <c r="D392" s="101">
        <f t="shared" si="68"/>
        <v>0</v>
      </c>
      <c r="E392" s="102">
        <f t="shared" si="66"/>
        <v>0</v>
      </c>
      <c r="F392" s="103">
        <f t="shared" si="67"/>
        <v>0</v>
      </c>
      <c r="G392" s="104">
        <f t="shared" si="68"/>
        <v>0</v>
      </c>
      <c r="IG392"/>
      <c r="IH392"/>
      <c r="II392"/>
      <c r="IJ392"/>
      <c r="IK392"/>
      <c r="IL392"/>
      <c r="IM392"/>
      <c r="IN392"/>
    </row>
    <row r="393" s="33" customFormat="1" ht="15" customHeight="1" spans="1:248">
      <c r="A393" s="105">
        <v>2041001</v>
      </c>
      <c r="B393" s="108" t="s">
        <v>63</v>
      </c>
      <c r="C393" s="117">
        <v>0</v>
      </c>
      <c r="D393" s="101">
        <v>0</v>
      </c>
      <c r="E393" s="102">
        <f t="shared" si="66"/>
        <v>0</v>
      </c>
      <c r="F393" s="103">
        <f t="shared" si="67"/>
        <v>0</v>
      </c>
      <c r="G393" s="104">
        <v>0</v>
      </c>
      <c r="IG393"/>
      <c r="IH393"/>
      <c r="II393"/>
      <c r="IJ393"/>
      <c r="IK393"/>
      <c r="IL393"/>
      <c r="IM393"/>
      <c r="IN393"/>
    </row>
    <row r="394" s="33" customFormat="1" ht="15" customHeight="1" spans="1:248">
      <c r="A394" s="105">
        <v>2041002</v>
      </c>
      <c r="B394" s="108" t="s">
        <v>64</v>
      </c>
      <c r="C394" s="117">
        <v>0</v>
      </c>
      <c r="D394" s="101">
        <v>0</v>
      </c>
      <c r="E394" s="102">
        <f t="shared" si="66"/>
        <v>0</v>
      </c>
      <c r="F394" s="103">
        <f t="shared" si="67"/>
        <v>0</v>
      </c>
      <c r="G394" s="104">
        <v>0</v>
      </c>
      <c r="IG394"/>
      <c r="IH394"/>
      <c r="II394"/>
      <c r="IJ394"/>
      <c r="IK394"/>
      <c r="IL394"/>
      <c r="IM394"/>
      <c r="IN394"/>
    </row>
    <row r="395" s="33" customFormat="1" ht="15" customHeight="1" spans="1:248">
      <c r="A395" s="105">
        <v>2041006</v>
      </c>
      <c r="B395" s="108" t="s">
        <v>308</v>
      </c>
      <c r="C395" s="117">
        <v>0</v>
      </c>
      <c r="D395" s="101">
        <v>0</v>
      </c>
      <c r="E395" s="102">
        <f t="shared" si="66"/>
        <v>0</v>
      </c>
      <c r="F395" s="103">
        <f t="shared" si="67"/>
        <v>0</v>
      </c>
      <c r="G395" s="104">
        <v>0</v>
      </c>
      <c r="IG395"/>
      <c r="IH395"/>
      <c r="II395"/>
      <c r="IJ395"/>
      <c r="IK395"/>
      <c r="IL395"/>
      <c r="IM395"/>
      <c r="IN395"/>
    </row>
    <row r="396" s="33" customFormat="1" ht="15" customHeight="1" spans="1:248">
      <c r="A396" s="105">
        <v>2041007</v>
      </c>
      <c r="B396" s="108" t="s">
        <v>309</v>
      </c>
      <c r="C396" s="117">
        <v>0</v>
      </c>
      <c r="D396" s="101">
        <v>0</v>
      </c>
      <c r="E396" s="102">
        <f t="shared" si="66"/>
        <v>0</v>
      </c>
      <c r="F396" s="103">
        <f t="shared" si="67"/>
        <v>0</v>
      </c>
      <c r="G396" s="104">
        <v>0</v>
      </c>
      <c r="IG396"/>
      <c r="IH396"/>
      <c r="II396"/>
      <c r="IJ396"/>
      <c r="IK396"/>
      <c r="IL396"/>
      <c r="IM396"/>
      <c r="IN396"/>
    </row>
    <row r="397" s="33" customFormat="1" ht="15" customHeight="1" spans="1:248">
      <c r="A397" s="105">
        <v>2041099</v>
      </c>
      <c r="B397" s="108" t="s">
        <v>310</v>
      </c>
      <c r="C397" s="117">
        <v>0</v>
      </c>
      <c r="D397" s="101">
        <v>0</v>
      </c>
      <c r="E397" s="102">
        <f t="shared" si="66"/>
        <v>0</v>
      </c>
      <c r="F397" s="103">
        <f t="shared" si="67"/>
        <v>0</v>
      </c>
      <c r="G397" s="104">
        <v>0</v>
      </c>
      <c r="IG397"/>
      <c r="IH397"/>
      <c r="II397"/>
      <c r="IJ397"/>
      <c r="IK397"/>
      <c r="IL397"/>
      <c r="IM397"/>
      <c r="IN397"/>
    </row>
    <row r="398" s="33" customFormat="1" ht="15" customHeight="1" spans="1:248">
      <c r="A398" s="105">
        <v>20499</v>
      </c>
      <c r="B398" s="106" t="s">
        <v>311</v>
      </c>
      <c r="C398" s="117">
        <f t="shared" ref="C398:G398" si="69">SUM(C399:C399)</f>
        <v>0</v>
      </c>
      <c r="D398" s="101">
        <f t="shared" si="69"/>
        <v>0</v>
      </c>
      <c r="E398" s="102">
        <f t="shared" si="66"/>
        <v>0</v>
      </c>
      <c r="F398" s="103">
        <f t="shared" si="67"/>
        <v>0</v>
      </c>
      <c r="G398" s="104">
        <f t="shared" si="69"/>
        <v>0</v>
      </c>
      <c r="IG398"/>
      <c r="IH398"/>
      <c r="II398"/>
      <c r="IJ398"/>
      <c r="IK398"/>
      <c r="IL398"/>
      <c r="IM398"/>
      <c r="IN398"/>
    </row>
    <row r="399" s="33" customFormat="1" ht="15" customHeight="1" spans="1:248">
      <c r="A399" s="105">
        <v>2049901</v>
      </c>
      <c r="B399" s="108" t="s">
        <v>312</v>
      </c>
      <c r="C399" s="117">
        <v>0</v>
      </c>
      <c r="D399" s="101">
        <v>0</v>
      </c>
      <c r="E399" s="102">
        <f t="shared" si="66"/>
        <v>0</v>
      </c>
      <c r="F399" s="103">
        <f t="shared" si="67"/>
        <v>0</v>
      </c>
      <c r="G399" s="104">
        <v>0</v>
      </c>
      <c r="IG399"/>
      <c r="IH399"/>
      <c r="II399"/>
      <c r="IJ399"/>
      <c r="IK399"/>
      <c r="IL399"/>
      <c r="IM399"/>
      <c r="IN399"/>
    </row>
    <row r="400" s="33" customFormat="1" ht="15" customHeight="1" spans="1:248">
      <c r="A400" s="105">
        <v>205</v>
      </c>
      <c r="B400" s="106" t="s">
        <v>313</v>
      </c>
      <c r="C400" s="117">
        <f t="shared" ref="C400:G400" si="70">C401+C406+C415+C421+C427+C431+C435+C439+C445+C452</f>
        <v>21555</v>
      </c>
      <c r="D400" s="101">
        <f t="shared" si="70"/>
        <v>24090</v>
      </c>
      <c r="E400" s="102">
        <f t="shared" si="66"/>
        <v>2535</v>
      </c>
      <c r="F400" s="103">
        <f t="shared" si="67"/>
        <v>11.7606123869172</v>
      </c>
      <c r="G400" s="104">
        <f t="shared" si="70"/>
        <v>24090</v>
      </c>
      <c r="IG400"/>
      <c r="IH400"/>
      <c r="II400"/>
      <c r="IJ400"/>
      <c r="IK400"/>
      <c r="IL400"/>
      <c r="IM400"/>
      <c r="IN400"/>
    </row>
    <row r="401" s="33" customFormat="1" ht="15" customHeight="1" spans="1:248">
      <c r="A401" s="105">
        <v>20501</v>
      </c>
      <c r="B401" s="106" t="s">
        <v>314</v>
      </c>
      <c r="C401" s="117">
        <f t="shared" ref="C401:G401" si="71">SUM(C402:C405)</f>
        <v>563</v>
      </c>
      <c r="D401" s="101">
        <f t="shared" si="71"/>
        <v>533</v>
      </c>
      <c r="E401" s="102">
        <f t="shared" si="66"/>
        <v>-30</v>
      </c>
      <c r="F401" s="103">
        <f t="shared" si="67"/>
        <v>-5.32859680284192</v>
      </c>
      <c r="G401" s="104">
        <f t="shared" si="71"/>
        <v>533</v>
      </c>
      <c r="IG401"/>
      <c r="IH401"/>
      <c r="II401"/>
      <c r="IJ401"/>
      <c r="IK401"/>
      <c r="IL401"/>
      <c r="IM401"/>
      <c r="IN401"/>
    </row>
    <row r="402" s="33" customFormat="1" ht="15" customHeight="1" spans="1:248">
      <c r="A402" s="105">
        <v>2050101</v>
      </c>
      <c r="B402" s="108" t="s">
        <v>63</v>
      </c>
      <c r="C402" s="117">
        <v>128</v>
      </c>
      <c r="D402" s="101">
        <v>109</v>
      </c>
      <c r="E402" s="102">
        <f t="shared" si="66"/>
        <v>-19</v>
      </c>
      <c r="F402" s="103">
        <f t="shared" si="67"/>
        <v>-14.84375</v>
      </c>
      <c r="G402" s="116">
        <v>109</v>
      </c>
      <c r="IG402"/>
      <c r="IH402"/>
      <c r="II402"/>
      <c r="IJ402"/>
      <c r="IK402"/>
      <c r="IL402"/>
      <c r="IM402"/>
      <c r="IN402"/>
    </row>
    <row r="403" s="33" customFormat="1" ht="15" customHeight="1" spans="1:248">
      <c r="A403" s="105">
        <v>2050102</v>
      </c>
      <c r="B403" s="108" t="s">
        <v>64</v>
      </c>
      <c r="C403" s="117">
        <v>279</v>
      </c>
      <c r="D403" s="101">
        <v>131</v>
      </c>
      <c r="E403" s="102">
        <f t="shared" si="66"/>
        <v>-148</v>
      </c>
      <c r="F403" s="103">
        <f t="shared" si="67"/>
        <v>-53.0465949820789</v>
      </c>
      <c r="G403" s="116">
        <v>131</v>
      </c>
      <c r="IG403"/>
      <c r="IH403"/>
      <c r="II403"/>
      <c r="IJ403"/>
      <c r="IK403"/>
      <c r="IL403"/>
      <c r="IM403"/>
      <c r="IN403"/>
    </row>
    <row r="404" s="33" customFormat="1" ht="15" customHeight="1" spans="1:248">
      <c r="A404" s="105">
        <v>2050103</v>
      </c>
      <c r="B404" s="108" t="s">
        <v>65</v>
      </c>
      <c r="C404" s="117">
        <v>0</v>
      </c>
      <c r="D404" s="101">
        <v>0</v>
      </c>
      <c r="E404" s="102">
        <f t="shared" si="66"/>
        <v>0</v>
      </c>
      <c r="F404" s="103">
        <f t="shared" si="67"/>
        <v>0</v>
      </c>
      <c r="G404" s="116">
        <v>0</v>
      </c>
      <c r="IG404"/>
      <c r="IH404"/>
      <c r="II404"/>
      <c r="IJ404"/>
      <c r="IK404"/>
      <c r="IL404"/>
      <c r="IM404"/>
      <c r="IN404"/>
    </row>
    <row r="405" s="33" customFormat="1" ht="15" customHeight="1" spans="1:248">
      <c r="A405" s="105">
        <v>2050199</v>
      </c>
      <c r="B405" s="108" t="s">
        <v>315</v>
      </c>
      <c r="C405" s="117">
        <v>156</v>
      </c>
      <c r="D405" s="101">
        <v>293</v>
      </c>
      <c r="E405" s="102">
        <f t="shared" si="66"/>
        <v>137</v>
      </c>
      <c r="F405" s="103">
        <f t="shared" si="67"/>
        <v>87.8205128205128</v>
      </c>
      <c r="G405" s="116">
        <v>293</v>
      </c>
      <c r="IG405"/>
      <c r="IH405"/>
      <c r="II405"/>
      <c r="IJ405"/>
      <c r="IK405"/>
      <c r="IL405"/>
      <c r="IM405"/>
      <c r="IN405"/>
    </row>
    <row r="406" s="33" customFormat="1" ht="15" customHeight="1" spans="1:248">
      <c r="A406" s="105">
        <v>20502</v>
      </c>
      <c r="B406" s="106" t="s">
        <v>316</v>
      </c>
      <c r="C406" s="117">
        <f t="shared" ref="C406:G406" si="72">SUM(C407:C414)</f>
        <v>19183</v>
      </c>
      <c r="D406" s="101">
        <f t="shared" si="72"/>
        <v>22139</v>
      </c>
      <c r="E406" s="102">
        <f t="shared" si="66"/>
        <v>2956</v>
      </c>
      <c r="F406" s="103">
        <f t="shared" si="67"/>
        <v>15.4094771412188</v>
      </c>
      <c r="G406" s="104">
        <f t="shared" si="72"/>
        <v>22139</v>
      </c>
      <c r="IG406"/>
      <c r="IH406"/>
      <c r="II406"/>
      <c r="IJ406"/>
      <c r="IK406"/>
      <c r="IL406"/>
      <c r="IM406"/>
      <c r="IN406"/>
    </row>
    <row r="407" s="33" customFormat="1" ht="15" customHeight="1" spans="1:248">
      <c r="A407" s="105">
        <v>2050201</v>
      </c>
      <c r="B407" s="108" t="s">
        <v>317</v>
      </c>
      <c r="C407" s="117">
        <v>128</v>
      </c>
      <c r="D407" s="101">
        <v>175</v>
      </c>
      <c r="E407" s="102">
        <f t="shared" si="66"/>
        <v>47</v>
      </c>
      <c r="F407" s="103">
        <f t="shared" si="67"/>
        <v>36.71875</v>
      </c>
      <c r="G407" s="116">
        <v>175</v>
      </c>
      <c r="IG407"/>
      <c r="IH407"/>
      <c r="II407"/>
      <c r="IJ407"/>
      <c r="IK407"/>
      <c r="IL407"/>
      <c r="IM407"/>
      <c r="IN407"/>
    </row>
    <row r="408" s="33" customFormat="1" ht="15" customHeight="1" spans="1:248">
      <c r="A408" s="105">
        <v>2050202</v>
      </c>
      <c r="B408" s="108" t="s">
        <v>318</v>
      </c>
      <c r="C408" s="117">
        <v>8295</v>
      </c>
      <c r="D408" s="101">
        <v>9394</v>
      </c>
      <c r="E408" s="102">
        <f t="shared" si="66"/>
        <v>1099</v>
      </c>
      <c r="F408" s="103">
        <f t="shared" si="67"/>
        <v>13.2489451476793</v>
      </c>
      <c r="G408" s="116">
        <v>9394</v>
      </c>
      <c r="IG408"/>
      <c r="IH408"/>
      <c r="II408"/>
      <c r="IJ408"/>
      <c r="IK408"/>
      <c r="IL408"/>
      <c r="IM408"/>
      <c r="IN408"/>
    </row>
    <row r="409" s="33" customFormat="1" ht="15" customHeight="1" spans="1:248">
      <c r="A409" s="105">
        <v>2050203</v>
      </c>
      <c r="B409" s="108" t="s">
        <v>319</v>
      </c>
      <c r="C409" s="117">
        <v>7623</v>
      </c>
      <c r="D409" s="101">
        <v>5785</v>
      </c>
      <c r="E409" s="102">
        <f t="shared" si="66"/>
        <v>-1838</v>
      </c>
      <c r="F409" s="103">
        <f t="shared" si="67"/>
        <v>-24.1112422930605</v>
      </c>
      <c r="G409" s="116">
        <v>5785</v>
      </c>
      <c r="IG409"/>
      <c r="IH409"/>
      <c r="II409"/>
      <c r="IJ409"/>
      <c r="IK409"/>
      <c r="IL409"/>
      <c r="IM409"/>
      <c r="IN409"/>
    </row>
    <row r="410" s="33" customFormat="1" ht="15" customHeight="1" spans="1:248">
      <c r="A410" s="105">
        <v>2050204</v>
      </c>
      <c r="B410" s="108" t="s">
        <v>320</v>
      </c>
      <c r="C410" s="117">
        <v>3038</v>
      </c>
      <c r="D410" s="101">
        <v>3480</v>
      </c>
      <c r="E410" s="102">
        <f t="shared" si="66"/>
        <v>442</v>
      </c>
      <c r="F410" s="103">
        <f t="shared" si="67"/>
        <v>14.5490454246215</v>
      </c>
      <c r="G410" s="116">
        <v>3480</v>
      </c>
      <c r="IG410"/>
      <c r="IH410"/>
      <c r="II410"/>
      <c r="IJ410"/>
      <c r="IK410"/>
      <c r="IL410"/>
      <c r="IM410"/>
      <c r="IN410"/>
    </row>
    <row r="411" s="33" customFormat="1" ht="15" customHeight="1" spans="1:248">
      <c r="A411" s="105">
        <v>2050205</v>
      </c>
      <c r="B411" s="108" t="s">
        <v>321</v>
      </c>
      <c r="C411" s="117">
        <v>0</v>
      </c>
      <c r="D411" s="101">
        <v>0</v>
      </c>
      <c r="E411" s="102">
        <f t="shared" si="66"/>
        <v>0</v>
      </c>
      <c r="F411" s="103">
        <f t="shared" si="67"/>
        <v>0</v>
      </c>
      <c r="G411" s="116">
        <v>0</v>
      </c>
      <c r="IG411"/>
      <c r="IH411"/>
      <c r="II411"/>
      <c r="IJ411"/>
      <c r="IK411"/>
      <c r="IL411"/>
      <c r="IM411"/>
      <c r="IN411"/>
    </row>
    <row r="412" s="33" customFormat="1" ht="15" customHeight="1" spans="1:248">
      <c r="A412" s="105">
        <v>2050206</v>
      </c>
      <c r="B412" s="108" t="s">
        <v>322</v>
      </c>
      <c r="C412" s="117">
        <v>0</v>
      </c>
      <c r="D412" s="101">
        <v>0</v>
      </c>
      <c r="E412" s="102">
        <f t="shared" si="66"/>
        <v>0</v>
      </c>
      <c r="F412" s="103">
        <f t="shared" si="67"/>
        <v>0</v>
      </c>
      <c r="G412" s="116">
        <v>0</v>
      </c>
      <c r="IG412"/>
      <c r="IH412"/>
      <c r="II412"/>
      <c r="IJ412"/>
      <c r="IK412"/>
      <c r="IL412"/>
      <c r="IM412"/>
      <c r="IN412"/>
    </row>
    <row r="413" s="33" customFormat="1" ht="15" customHeight="1" spans="1:248">
      <c r="A413" s="105">
        <v>2050207</v>
      </c>
      <c r="B413" s="108" t="s">
        <v>323</v>
      </c>
      <c r="C413" s="117">
        <v>0</v>
      </c>
      <c r="D413" s="101">
        <v>0</v>
      </c>
      <c r="E413" s="102">
        <f t="shared" si="66"/>
        <v>0</v>
      </c>
      <c r="F413" s="103">
        <f t="shared" si="67"/>
        <v>0</v>
      </c>
      <c r="G413" s="116">
        <v>0</v>
      </c>
      <c r="IG413"/>
      <c r="IH413"/>
      <c r="II413"/>
      <c r="IJ413"/>
      <c r="IK413"/>
      <c r="IL413"/>
      <c r="IM413"/>
      <c r="IN413"/>
    </row>
    <row r="414" s="33" customFormat="1" ht="15" customHeight="1" spans="1:248">
      <c r="A414" s="105">
        <v>2050299</v>
      </c>
      <c r="B414" s="108" t="s">
        <v>324</v>
      </c>
      <c r="C414" s="117">
        <v>99</v>
      </c>
      <c r="D414" s="101">
        <v>3305</v>
      </c>
      <c r="E414" s="102">
        <f t="shared" si="66"/>
        <v>3206</v>
      </c>
      <c r="F414" s="103">
        <f t="shared" si="67"/>
        <v>3238.38383838384</v>
      </c>
      <c r="G414" s="116">
        <v>3305</v>
      </c>
      <c r="IG414"/>
      <c r="IH414"/>
      <c r="II414"/>
      <c r="IJ414"/>
      <c r="IK414"/>
      <c r="IL414"/>
      <c r="IM414"/>
      <c r="IN414"/>
    </row>
    <row r="415" s="33" customFormat="1" ht="15" customHeight="1" spans="1:248">
      <c r="A415" s="105">
        <v>20503</v>
      </c>
      <c r="B415" s="106" t="s">
        <v>325</v>
      </c>
      <c r="C415" s="117">
        <f t="shared" ref="C415:G415" si="73">SUM(C416:C420)</f>
        <v>964</v>
      </c>
      <c r="D415" s="101">
        <f t="shared" si="73"/>
        <v>824</v>
      </c>
      <c r="E415" s="102">
        <f t="shared" si="66"/>
        <v>-140</v>
      </c>
      <c r="F415" s="103">
        <f t="shared" si="67"/>
        <v>-14.5228215767635</v>
      </c>
      <c r="G415" s="104">
        <f t="shared" si="73"/>
        <v>824</v>
      </c>
      <c r="IG415"/>
      <c r="IH415"/>
      <c r="II415"/>
      <c r="IJ415"/>
      <c r="IK415"/>
      <c r="IL415"/>
      <c r="IM415"/>
      <c r="IN415"/>
    </row>
    <row r="416" s="33" customFormat="1" ht="15" customHeight="1" spans="1:248">
      <c r="A416" s="105">
        <v>2050301</v>
      </c>
      <c r="B416" s="108" t="s">
        <v>326</v>
      </c>
      <c r="C416" s="117">
        <v>0</v>
      </c>
      <c r="D416" s="101">
        <v>0</v>
      </c>
      <c r="E416" s="102">
        <f t="shared" si="66"/>
        <v>0</v>
      </c>
      <c r="F416" s="103">
        <f t="shared" si="67"/>
        <v>0</v>
      </c>
      <c r="G416" s="104">
        <v>0</v>
      </c>
      <c r="IG416"/>
      <c r="IH416"/>
      <c r="II416"/>
      <c r="IJ416"/>
      <c r="IK416"/>
      <c r="IL416"/>
      <c r="IM416"/>
      <c r="IN416"/>
    </row>
    <row r="417" s="33" customFormat="1" ht="15" customHeight="1" spans="1:248">
      <c r="A417" s="105">
        <v>2050302</v>
      </c>
      <c r="B417" s="108" t="s">
        <v>327</v>
      </c>
      <c r="C417" s="117">
        <v>964</v>
      </c>
      <c r="D417" s="101">
        <v>824</v>
      </c>
      <c r="E417" s="102">
        <f t="shared" si="66"/>
        <v>-140</v>
      </c>
      <c r="F417" s="103">
        <f t="shared" si="67"/>
        <v>-14.5228215767635</v>
      </c>
      <c r="G417" s="116">
        <v>824</v>
      </c>
      <c r="IG417"/>
      <c r="IH417"/>
      <c r="II417"/>
      <c r="IJ417"/>
      <c r="IK417"/>
      <c r="IL417"/>
      <c r="IM417"/>
      <c r="IN417"/>
    </row>
    <row r="418" s="33" customFormat="1" ht="15" customHeight="1" spans="1:248">
      <c r="A418" s="105">
        <v>2050303</v>
      </c>
      <c r="B418" s="108" t="s">
        <v>328</v>
      </c>
      <c r="C418" s="117">
        <v>0</v>
      </c>
      <c r="D418" s="101">
        <v>0</v>
      </c>
      <c r="E418" s="102">
        <f t="shared" si="66"/>
        <v>0</v>
      </c>
      <c r="F418" s="103">
        <f t="shared" si="67"/>
        <v>0</v>
      </c>
      <c r="G418" s="104">
        <v>0</v>
      </c>
      <c r="IG418"/>
      <c r="IH418"/>
      <c r="II418"/>
      <c r="IJ418"/>
      <c r="IK418"/>
      <c r="IL418"/>
      <c r="IM418"/>
      <c r="IN418"/>
    </row>
    <row r="419" s="33" customFormat="1" ht="15" customHeight="1" spans="1:248">
      <c r="A419" s="105">
        <v>2050305</v>
      </c>
      <c r="B419" s="108" t="s">
        <v>329</v>
      </c>
      <c r="C419" s="117">
        <v>0</v>
      </c>
      <c r="D419" s="101">
        <v>0</v>
      </c>
      <c r="E419" s="102">
        <f t="shared" si="66"/>
        <v>0</v>
      </c>
      <c r="F419" s="103">
        <f t="shared" si="67"/>
        <v>0</v>
      </c>
      <c r="G419" s="104">
        <v>0</v>
      </c>
      <c r="IG419"/>
      <c r="IH419"/>
      <c r="II419"/>
      <c r="IJ419"/>
      <c r="IK419"/>
      <c r="IL419"/>
      <c r="IM419"/>
      <c r="IN419"/>
    </row>
    <row r="420" s="33" customFormat="1" ht="15" customHeight="1" spans="1:248">
      <c r="A420" s="105">
        <v>2050399</v>
      </c>
      <c r="B420" s="108" t="s">
        <v>330</v>
      </c>
      <c r="C420" s="117">
        <v>0</v>
      </c>
      <c r="D420" s="101">
        <v>0</v>
      </c>
      <c r="E420" s="102">
        <f t="shared" si="66"/>
        <v>0</v>
      </c>
      <c r="F420" s="103">
        <f t="shared" si="67"/>
        <v>0</v>
      </c>
      <c r="G420" s="104">
        <v>0</v>
      </c>
      <c r="IG420"/>
      <c r="IH420"/>
      <c r="II420"/>
      <c r="IJ420"/>
      <c r="IK420"/>
      <c r="IL420"/>
      <c r="IM420"/>
      <c r="IN420"/>
    </row>
    <row r="421" s="33" customFormat="1" ht="15" customHeight="1" spans="1:248">
      <c r="A421" s="105">
        <v>20504</v>
      </c>
      <c r="B421" s="106" t="s">
        <v>331</v>
      </c>
      <c r="C421" s="117">
        <f t="shared" ref="C421:G421" si="74">SUM(C422:C426)</f>
        <v>0</v>
      </c>
      <c r="D421" s="101">
        <f t="shared" si="74"/>
        <v>0</v>
      </c>
      <c r="E421" s="102">
        <f t="shared" si="66"/>
        <v>0</v>
      </c>
      <c r="F421" s="103">
        <f t="shared" si="67"/>
        <v>0</v>
      </c>
      <c r="G421" s="104">
        <f t="shared" si="74"/>
        <v>0</v>
      </c>
      <c r="IG421"/>
      <c r="IH421"/>
      <c r="II421"/>
      <c r="IJ421"/>
      <c r="IK421"/>
      <c r="IL421"/>
      <c r="IM421"/>
      <c r="IN421"/>
    </row>
    <row r="422" s="33" customFormat="1" ht="15" customHeight="1" spans="1:248">
      <c r="A422" s="105">
        <v>2050401</v>
      </c>
      <c r="B422" s="108" t="s">
        <v>332</v>
      </c>
      <c r="C422" s="117">
        <v>0</v>
      </c>
      <c r="D422" s="101">
        <v>0</v>
      </c>
      <c r="E422" s="102">
        <f t="shared" si="66"/>
        <v>0</v>
      </c>
      <c r="F422" s="103">
        <f t="shared" si="67"/>
        <v>0</v>
      </c>
      <c r="G422" s="104">
        <v>0</v>
      </c>
      <c r="IG422"/>
      <c r="IH422"/>
      <c r="II422"/>
      <c r="IJ422"/>
      <c r="IK422"/>
      <c r="IL422"/>
      <c r="IM422"/>
      <c r="IN422"/>
    </row>
    <row r="423" s="33" customFormat="1" ht="15" customHeight="1" spans="1:248">
      <c r="A423" s="105">
        <v>2050402</v>
      </c>
      <c r="B423" s="108" t="s">
        <v>333</v>
      </c>
      <c r="C423" s="117">
        <v>0</v>
      </c>
      <c r="D423" s="101">
        <v>0</v>
      </c>
      <c r="E423" s="102">
        <f t="shared" si="66"/>
        <v>0</v>
      </c>
      <c r="F423" s="103">
        <f t="shared" si="67"/>
        <v>0</v>
      </c>
      <c r="G423" s="104">
        <v>0</v>
      </c>
      <c r="IG423"/>
      <c r="IH423"/>
      <c r="II423"/>
      <c r="IJ423"/>
      <c r="IK423"/>
      <c r="IL423"/>
      <c r="IM423"/>
      <c r="IN423"/>
    </row>
    <row r="424" s="33" customFormat="1" ht="15" customHeight="1" spans="1:248">
      <c r="A424" s="105">
        <v>2050403</v>
      </c>
      <c r="B424" s="108" t="s">
        <v>334</v>
      </c>
      <c r="C424" s="117">
        <v>0</v>
      </c>
      <c r="D424" s="101">
        <v>0</v>
      </c>
      <c r="E424" s="102">
        <f t="shared" si="66"/>
        <v>0</v>
      </c>
      <c r="F424" s="103">
        <f t="shared" si="67"/>
        <v>0</v>
      </c>
      <c r="G424" s="104">
        <v>0</v>
      </c>
      <c r="IG424"/>
      <c r="IH424"/>
      <c r="II424"/>
      <c r="IJ424"/>
      <c r="IK424"/>
      <c r="IL424"/>
      <c r="IM424"/>
      <c r="IN424"/>
    </row>
    <row r="425" s="33" customFormat="1" ht="15" customHeight="1" spans="1:248">
      <c r="A425" s="105">
        <v>2050404</v>
      </c>
      <c r="B425" s="108" t="s">
        <v>335</v>
      </c>
      <c r="C425" s="117">
        <v>0</v>
      </c>
      <c r="D425" s="101">
        <v>0</v>
      </c>
      <c r="E425" s="102">
        <f t="shared" si="66"/>
        <v>0</v>
      </c>
      <c r="F425" s="103">
        <f t="shared" si="67"/>
        <v>0</v>
      </c>
      <c r="G425" s="104">
        <v>0</v>
      </c>
      <c r="IG425"/>
      <c r="IH425"/>
      <c r="II425"/>
      <c r="IJ425"/>
      <c r="IK425"/>
      <c r="IL425"/>
      <c r="IM425"/>
      <c r="IN425"/>
    </row>
    <row r="426" s="33" customFormat="1" ht="15" customHeight="1" spans="1:248">
      <c r="A426" s="105">
        <v>2050499</v>
      </c>
      <c r="B426" s="108" t="s">
        <v>336</v>
      </c>
      <c r="C426" s="117">
        <v>0</v>
      </c>
      <c r="D426" s="101">
        <v>0</v>
      </c>
      <c r="E426" s="102">
        <f t="shared" si="66"/>
        <v>0</v>
      </c>
      <c r="F426" s="103">
        <f t="shared" si="67"/>
        <v>0</v>
      </c>
      <c r="G426" s="104">
        <v>0</v>
      </c>
      <c r="IG426"/>
      <c r="IH426"/>
      <c r="II426"/>
      <c r="IJ426"/>
      <c r="IK426"/>
      <c r="IL426"/>
      <c r="IM426"/>
      <c r="IN426"/>
    </row>
    <row r="427" s="33" customFormat="1" ht="15" customHeight="1" spans="1:248">
      <c r="A427" s="105">
        <v>20505</v>
      </c>
      <c r="B427" s="106" t="s">
        <v>337</v>
      </c>
      <c r="C427" s="117">
        <f t="shared" ref="C427:G427" si="75">SUM(C428:C430)</f>
        <v>0</v>
      </c>
      <c r="D427" s="101">
        <f t="shared" si="75"/>
        <v>0</v>
      </c>
      <c r="E427" s="102">
        <f t="shared" si="66"/>
        <v>0</v>
      </c>
      <c r="F427" s="103">
        <f t="shared" si="67"/>
        <v>0</v>
      </c>
      <c r="G427" s="104">
        <f t="shared" si="75"/>
        <v>0</v>
      </c>
      <c r="IG427"/>
      <c r="IH427"/>
      <c r="II427"/>
      <c r="IJ427"/>
      <c r="IK427"/>
      <c r="IL427"/>
      <c r="IM427"/>
      <c r="IN427"/>
    </row>
    <row r="428" s="33" customFormat="1" ht="15" customHeight="1" spans="1:248">
      <c r="A428" s="105">
        <v>2050501</v>
      </c>
      <c r="B428" s="108" t="s">
        <v>338</v>
      </c>
      <c r="C428" s="117">
        <v>0</v>
      </c>
      <c r="D428" s="101">
        <v>0</v>
      </c>
      <c r="E428" s="102">
        <f t="shared" si="66"/>
        <v>0</v>
      </c>
      <c r="F428" s="103">
        <f t="shared" si="67"/>
        <v>0</v>
      </c>
      <c r="G428" s="104">
        <v>0</v>
      </c>
      <c r="IG428"/>
      <c r="IH428"/>
      <c r="II428"/>
      <c r="IJ428"/>
      <c r="IK428"/>
      <c r="IL428"/>
      <c r="IM428"/>
      <c r="IN428"/>
    </row>
    <row r="429" s="33" customFormat="1" ht="15" customHeight="1" spans="1:248">
      <c r="A429" s="105">
        <v>2050502</v>
      </c>
      <c r="B429" s="108" t="s">
        <v>339</v>
      </c>
      <c r="C429" s="117">
        <v>0</v>
      </c>
      <c r="D429" s="101">
        <v>0</v>
      </c>
      <c r="E429" s="102">
        <f t="shared" si="66"/>
        <v>0</v>
      </c>
      <c r="F429" s="103">
        <f t="shared" si="67"/>
        <v>0</v>
      </c>
      <c r="G429" s="104">
        <v>0</v>
      </c>
      <c r="IG429"/>
      <c r="IH429"/>
      <c r="II429"/>
      <c r="IJ429"/>
      <c r="IK429"/>
      <c r="IL429"/>
      <c r="IM429"/>
      <c r="IN429"/>
    </row>
    <row r="430" s="33" customFormat="1" ht="15" customHeight="1" spans="1:248">
      <c r="A430" s="105">
        <v>2050599</v>
      </c>
      <c r="B430" s="108" t="s">
        <v>340</v>
      </c>
      <c r="C430" s="117">
        <v>0</v>
      </c>
      <c r="D430" s="101">
        <v>0</v>
      </c>
      <c r="E430" s="102">
        <f t="shared" si="66"/>
        <v>0</v>
      </c>
      <c r="F430" s="103">
        <f t="shared" si="67"/>
        <v>0</v>
      </c>
      <c r="G430" s="104">
        <v>0</v>
      </c>
      <c r="IG430"/>
      <c r="IH430"/>
      <c r="II430"/>
      <c r="IJ430"/>
      <c r="IK430"/>
      <c r="IL430"/>
      <c r="IM430"/>
      <c r="IN430"/>
    </row>
    <row r="431" s="33" customFormat="1" ht="15" customHeight="1" spans="1:248">
      <c r="A431" s="105">
        <v>20506</v>
      </c>
      <c r="B431" s="106" t="s">
        <v>341</v>
      </c>
      <c r="C431" s="117">
        <f t="shared" ref="C431:G431" si="76">SUM(C432:C434)</f>
        <v>0</v>
      </c>
      <c r="D431" s="101">
        <f t="shared" si="76"/>
        <v>0</v>
      </c>
      <c r="E431" s="102">
        <f t="shared" si="66"/>
        <v>0</v>
      </c>
      <c r="F431" s="103">
        <f t="shared" si="67"/>
        <v>0</v>
      </c>
      <c r="G431" s="104">
        <f t="shared" si="76"/>
        <v>0</v>
      </c>
      <c r="IG431"/>
      <c r="IH431"/>
      <c r="II431"/>
      <c r="IJ431"/>
      <c r="IK431"/>
      <c r="IL431"/>
      <c r="IM431"/>
      <c r="IN431"/>
    </row>
    <row r="432" s="33" customFormat="1" ht="15" customHeight="1" spans="1:248">
      <c r="A432" s="105">
        <v>2050601</v>
      </c>
      <c r="B432" s="108" t="s">
        <v>342</v>
      </c>
      <c r="C432" s="117">
        <v>0</v>
      </c>
      <c r="D432" s="101">
        <v>0</v>
      </c>
      <c r="E432" s="102">
        <f t="shared" si="66"/>
        <v>0</v>
      </c>
      <c r="F432" s="103">
        <f t="shared" si="67"/>
        <v>0</v>
      </c>
      <c r="G432" s="104">
        <v>0</v>
      </c>
      <c r="IG432"/>
      <c r="IH432"/>
      <c r="II432"/>
      <c r="IJ432"/>
      <c r="IK432"/>
      <c r="IL432"/>
      <c r="IM432"/>
      <c r="IN432"/>
    </row>
    <row r="433" s="33" customFormat="1" ht="15" customHeight="1" spans="1:248">
      <c r="A433" s="105">
        <v>2050602</v>
      </c>
      <c r="B433" s="108" t="s">
        <v>343</v>
      </c>
      <c r="C433" s="117">
        <v>0</v>
      </c>
      <c r="D433" s="101">
        <v>0</v>
      </c>
      <c r="E433" s="102">
        <f t="shared" si="66"/>
        <v>0</v>
      </c>
      <c r="F433" s="103">
        <f t="shared" si="67"/>
        <v>0</v>
      </c>
      <c r="G433" s="104">
        <v>0</v>
      </c>
      <c r="IG433"/>
      <c r="IH433"/>
      <c r="II433"/>
      <c r="IJ433"/>
      <c r="IK433"/>
      <c r="IL433"/>
      <c r="IM433"/>
      <c r="IN433"/>
    </row>
    <row r="434" s="33" customFormat="1" ht="15" customHeight="1" spans="1:248">
      <c r="A434" s="105">
        <v>2050699</v>
      </c>
      <c r="B434" s="108" t="s">
        <v>344</v>
      </c>
      <c r="C434" s="117">
        <v>0</v>
      </c>
      <c r="D434" s="101">
        <v>0</v>
      </c>
      <c r="E434" s="102">
        <f t="shared" si="66"/>
        <v>0</v>
      </c>
      <c r="F434" s="103">
        <f t="shared" si="67"/>
        <v>0</v>
      </c>
      <c r="G434" s="104">
        <v>0</v>
      </c>
      <c r="IG434"/>
      <c r="IH434"/>
      <c r="II434"/>
      <c r="IJ434"/>
      <c r="IK434"/>
      <c r="IL434"/>
      <c r="IM434"/>
      <c r="IN434"/>
    </row>
    <row r="435" s="33" customFormat="1" ht="15" customHeight="1" spans="1:248">
      <c r="A435" s="105">
        <v>20507</v>
      </c>
      <c r="B435" s="106" t="s">
        <v>345</v>
      </c>
      <c r="C435" s="117">
        <f t="shared" ref="C435:G435" si="77">SUM(C436:C438)</f>
        <v>0</v>
      </c>
      <c r="D435" s="101">
        <f t="shared" si="77"/>
        <v>0</v>
      </c>
      <c r="E435" s="102">
        <f t="shared" si="66"/>
        <v>0</v>
      </c>
      <c r="F435" s="103">
        <f t="shared" si="67"/>
        <v>0</v>
      </c>
      <c r="G435" s="104">
        <f t="shared" si="77"/>
        <v>0</v>
      </c>
      <c r="IG435"/>
      <c r="IH435"/>
      <c r="II435"/>
      <c r="IJ435"/>
      <c r="IK435"/>
      <c r="IL435"/>
      <c r="IM435"/>
      <c r="IN435"/>
    </row>
    <row r="436" s="33" customFormat="1" ht="15" customHeight="1" spans="1:248">
      <c r="A436" s="105">
        <v>2050701</v>
      </c>
      <c r="B436" s="108" t="s">
        <v>346</v>
      </c>
      <c r="C436" s="117">
        <v>0</v>
      </c>
      <c r="D436" s="101">
        <v>0</v>
      </c>
      <c r="E436" s="102">
        <f t="shared" si="66"/>
        <v>0</v>
      </c>
      <c r="F436" s="103">
        <f t="shared" si="67"/>
        <v>0</v>
      </c>
      <c r="G436" s="104">
        <v>0</v>
      </c>
      <c r="IG436"/>
      <c r="IH436"/>
      <c r="II436"/>
      <c r="IJ436"/>
      <c r="IK436"/>
      <c r="IL436"/>
      <c r="IM436"/>
      <c r="IN436"/>
    </row>
    <row r="437" s="33" customFormat="1" ht="15" customHeight="1" spans="1:248">
      <c r="A437" s="105">
        <v>2050702</v>
      </c>
      <c r="B437" s="108" t="s">
        <v>347</v>
      </c>
      <c r="C437" s="117">
        <v>0</v>
      </c>
      <c r="D437" s="101">
        <v>0</v>
      </c>
      <c r="E437" s="102">
        <f t="shared" si="66"/>
        <v>0</v>
      </c>
      <c r="F437" s="103">
        <f t="shared" si="67"/>
        <v>0</v>
      </c>
      <c r="G437" s="104">
        <v>0</v>
      </c>
      <c r="IG437"/>
      <c r="IH437"/>
      <c r="II437"/>
      <c r="IJ437"/>
      <c r="IK437"/>
      <c r="IL437"/>
      <c r="IM437"/>
      <c r="IN437"/>
    </row>
    <row r="438" s="33" customFormat="1" ht="15" customHeight="1" spans="1:248">
      <c r="A438" s="105">
        <v>2050799</v>
      </c>
      <c r="B438" s="108" t="s">
        <v>348</v>
      </c>
      <c r="C438" s="117">
        <v>0</v>
      </c>
      <c r="D438" s="101">
        <v>0</v>
      </c>
      <c r="E438" s="102">
        <f t="shared" si="66"/>
        <v>0</v>
      </c>
      <c r="F438" s="103">
        <f t="shared" si="67"/>
        <v>0</v>
      </c>
      <c r="G438" s="104">
        <v>0</v>
      </c>
      <c r="IG438"/>
      <c r="IH438"/>
      <c r="II438"/>
      <c r="IJ438"/>
      <c r="IK438"/>
      <c r="IL438"/>
      <c r="IM438"/>
      <c r="IN438"/>
    </row>
    <row r="439" s="33" customFormat="1" ht="15" customHeight="1" spans="1:248">
      <c r="A439" s="105">
        <v>20508</v>
      </c>
      <c r="B439" s="106" t="s">
        <v>349</v>
      </c>
      <c r="C439" s="117">
        <f t="shared" ref="C439:G439" si="78">SUM(C440:C444)</f>
        <v>742</v>
      </c>
      <c r="D439" s="101">
        <f t="shared" si="78"/>
        <v>594</v>
      </c>
      <c r="E439" s="102">
        <f t="shared" si="66"/>
        <v>-148</v>
      </c>
      <c r="F439" s="103">
        <f t="shared" si="67"/>
        <v>-19.9460916442049</v>
      </c>
      <c r="G439" s="104">
        <f t="shared" si="78"/>
        <v>594</v>
      </c>
      <c r="IG439"/>
      <c r="IH439"/>
      <c r="II439"/>
      <c r="IJ439"/>
      <c r="IK439"/>
      <c r="IL439"/>
      <c r="IM439"/>
      <c r="IN439"/>
    </row>
    <row r="440" s="33" customFormat="1" ht="15" customHeight="1" spans="1:248">
      <c r="A440" s="105">
        <v>2050801</v>
      </c>
      <c r="B440" s="108" t="s">
        <v>350</v>
      </c>
      <c r="C440" s="117">
        <v>526</v>
      </c>
      <c r="D440" s="101">
        <v>556</v>
      </c>
      <c r="E440" s="102">
        <f t="shared" si="66"/>
        <v>30</v>
      </c>
      <c r="F440" s="103">
        <f t="shared" si="67"/>
        <v>5.70342205323194</v>
      </c>
      <c r="G440" s="116">
        <v>556</v>
      </c>
      <c r="IG440"/>
      <c r="IH440"/>
      <c r="II440"/>
      <c r="IJ440"/>
      <c r="IK440"/>
      <c r="IL440"/>
      <c r="IM440"/>
      <c r="IN440"/>
    </row>
    <row r="441" s="33" customFormat="1" ht="15" customHeight="1" spans="1:248">
      <c r="A441" s="105">
        <v>2050802</v>
      </c>
      <c r="B441" s="108" t="s">
        <v>351</v>
      </c>
      <c r="C441" s="117">
        <v>216</v>
      </c>
      <c r="D441" s="101">
        <v>38</v>
      </c>
      <c r="E441" s="102">
        <f t="shared" si="66"/>
        <v>-178</v>
      </c>
      <c r="F441" s="103">
        <f t="shared" si="67"/>
        <v>-82.4074074074074</v>
      </c>
      <c r="G441" s="116">
        <v>38</v>
      </c>
      <c r="IG441"/>
      <c r="IH441"/>
      <c r="II441"/>
      <c r="IJ441"/>
      <c r="IK441"/>
      <c r="IL441"/>
      <c r="IM441"/>
      <c r="IN441"/>
    </row>
    <row r="442" s="33" customFormat="1" ht="15" customHeight="1" spans="1:248">
      <c r="A442" s="105">
        <v>2050803</v>
      </c>
      <c r="B442" s="108" t="s">
        <v>352</v>
      </c>
      <c r="C442" s="117">
        <v>0</v>
      </c>
      <c r="D442" s="101">
        <v>0</v>
      </c>
      <c r="E442" s="102">
        <f t="shared" si="66"/>
        <v>0</v>
      </c>
      <c r="F442" s="103">
        <f t="shared" si="67"/>
        <v>0</v>
      </c>
      <c r="G442" s="104">
        <v>0</v>
      </c>
      <c r="IG442"/>
      <c r="IH442"/>
      <c r="II442"/>
      <c r="IJ442"/>
      <c r="IK442"/>
      <c r="IL442"/>
      <c r="IM442"/>
      <c r="IN442"/>
    </row>
    <row r="443" s="33" customFormat="1" ht="15" customHeight="1" spans="1:248">
      <c r="A443" s="105">
        <v>2050804</v>
      </c>
      <c r="B443" s="108" t="s">
        <v>353</v>
      </c>
      <c r="C443" s="117">
        <v>0</v>
      </c>
      <c r="D443" s="101">
        <v>0</v>
      </c>
      <c r="E443" s="102">
        <f t="shared" si="66"/>
        <v>0</v>
      </c>
      <c r="F443" s="103">
        <f t="shared" si="67"/>
        <v>0</v>
      </c>
      <c r="G443" s="104">
        <v>0</v>
      </c>
      <c r="IG443"/>
      <c r="IH443"/>
      <c r="II443"/>
      <c r="IJ443"/>
      <c r="IK443"/>
      <c r="IL443"/>
      <c r="IM443"/>
      <c r="IN443"/>
    </row>
    <row r="444" s="33" customFormat="1" ht="15" customHeight="1" spans="1:248">
      <c r="A444" s="105">
        <v>2050899</v>
      </c>
      <c r="B444" s="108" t="s">
        <v>354</v>
      </c>
      <c r="C444" s="117">
        <v>0</v>
      </c>
      <c r="D444" s="101">
        <v>0</v>
      </c>
      <c r="E444" s="102">
        <f t="shared" si="66"/>
        <v>0</v>
      </c>
      <c r="F444" s="103">
        <f t="shared" si="67"/>
        <v>0</v>
      </c>
      <c r="G444" s="104">
        <v>0</v>
      </c>
      <c r="IG444"/>
      <c r="IH444"/>
      <c r="II444"/>
      <c r="IJ444"/>
      <c r="IK444"/>
      <c r="IL444"/>
      <c r="IM444"/>
      <c r="IN444"/>
    </row>
    <row r="445" s="33" customFormat="1" ht="15" customHeight="1" spans="1:248">
      <c r="A445" s="105">
        <v>20509</v>
      </c>
      <c r="B445" s="106" t="s">
        <v>355</v>
      </c>
      <c r="C445" s="117">
        <f t="shared" ref="C445:G445" si="79">SUM(C446:C451)</f>
        <v>0</v>
      </c>
      <c r="D445" s="101">
        <f t="shared" si="79"/>
        <v>0</v>
      </c>
      <c r="E445" s="102">
        <f t="shared" si="66"/>
        <v>0</v>
      </c>
      <c r="F445" s="103">
        <f t="shared" si="67"/>
        <v>0</v>
      </c>
      <c r="G445" s="104">
        <f t="shared" si="79"/>
        <v>0</v>
      </c>
      <c r="IG445"/>
      <c r="IH445"/>
      <c r="II445"/>
      <c r="IJ445"/>
      <c r="IK445"/>
      <c r="IL445"/>
      <c r="IM445"/>
      <c r="IN445"/>
    </row>
    <row r="446" s="33" customFormat="1" ht="15" customHeight="1" spans="1:248">
      <c r="A446" s="105">
        <v>2050901</v>
      </c>
      <c r="B446" s="108" t="s">
        <v>356</v>
      </c>
      <c r="C446" s="117">
        <v>0</v>
      </c>
      <c r="D446" s="101">
        <v>0</v>
      </c>
      <c r="E446" s="102">
        <f t="shared" si="66"/>
        <v>0</v>
      </c>
      <c r="F446" s="103">
        <f t="shared" si="67"/>
        <v>0</v>
      </c>
      <c r="G446" s="104">
        <v>0</v>
      </c>
      <c r="IG446"/>
      <c r="IH446"/>
      <c r="II446"/>
      <c r="IJ446"/>
      <c r="IK446"/>
      <c r="IL446"/>
      <c r="IM446"/>
      <c r="IN446"/>
    </row>
    <row r="447" s="33" customFormat="1" ht="15" customHeight="1" spans="1:248">
      <c r="A447" s="105">
        <v>2050902</v>
      </c>
      <c r="B447" s="108" t="s">
        <v>357</v>
      </c>
      <c r="C447" s="117">
        <v>0</v>
      </c>
      <c r="D447" s="101">
        <v>0</v>
      </c>
      <c r="E447" s="102">
        <f t="shared" si="66"/>
        <v>0</v>
      </c>
      <c r="F447" s="103">
        <f t="shared" si="67"/>
        <v>0</v>
      </c>
      <c r="G447" s="104">
        <v>0</v>
      </c>
      <c r="IG447"/>
      <c r="IH447"/>
      <c r="II447"/>
      <c r="IJ447"/>
      <c r="IK447"/>
      <c r="IL447"/>
      <c r="IM447"/>
      <c r="IN447"/>
    </row>
    <row r="448" s="33" customFormat="1" ht="15" customHeight="1" spans="1:248">
      <c r="A448" s="105">
        <v>2050903</v>
      </c>
      <c r="B448" s="108" t="s">
        <v>358</v>
      </c>
      <c r="C448" s="117">
        <v>0</v>
      </c>
      <c r="D448" s="101">
        <v>0</v>
      </c>
      <c r="E448" s="102">
        <f t="shared" si="66"/>
        <v>0</v>
      </c>
      <c r="F448" s="103">
        <f t="shared" si="67"/>
        <v>0</v>
      </c>
      <c r="G448" s="104">
        <v>0</v>
      </c>
      <c r="IG448"/>
      <c r="IH448"/>
      <c r="II448"/>
      <c r="IJ448"/>
      <c r="IK448"/>
      <c r="IL448"/>
      <c r="IM448"/>
      <c r="IN448"/>
    </row>
    <row r="449" s="33" customFormat="1" ht="15" customHeight="1" spans="1:248">
      <c r="A449" s="105">
        <v>2050904</v>
      </c>
      <c r="B449" s="108" t="s">
        <v>359</v>
      </c>
      <c r="C449" s="117">
        <v>0</v>
      </c>
      <c r="D449" s="101">
        <v>0</v>
      </c>
      <c r="E449" s="102">
        <f t="shared" si="66"/>
        <v>0</v>
      </c>
      <c r="F449" s="103">
        <f t="shared" si="67"/>
        <v>0</v>
      </c>
      <c r="G449" s="104">
        <v>0</v>
      </c>
      <c r="IG449"/>
      <c r="IH449"/>
      <c r="II449"/>
      <c r="IJ449"/>
      <c r="IK449"/>
      <c r="IL449"/>
      <c r="IM449"/>
      <c r="IN449"/>
    </row>
    <row r="450" s="33" customFormat="1" ht="15" customHeight="1" spans="1:248">
      <c r="A450" s="105">
        <v>2050905</v>
      </c>
      <c r="B450" s="108" t="s">
        <v>360</v>
      </c>
      <c r="C450" s="117">
        <v>0</v>
      </c>
      <c r="D450" s="101">
        <v>0</v>
      </c>
      <c r="E450" s="102">
        <f t="shared" si="66"/>
        <v>0</v>
      </c>
      <c r="F450" s="103">
        <f t="shared" si="67"/>
        <v>0</v>
      </c>
      <c r="G450" s="104">
        <v>0</v>
      </c>
      <c r="IG450"/>
      <c r="IH450"/>
      <c r="II450"/>
      <c r="IJ450"/>
      <c r="IK450"/>
      <c r="IL450"/>
      <c r="IM450"/>
      <c r="IN450"/>
    </row>
    <row r="451" s="33" customFormat="1" ht="15" customHeight="1" spans="1:248">
      <c r="A451" s="105">
        <v>2050999</v>
      </c>
      <c r="B451" s="108" t="s">
        <v>361</v>
      </c>
      <c r="C451" s="117">
        <v>0</v>
      </c>
      <c r="D451" s="101">
        <v>0</v>
      </c>
      <c r="E451" s="102">
        <f t="shared" si="66"/>
        <v>0</v>
      </c>
      <c r="F451" s="103">
        <f t="shared" si="67"/>
        <v>0</v>
      </c>
      <c r="G451" s="104">
        <v>0</v>
      </c>
      <c r="IG451"/>
      <c r="IH451"/>
      <c r="II451"/>
      <c r="IJ451"/>
      <c r="IK451"/>
      <c r="IL451"/>
      <c r="IM451"/>
      <c r="IN451"/>
    </row>
    <row r="452" s="33" customFormat="1" ht="15" customHeight="1" spans="1:248">
      <c r="A452" s="105">
        <v>20599</v>
      </c>
      <c r="B452" s="106" t="s">
        <v>362</v>
      </c>
      <c r="C452" s="117">
        <f t="shared" ref="C452:G452" si="80">C453</f>
        <v>103</v>
      </c>
      <c r="D452" s="101">
        <f t="shared" si="80"/>
        <v>0</v>
      </c>
      <c r="E452" s="102">
        <f t="shared" si="66"/>
        <v>-103</v>
      </c>
      <c r="F452" s="103">
        <f t="shared" si="67"/>
        <v>-100</v>
      </c>
      <c r="G452" s="104">
        <f t="shared" si="80"/>
        <v>0</v>
      </c>
      <c r="IG452"/>
      <c r="IH452"/>
      <c r="II452"/>
      <c r="IJ452"/>
      <c r="IK452"/>
      <c r="IL452"/>
      <c r="IM452"/>
      <c r="IN452"/>
    </row>
    <row r="453" s="33" customFormat="1" ht="15" customHeight="1" spans="1:248">
      <c r="A453" s="105">
        <v>2059999</v>
      </c>
      <c r="B453" s="108" t="s">
        <v>363</v>
      </c>
      <c r="C453" s="117">
        <v>103</v>
      </c>
      <c r="D453" s="101"/>
      <c r="E453" s="102">
        <f t="shared" ref="E453:E516" si="81">D453-C453</f>
        <v>-103</v>
      </c>
      <c r="F453" s="103">
        <f t="shared" ref="F453:F516" si="82">IF(C453=0,,E453/C453*100)</f>
        <v>-100</v>
      </c>
      <c r="G453" s="104"/>
      <c r="IG453"/>
      <c r="IH453"/>
      <c r="II453"/>
      <c r="IJ453"/>
      <c r="IK453"/>
      <c r="IL453"/>
      <c r="IM453"/>
      <c r="IN453"/>
    </row>
    <row r="454" s="33" customFormat="1" ht="15" customHeight="1" spans="1:248">
      <c r="A454" s="105">
        <v>206</v>
      </c>
      <c r="B454" s="106" t="s">
        <v>364</v>
      </c>
      <c r="C454" s="117">
        <f t="shared" ref="C454:G454" si="83">C455+C460+C468+C474+C478+C483+C488+C495+C499+C503</f>
        <v>95</v>
      </c>
      <c r="D454" s="101">
        <f t="shared" si="83"/>
        <v>42</v>
      </c>
      <c r="E454" s="102">
        <f t="shared" si="81"/>
        <v>-53</v>
      </c>
      <c r="F454" s="103">
        <f t="shared" si="82"/>
        <v>-55.7894736842105</v>
      </c>
      <c r="G454" s="104">
        <f t="shared" si="83"/>
        <v>42</v>
      </c>
      <c r="IG454"/>
      <c r="IH454"/>
      <c r="II454"/>
      <c r="IJ454"/>
      <c r="IK454"/>
      <c r="IL454"/>
      <c r="IM454"/>
      <c r="IN454"/>
    </row>
    <row r="455" s="33" customFormat="1" ht="15" customHeight="1" spans="1:248">
      <c r="A455" s="105">
        <v>20601</v>
      </c>
      <c r="B455" s="106" t="s">
        <v>365</v>
      </c>
      <c r="C455" s="117">
        <f t="shared" ref="C455:G455" si="84">SUM(C456:C459)</f>
        <v>49</v>
      </c>
      <c r="D455" s="101">
        <f t="shared" si="84"/>
        <v>0</v>
      </c>
      <c r="E455" s="102">
        <f t="shared" si="81"/>
        <v>-49</v>
      </c>
      <c r="F455" s="103">
        <f t="shared" si="82"/>
        <v>-100</v>
      </c>
      <c r="G455" s="104">
        <f t="shared" si="84"/>
        <v>0</v>
      </c>
      <c r="IG455"/>
      <c r="IH455"/>
      <c r="II455"/>
      <c r="IJ455"/>
      <c r="IK455"/>
      <c r="IL455"/>
      <c r="IM455"/>
      <c r="IN455"/>
    </row>
    <row r="456" s="33" customFormat="1" ht="15" customHeight="1" spans="1:248">
      <c r="A456" s="105">
        <v>2060101</v>
      </c>
      <c r="B456" s="108" t="s">
        <v>63</v>
      </c>
      <c r="C456" s="117">
        <v>49</v>
      </c>
      <c r="D456" s="101"/>
      <c r="E456" s="102">
        <f t="shared" si="81"/>
        <v>-49</v>
      </c>
      <c r="F456" s="103">
        <f t="shared" si="82"/>
        <v>-100</v>
      </c>
      <c r="G456" s="104"/>
      <c r="IG456"/>
      <c r="IH456"/>
      <c r="II456"/>
      <c r="IJ456"/>
      <c r="IK456"/>
      <c r="IL456"/>
      <c r="IM456"/>
      <c r="IN456"/>
    </row>
    <row r="457" s="33" customFormat="1" ht="15" customHeight="1" spans="1:248">
      <c r="A457" s="105">
        <v>2060102</v>
      </c>
      <c r="B457" s="108" t="s">
        <v>64</v>
      </c>
      <c r="C457" s="117">
        <v>0</v>
      </c>
      <c r="D457" s="101">
        <v>0</v>
      </c>
      <c r="E457" s="102">
        <f t="shared" si="81"/>
        <v>0</v>
      </c>
      <c r="F457" s="103">
        <f t="shared" si="82"/>
        <v>0</v>
      </c>
      <c r="G457" s="104">
        <v>0</v>
      </c>
      <c r="IG457"/>
      <c r="IH457"/>
      <c r="II457"/>
      <c r="IJ457"/>
      <c r="IK457"/>
      <c r="IL457"/>
      <c r="IM457"/>
      <c r="IN457"/>
    </row>
    <row r="458" s="33" customFormat="1" ht="15" customHeight="1" spans="1:248">
      <c r="A458" s="105">
        <v>2060103</v>
      </c>
      <c r="B458" s="108" t="s">
        <v>65</v>
      </c>
      <c r="C458" s="117">
        <v>0</v>
      </c>
      <c r="D458" s="101">
        <v>0</v>
      </c>
      <c r="E458" s="102">
        <f t="shared" si="81"/>
        <v>0</v>
      </c>
      <c r="F458" s="103">
        <f t="shared" si="82"/>
        <v>0</v>
      </c>
      <c r="G458" s="104">
        <v>0</v>
      </c>
      <c r="IG458"/>
      <c r="IH458"/>
      <c r="II458"/>
      <c r="IJ458"/>
      <c r="IK458"/>
      <c r="IL458"/>
      <c r="IM458"/>
      <c r="IN458"/>
    </row>
    <row r="459" s="33" customFormat="1" ht="15" customHeight="1" spans="1:248">
      <c r="A459" s="105">
        <v>2060199</v>
      </c>
      <c r="B459" s="108" t="s">
        <v>366</v>
      </c>
      <c r="C459" s="117">
        <v>0</v>
      </c>
      <c r="D459" s="101">
        <v>0</v>
      </c>
      <c r="E459" s="102">
        <f t="shared" si="81"/>
        <v>0</v>
      </c>
      <c r="F459" s="103">
        <f t="shared" si="82"/>
        <v>0</v>
      </c>
      <c r="G459" s="104">
        <v>0</v>
      </c>
      <c r="IG459"/>
      <c r="IH459"/>
      <c r="II459"/>
      <c r="IJ459"/>
      <c r="IK459"/>
      <c r="IL459"/>
      <c r="IM459"/>
      <c r="IN459"/>
    </row>
    <row r="460" s="33" customFormat="1" ht="15" customHeight="1" spans="1:248">
      <c r="A460" s="105">
        <v>20602</v>
      </c>
      <c r="B460" s="106" t="s">
        <v>367</v>
      </c>
      <c r="C460" s="117">
        <f t="shared" ref="C460:G460" si="85">SUM(C461:C467)</f>
        <v>0</v>
      </c>
      <c r="D460" s="101">
        <f t="shared" si="85"/>
        <v>0</v>
      </c>
      <c r="E460" s="102">
        <f t="shared" si="81"/>
        <v>0</v>
      </c>
      <c r="F460" s="103">
        <f t="shared" si="82"/>
        <v>0</v>
      </c>
      <c r="G460" s="104">
        <f t="shared" si="85"/>
        <v>0</v>
      </c>
      <c r="IG460"/>
      <c r="IH460"/>
      <c r="II460"/>
      <c r="IJ460"/>
      <c r="IK460"/>
      <c r="IL460"/>
      <c r="IM460"/>
      <c r="IN460"/>
    </row>
    <row r="461" s="33" customFormat="1" ht="15" customHeight="1" spans="1:248">
      <c r="A461" s="105">
        <v>2060201</v>
      </c>
      <c r="B461" s="108" t="s">
        <v>368</v>
      </c>
      <c r="C461" s="117">
        <v>0</v>
      </c>
      <c r="D461" s="101">
        <v>0</v>
      </c>
      <c r="E461" s="102">
        <f t="shared" si="81"/>
        <v>0</v>
      </c>
      <c r="F461" s="103">
        <f t="shared" si="82"/>
        <v>0</v>
      </c>
      <c r="G461" s="104">
        <v>0</v>
      </c>
      <c r="IG461"/>
      <c r="IH461"/>
      <c r="II461"/>
      <c r="IJ461"/>
      <c r="IK461"/>
      <c r="IL461"/>
      <c r="IM461"/>
      <c r="IN461"/>
    </row>
    <row r="462" s="33" customFormat="1" ht="15" customHeight="1" spans="1:248">
      <c r="A462" s="105">
        <v>2060203</v>
      </c>
      <c r="B462" s="108" t="s">
        <v>369</v>
      </c>
      <c r="C462" s="117">
        <v>0</v>
      </c>
      <c r="D462" s="101">
        <v>0</v>
      </c>
      <c r="E462" s="102">
        <f t="shared" si="81"/>
        <v>0</v>
      </c>
      <c r="F462" s="103">
        <f t="shared" si="82"/>
        <v>0</v>
      </c>
      <c r="G462" s="104">
        <v>0</v>
      </c>
      <c r="IG462"/>
      <c r="IH462"/>
      <c r="II462"/>
      <c r="IJ462"/>
      <c r="IK462"/>
      <c r="IL462"/>
      <c r="IM462"/>
      <c r="IN462"/>
    </row>
    <row r="463" s="33" customFormat="1" ht="15" customHeight="1" spans="1:248">
      <c r="A463" s="105">
        <v>2060204</v>
      </c>
      <c r="B463" s="108" t="s">
        <v>370</v>
      </c>
      <c r="C463" s="117">
        <v>0</v>
      </c>
      <c r="D463" s="101">
        <v>0</v>
      </c>
      <c r="E463" s="102">
        <f t="shared" si="81"/>
        <v>0</v>
      </c>
      <c r="F463" s="103">
        <f t="shared" si="82"/>
        <v>0</v>
      </c>
      <c r="G463" s="104">
        <v>0</v>
      </c>
      <c r="IG463"/>
      <c r="IH463"/>
      <c r="II463"/>
      <c r="IJ463"/>
      <c r="IK463"/>
      <c r="IL463"/>
      <c r="IM463"/>
      <c r="IN463"/>
    </row>
    <row r="464" s="33" customFormat="1" ht="15" customHeight="1" spans="1:248">
      <c r="A464" s="105">
        <v>2060205</v>
      </c>
      <c r="B464" s="108" t="s">
        <v>371</v>
      </c>
      <c r="C464" s="117">
        <v>0</v>
      </c>
      <c r="D464" s="101">
        <v>0</v>
      </c>
      <c r="E464" s="102">
        <f t="shared" si="81"/>
        <v>0</v>
      </c>
      <c r="F464" s="103">
        <f t="shared" si="82"/>
        <v>0</v>
      </c>
      <c r="G464" s="104">
        <v>0</v>
      </c>
      <c r="IG464"/>
      <c r="IH464"/>
      <c r="II464"/>
      <c r="IJ464"/>
      <c r="IK464"/>
      <c r="IL464"/>
      <c r="IM464"/>
      <c r="IN464"/>
    </row>
    <row r="465" s="33" customFormat="1" ht="15" customHeight="1" spans="1:248">
      <c r="A465" s="105">
        <v>2060206</v>
      </c>
      <c r="B465" s="108" t="s">
        <v>372</v>
      </c>
      <c r="C465" s="117">
        <v>0</v>
      </c>
      <c r="D465" s="101">
        <v>0</v>
      </c>
      <c r="E465" s="102">
        <f t="shared" si="81"/>
        <v>0</v>
      </c>
      <c r="F465" s="103">
        <f t="shared" si="82"/>
        <v>0</v>
      </c>
      <c r="G465" s="104">
        <v>0</v>
      </c>
      <c r="IG465"/>
      <c r="IH465"/>
      <c r="II465"/>
      <c r="IJ465"/>
      <c r="IK465"/>
      <c r="IL465"/>
      <c r="IM465"/>
      <c r="IN465"/>
    </row>
    <row r="466" s="33" customFormat="1" ht="15" customHeight="1" spans="1:248">
      <c r="A466" s="105">
        <v>2060207</v>
      </c>
      <c r="B466" s="108" t="s">
        <v>373</v>
      </c>
      <c r="C466" s="117">
        <v>0</v>
      </c>
      <c r="D466" s="101">
        <v>0</v>
      </c>
      <c r="E466" s="102">
        <f t="shared" si="81"/>
        <v>0</v>
      </c>
      <c r="F466" s="103">
        <f t="shared" si="82"/>
        <v>0</v>
      </c>
      <c r="G466" s="104">
        <v>0</v>
      </c>
      <c r="IG466"/>
      <c r="IH466"/>
      <c r="II466"/>
      <c r="IJ466"/>
      <c r="IK466"/>
      <c r="IL466"/>
      <c r="IM466"/>
      <c r="IN466"/>
    </row>
    <row r="467" s="33" customFormat="1" ht="15" customHeight="1" spans="1:248">
      <c r="A467" s="105">
        <v>2060299</v>
      </c>
      <c r="B467" s="108" t="s">
        <v>374</v>
      </c>
      <c r="C467" s="117">
        <v>0</v>
      </c>
      <c r="D467" s="101">
        <v>0</v>
      </c>
      <c r="E467" s="102">
        <f t="shared" si="81"/>
        <v>0</v>
      </c>
      <c r="F467" s="103">
        <f t="shared" si="82"/>
        <v>0</v>
      </c>
      <c r="G467" s="104">
        <v>0</v>
      </c>
      <c r="IG467"/>
      <c r="IH467"/>
      <c r="II467"/>
      <c r="IJ467"/>
      <c r="IK467"/>
      <c r="IL467"/>
      <c r="IM467"/>
      <c r="IN467"/>
    </row>
    <row r="468" s="33" customFormat="1" ht="15" customHeight="1" spans="1:248">
      <c r="A468" s="105">
        <v>20603</v>
      </c>
      <c r="B468" s="106" t="s">
        <v>375</v>
      </c>
      <c r="C468" s="117">
        <f t="shared" ref="C468:G468" si="86">SUM(C469:C473)</f>
        <v>0</v>
      </c>
      <c r="D468" s="101">
        <f t="shared" si="86"/>
        <v>0</v>
      </c>
      <c r="E468" s="102">
        <f t="shared" si="81"/>
        <v>0</v>
      </c>
      <c r="F468" s="103">
        <f t="shared" si="82"/>
        <v>0</v>
      </c>
      <c r="G468" s="104">
        <f t="shared" si="86"/>
        <v>0</v>
      </c>
      <c r="IG468"/>
      <c r="IH468"/>
      <c r="II468"/>
      <c r="IJ468"/>
      <c r="IK468"/>
      <c r="IL468"/>
      <c r="IM468"/>
      <c r="IN468"/>
    </row>
    <row r="469" s="33" customFormat="1" ht="15" customHeight="1" spans="1:248">
      <c r="A469" s="105">
        <v>2060301</v>
      </c>
      <c r="B469" s="108" t="s">
        <v>368</v>
      </c>
      <c r="C469" s="117">
        <v>0</v>
      </c>
      <c r="D469" s="101">
        <v>0</v>
      </c>
      <c r="E469" s="102">
        <f t="shared" si="81"/>
        <v>0</v>
      </c>
      <c r="F469" s="103">
        <f t="shared" si="82"/>
        <v>0</v>
      </c>
      <c r="G469" s="104">
        <v>0</v>
      </c>
      <c r="IG469"/>
      <c r="IH469"/>
      <c r="II469"/>
      <c r="IJ469"/>
      <c r="IK469"/>
      <c r="IL469"/>
      <c r="IM469"/>
      <c r="IN469"/>
    </row>
    <row r="470" s="33" customFormat="1" ht="15" customHeight="1" spans="1:248">
      <c r="A470" s="105">
        <v>2060302</v>
      </c>
      <c r="B470" s="108" t="s">
        <v>376</v>
      </c>
      <c r="C470" s="117">
        <v>0</v>
      </c>
      <c r="D470" s="101">
        <v>0</v>
      </c>
      <c r="E470" s="102">
        <f t="shared" si="81"/>
        <v>0</v>
      </c>
      <c r="F470" s="103">
        <f t="shared" si="82"/>
        <v>0</v>
      </c>
      <c r="G470" s="104">
        <v>0</v>
      </c>
      <c r="IG470"/>
      <c r="IH470"/>
      <c r="II470"/>
      <c r="IJ470"/>
      <c r="IK470"/>
      <c r="IL470"/>
      <c r="IM470"/>
      <c r="IN470"/>
    </row>
    <row r="471" s="33" customFormat="1" ht="15" customHeight="1" spans="1:248">
      <c r="A471" s="105">
        <v>2060303</v>
      </c>
      <c r="B471" s="108" t="s">
        <v>377</v>
      </c>
      <c r="C471" s="117">
        <v>0</v>
      </c>
      <c r="D471" s="101">
        <v>0</v>
      </c>
      <c r="E471" s="102">
        <f t="shared" si="81"/>
        <v>0</v>
      </c>
      <c r="F471" s="103">
        <f t="shared" si="82"/>
        <v>0</v>
      </c>
      <c r="G471" s="104">
        <v>0</v>
      </c>
      <c r="IG471"/>
      <c r="IH471"/>
      <c r="II471"/>
      <c r="IJ471"/>
      <c r="IK471"/>
      <c r="IL471"/>
      <c r="IM471"/>
      <c r="IN471"/>
    </row>
    <row r="472" s="33" customFormat="1" ht="15" customHeight="1" spans="1:248">
      <c r="A472" s="105">
        <v>2060304</v>
      </c>
      <c r="B472" s="108" t="s">
        <v>378</v>
      </c>
      <c r="C472" s="117">
        <v>0</v>
      </c>
      <c r="D472" s="101">
        <v>0</v>
      </c>
      <c r="E472" s="102">
        <f t="shared" si="81"/>
        <v>0</v>
      </c>
      <c r="F472" s="103">
        <f t="shared" si="82"/>
        <v>0</v>
      </c>
      <c r="G472" s="104">
        <v>0</v>
      </c>
      <c r="IG472"/>
      <c r="IH472"/>
      <c r="II472"/>
      <c r="IJ472"/>
      <c r="IK472"/>
      <c r="IL472"/>
      <c r="IM472"/>
      <c r="IN472"/>
    </row>
    <row r="473" s="33" customFormat="1" ht="15" customHeight="1" spans="1:248">
      <c r="A473" s="105">
        <v>2060399</v>
      </c>
      <c r="B473" s="108" t="s">
        <v>379</v>
      </c>
      <c r="C473" s="117">
        <v>0</v>
      </c>
      <c r="D473" s="101">
        <v>0</v>
      </c>
      <c r="E473" s="102">
        <f t="shared" si="81"/>
        <v>0</v>
      </c>
      <c r="F473" s="103">
        <f t="shared" si="82"/>
        <v>0</v>
      </c>
      <c r="G473" s="104">
        <v>0</v>
      </c>
      <c r="IG473"/>
      <c r="IH473"/>
      <c r="II473"/>
      <c r="IJ473"/>
      <c r="IK473"/>
      <c r="IL473"/>
      <c r="IM473"/>
      <c r="IN473"/>
    </row>
    <row r="474" s="33" customFormat="1" ht="15" customHeight="1" spans="1:248">
      <c r="A474" s="105">
        <v>20604</v>
      </c>
      <c r="B474" s="106" t="s">
        <v>380</v>
      </c>
      <c r="C474" s="117">
        <f t="shared" ref="C474:G474" si="87">SUM(C475:C477)</f>
        <v>0</v>
      </c>
      <c r="D474" s="101">
        <f t="shared" si="87"/>
        <v>0</v>
      </c>
      <c r="E474" s="102">
        <f t="shared" si="81"/>
        <v>0</v>
      </c>
      <c r="F474" s="103">
        <f t="shared" si="82"/>
        <v>0</v>
      </c>
      <c r="G474" s="104">
        <f t="shared" si="87"/>
        <v>0</v>
      </c>
      <c r="IG474"/>
      <c r="IH474"/>
      <c r="II474"/>
      <c r="IJ474"/>
      <c r="IK474"/>
      <c r="IL474"/>
      <c r="IM474"/>
      <c r="IN474"/>
    </row>
    <row r="475" s="33" customFormat="1" ht="15" customHeight="1" spans="1:248">
      <c r="A475" s="105">
        <v>2060401</v>
      </c>
      <c r="B475" s="108" t="s">
        <v>368</v>
      </c>
      <c r="C475" s="117">
        <v>0</v>
      </c>
      <c r="D475" s="101">
        <v>0</v>
      </c>
      <c r="E475" s="102">
        <f t="shared" si="81"/>
        <v>0</v>
      </c>
      <c r="F475" s="103">
        <f t="shared" si="82"/>
        <v>0</v>
      </c>
      <c r="G475" s="104">
        <v>0</v>
      </c>
      <c r="IG475"/>
      <c r="IH475"/>
      <c r="II475"/>
      <c r="IJ475"/>
      <c r="IK475"/>
      <c r="IL475"/>
      <c r="IM475"/>
      <c r="IN475"/>
    </row>
    <row r="476" s="33" customFormat="1" ht="15" customHeight="1" spans="1:248">
      <c r="A476" s="105">
        <v>2060404</v>
      </c>
      <c r="B476" s="108" t="s">
        <v>381</v>
      </c>
      <c r="C476" s="117">
        <v>0</v>
      </c>
      <c r="D476" s="101">
        <v>0</v>
      </c>
      <c r="E476" s="102">
        <f t="shared" si="81"/>
        <v>0</v>
      </c>
      <c r="F476" s="103">
        <f t="shared" si="82"/>
        <v>0</v>
      </c>
      <c r="G476" s="104">
        <v>0</v>
      </c>
      <c r="IG476"/>
      <c r="IH476"/>
      <c r="II476"/>
      <c r="IJ476"/>
      <c r="IK476"/>
      <c r="IL476"/>
      <c r="IM476"/>
      <c r="IN476"/>
    </row>
    <row r="477" s="33" customFormat="1" ht="15" customHeight="1" spans="1:248">
      <c r="A477" s="105">
        <v>2060499</v>
      </c>
      <c r="B477" s="108" t="s">
        <v>382</v>
      </c>
      <c r="C477" s="117">
        <v>0</v>
      </c>
      <c r="D477" s="101">
        <v>0</v>
      </c>
      <c r="E477" s="102">
        <f t="shared" si="81"/>
        <v>0</v>
      </c>
      <c r="F477" s="103">
        <f t="shared" si="82"/>
        <v>0</v>
      </c>
      <c r="G477" s="104">
        <v>0</v>
      </c>
      <c r="IG477"/>
      <c r="IH477"/>
      <c r="II477"/>
      <c r="IJ477"/>
      <c r="IK477"/>
      <c r="IL477"/>
      <c r="IM477"/>
      <c r="IN477"/>
    </row>
    <row r="478" s="33" customFormat="1" ht="15" customHeight="1" spans="1:248">
      <c r="A478" s="105">
        <v>20605</v>
      </c>
      <c r="B478" s="106" t="s">
        <v>383</v>
      </c>
      <c r="C478" s="117">
        <f t="shared" ref="C478:G478" si="88">SUM(C479:C482)</f>
        <v>0</v>
      </c>
      <c r="D478" s="101">
        <f t="shared" si="88"/>
        <v>0</v>
      </c>
      <c r="E478" s="102">
        <f t="shared" si="81"/>
        <v>0</v>
      </c>
      <c r="F478" s="103">
        <f t="shared" si="82"/>
        <v>0</v>
      </c>
      <c r="G478" s="104">
        <f t="shared" si="88"/>
        <v>0</v>
      </c>
      <c r="IG478"/>
      <c r="IH478"/>
      <c r="II478"/>
      <c r="IJ478"/>
      <c r="IK478"/>
      <c r="IL478"/>
      <c r="IM478"/>
      <c r="IN478"/>
    </row>
    <row r="479" s="33" customFormat="1" ht="15" customHeight="1" spans="1:248">
      <c r="A479" s="105">
        <v>2060501</v>
      </c>
      <c r="B479" s="108" t="s">
        <v>368</v>
      </c>
      <c r="C479" s="117">
        <v>0</v>
      </c>
      <c r="D479" s="101">
        <v>0</v>
      </c>
      <c r="E479" s="102">
        <f t="shared" si="81"/>
        <v>0</v>
      </c>
      <c r="F479" s="103">
        <f t="shared" si="82"/>
        <v>0</v>
      </c>
      <c r="G479" s="104">
        <v>0</v>
      </c>
      <c r="IG479"/>
      <c r="IH479"/>
      <c r="II479"/>
      <c r="IJ479"/>
      <c r="IK479"/>
      <c r="IL479"/>
      <c r="IM479"/>
      <c r="IN479"/>
    </row>
    <row r="480" s="33" customFormat="1" ht="15" customHeight="1" spans="1:248">
      <c r="A480" s="105">
        <v>2060502</v>
      </c>
      <c r="B480" s="108" t="s">
        <v>384</v>
      </c>
      <c r="C480" s="117">
        <v>0</v>
      </c>
      <c r="D480" s="101">
        <v>0</v>
      </c>
      <c r="E480" s="102">
        <f t="shared" si="81"/>
        <v>0</v>
      </c>
      <c r="F480" s="103">
        <f t="shared" si="82"/>
        <v>0</v>
      </c>
      <c r="G480" s="104">
        <v>0</v>
      </c>
      <c r="IG480"/>
      <c r="IH480"/>
      <c r="II480"/>
      <c r="IJ480"/>
      <c r="IK480"/>
      <c r="IL480"/>
      <c r="IM480"/>
      <c r="IN480"/>
    </row>
    <row r="481" s="33" customFormat="1" ht="15" customHeight="1" spans="1:248">
      <c r="A481" s="105">
        <v>2060503</v>
      </c>
      <c r="B481" s="108" t="s">
        <v>385</v>
      </c>
      <c r="C481" s="117">
        <v>0</v>
      </c>
      <c r="D481" s="101">
        <v>0</v>
      </c>
      <c r="E481" s="102">
        <f t="shared" si="81"/>
        <v>0</v>
      </c>
      <c r="F481" s="103">
        <f t="shared" si="82"/>
        <v>0</v>
      </c>
      <c r="G481" s="104">
        <v>0</v>
      </c>
      <c r="IG481"/>
      <c r="IH481"/>
      <c r="II481"/>
      <c r="IJ481"/>
      <c r="IK481"/>
      <c r="IL481"/>
      <c r="IM481"/>
      <c r="IN481"/>
    </row>
    <row r="482" s="33" customFormat="1" ht="15" customHeight="1" spans="1:248">
      <c r="A482" s="105">
        <v>2060599</v>
      </c>
      <c r="B482" s="108" t="s">
        <v>386</v>
      </c>
      <c r="C482" s="117">
        <v>0</v>
      </c>
      <c r="D482" s="101">
        <v>0</v>
      </c>
      <c r="E482" s="102">
        <f t="shared" si="81"/>
        <v>0</v>
      </c>
      <c r="F482" s="103">
        <f t="shared" si="82"/>
        <v>0</v>
      </c>
      <c r="G482" s="104">
        <v>0</v>
      </c>
      <c r="IG482"/>
      <c r="IH482"/>
      <c r="II482"/>
      <c r="IJ482"/>
      <c r="IK482"/>
      <c r="IL482"/>
      <c r="IM482"/>
      <c r="IN482"/>
    </row>
    <row r="483" s="33" customFormat="1" ht="15" customHeight="1" spans="1:248">
      <c r="A483" s="105">
        <v>20606</v>
      </c>
      <c r="B483" s="106" t="s">
        <v>387</v>
      </c>
      <c r="C483" s="117">
        <f t="shared" ref="C483:G483" si="89">SUM(C484:C487)</f>
        <v>0</v>
      </c>
      <c r="D483" s="101">
        <f t="shared" si="89"/>
        <v>0</v>
      </c>
      <c r="E483" s="102">
        <f t="shared" si="81"/>
        <v>0</v>
      </c>
      <c r="F483" s="103">
        <f t="shared" si="82"/>
        <v>0</v>
      </c>
      <c r="G483" s="104">
        <f t="shared" si="89"/>
        <v>0</v>
      </c>
      <c r="IG483"/>
      <c r="IH483"/>
      <c r="II483"/>
      <c r="IJ483"/>
      <c r="IK483"/>
      <c r="IL483"/>
      <c r="IM483"/>
      <c r="IN483"/>
    </row>
    <row r="484" s="33" customFormat="1" ht="15" customHeight="1" spans="1:248">
      <c r="A484" s="105">
        <v>2060601</v>
      </c>
      <c r="B484" s="108" t="s">
        <v>388</v>
      </c>
      <c r="C484" s="117">
        <v>0</v>
      </c>
      <c r="D484" s="101">
        <v>0</v>
      </c>
      <c r="E484" s="102">
        <f t="shared" si="81"/>
        <v>0</v>
      </c>
      <c r="F484" s="103">
        <f t="shared" si="82"/>
        <v>0</v>
      </c>
      <c r="G484" s="104">
        <v>0</v>
      </c>
      <c r="IG484"/>
      <c r="IH484"/>
      <c r="II484"/>
      <c r="IJ484"/>
      <c r="IK484"/>
      <c r="IL484"/>
      <c r="IM484"/>
      <c r="IN484"/>
    </row>
    <row r="485" s="33" customFormat="1" ht="15" customHeight="1" spans="1:248">
      <c r="A485" s="105">
        <v>2060602</v>
      </c>
      <c r="B485" s="108" t="s">
        <v>389</v>
      </c>
      <c r="C485" s="117">
        <v>0</v>
      </c>
      <c r="D485" s="101">
        <v>0</v>
      </c>
      <c r="E485" s="102">
        <f t="shared" si="81"/>
        <v>0</v>
      </c>
      <c r="F485" s="103">
        <f t="shared" si="82"/>
        <v>0</v>
      </c>
      <c r="G485" s="104">
        <v>0</v>
      </c>
      <c r="IG485"/>
      <c r="IH485"/>
      <c r="II485"/>
      <c r="IJ485"/>
      <c r="IK485"/>
      <c r="IL485"/>
      <c r="IM485"/>
      <c r="IN485"/>
    </row>
    <row r="486" s="33" customFormat="1" ht="15" customHeight="1" spans="1:248">
      <c r="A486" s="105">
        <v>2060603</v>
      </c>
      <c r="B486" s="108" t="s">
        <v>390</v>
      </c>
      <c r="C486" s="117">
        <v>0</v>
      </c>
      <c r="D486" s="101">
        <v>0</v>
      </c>
      <c r="E486" s="102">
        <f t="shared" si="81"/>
        <v>0</v>
      </c>
      <c r="F486" s="103">
        <f t="shared" si="82"/>
        <v>0</v>
      </c>
      <c r="G486" s="104">
        <v>0</v>
      </c>
      <c r="IG486"/>
      <c r="IH486"/>
      <c r="II486"/>
      <c r="IJ486"/>
      <c r="IK486"/>
      <c r="IL486"/>
      <c r="IM486"/>
      <c r="IN486"/>
    </row>
    <row r="487" s="33" customFormat="1" ht="15" customHeight="1" spans="1:248">
      <c r="A487" s="105">
        <v>2060699</v>
      </c>
      <c r="B487" s="108" t="s">
        <v>391</v>
      </c>
      <c r="C487" s="117">
        <v>0</v>
      </c>
      <c r="D487" s="101">
        <v>0</v>
      </c>
      <c r="E487" s="102">
        <f t="shared" si="81"/>
        <v>0</v>
      </c>
      <c r="F487" s="103">
        <f t="shared" si="82"/>
        <v>0</v>
      </c>
      <c r="G487" s="104">
        <v>0</v>
      </c>
      <c r="IG487"/>
      <c r="IH487"/>
      <c r="II487"/>
      <c r="IJ487"/>
      <c r="IK487"/>
      <c r="IL487"/>
      <c r="IM487"/>
      <c r="IN487"/>
    </row>
    <row r="488" s="33" customFormat="1" ht="15" customHeight="1" spans="1:248">
      <c r="A488" s="105">
        <v>20607</v>
      </c>
      <c r="B488" s="106" t="s">
        <v>392</v>
      </c>
      <c r="C488" s="117">
        <f t="shared" ref="C488:G488" si="90">SUM(C489:C494)</f>
        <v>18</v>
      </c>
      <c r="D488" s="101">
        <f t="shared" si="90"/>
        <v>2</v>
      </c>
      <c r="E488" s="102">
        <f t="shared" si="81"/>
        <v>-16</v>
      </c>
      <c r="F488" s="103">
        <f t="shared" si="82"/>
        <v>-88.8888888888889</v>
      </c>
      <c r="G488" s="104">
        <f t="shared" si="90"/>
        <v>2</v>
      </c>
      <c r="IG488"/>
      <c r="IH488"/>
      <c r="II488"/>
      <c r="IJ488"/>
      <c r="IK488"/>
      <c r="IL488"/>
      <c r="IM488"/>
      <c r="IN488"/>
    </row>
    <row r="489" s="33" customFormat="1" ht="15" customHeight="1" spans="1:248">
      <c r="A489" s="105">
        <v>2060701</v>
      </c>
      <c r="B489" s="108" t="s">
        <v>368</v>
      </c>
      <c r="C489" s="117">
        <v>0</v>
      </c>
      <c r="D489" s="101">
        <v>0</v>
      </c>
      <c r="E489" s="102">
        <f t="shared" si="81"/>
        <v>0</v>
      </c>
      <c r="F489" s="103">
        <f t="shared" si="82"/>
        <v>0</v>
      </c>
      <c r="G489" s="104">
        <v>0</v>
      </c>
      <c r="IG489"/>
      <c r="IH489"/>
      <c r="II489"/>
      <c r="IJ489"/>
      <c r="IK489"/>
      <c r="IL489"/>
      <c r="IM489"/>
      <c r="IN489"/>
    </row>
    <row r="490" s="33" customFormat="1" ht="15" customHeight="1" spans="1:248">
      <c r="A490" s="105">
        <v>2060702</v>
      </c>
      <c r="B490" s="108" t="s">
        <v>393</v>
      </c>
      <c r="C490" s="117">
        <v>2</v>
      </c>
      <c r="D490" s="101">
        <v>2</v>
      </c>
      <c r="E490" s="102">
        <f t="shared" si="81"/>
        <v>0</v>
      </c>
      <c r="F490" s="103">
        <f t="shared" si="82"/>
        <v>0</v>
      </c>
      <c r="G490" s="104">
        <v>2</v>
      </c>
      <c r="IG490"/>
      <c r="IH490"/>
      <c r="II490"/>
      <c r="IJ490"/>
      <c r="IK490"/>
      <c r="IL490"/>
      <c r="IM490"/>
      <c r="IN490"/>
    </row>
    <row r="491" s="33" customFormat="1" ht="15" customHeight="1" spans="1:248">
      <c r="A491" s="105">
        <v>2060703</v>
      </c>
      <c r="B491" s="108" t="s">
        <v>394</v>
      </c>
      <c r="C491" s="117">
        <v>0</v>
      </c>
      <c r="D491" s="101">
        <v>0</v>
      </c>
      <c r="E491" s="102">
        <f t="shared" si="81"/>
        <v>0</v>
      </c>
      <c r="F491" s="103">
        <f t="shared" si="82"/>
        <v>0</v>
      </c>
      <c r="G491" s="104">
        <v>0</v>
      </c>
      <c r="IG491"/>
      <c r="IH491"/>
      <c r="II491"/>
      <c r="IJ491"/>
      <c r="IK491"/>
      <c r="IL491"/>
      <c r="IM491"/>
      <c r="IN491"/>
    </row>
    <row r="492" s="33" customFormat="1" ht="15" customHeight="1" spans="1:248">
      <c r="A492" s="105">
        <v>2060704</v>
      </c>
      <c r="B492" s="108" t="s">
        <v>395</v>
      </c>
      <c r="C492" s="117">
        <v>0</v>
      </c>
      <c r="D492" s="101">
        <v>0</v>
      </c>
      <c r="E492" s="102">
        <f t="shared" si="81"/>
        <v>0</v>
      </c>
      <c r="F492" s="103">
        <f t="shared" si="82"/>
        <v>0</v>
      </c>
      <c r="G492" s="104">
        <v>0</v>
      </c>
      <c r="IG492"/>
      <c r="IH492"/>
      <c r="II492"/>
      <c r="IJ492"/>
      <c r="IK492"/>
      <c r="IL492"/>
      <c r="IM492"/>
      <c r="IN492"/>
    </row>
    <row r="493" s="33" customFormat="1" ht="15" customHeight="1" spans="1:248">
      <c r="A493" s="105">
        <v>2060705</v>
      </c>
      <c r="B493" s="108" t="s">
        <v>396</v>
      </c>
      <c r="C493" s="117">
        <v>0</v>
      </c>
      <c r="D493" s="101">
        <v>0</v>
      </c>
      <c r="E493" s="102">
        <f t="shared" si="81"/>
        <v>0</v>
      </c>
      <c r="F493" s="103">
        <f t="shared" si="82"/>
        <v>0</v>
      </c>
      <c r="G493" s="104">
        <v>0</v>
      </c>
      <c r="IG493"/>
      <c r="IH493"/>
      <c r="II493"/>
      <c r="IJ493"/>
      <c r="IK493"/>
      <c r="IL493"/>
      <c r="IM493"/>
      <c r="IN493"/>
    </row>
    <row r="494" s="33" customFormat="1" ht="15" customHeight="1" spans="1:248">
      <c r="A494" s="105">
        <v>2060799</v>
      </c>
      <c r="B494" s="108" t="s">
        <v>397</v>
      </c>
      <c r="C494" s="117">
        <v>16</v>
      </c>
      <c r="D494" s="101"/>
      <c r="E494" s="102">
        <f t="shared" si="81"/>
        <v>-16</v>
      </c>
      <c r="F494" s="103">
        <f t="shared" si="82"/>
        <v>-100</v>
      </c>
      <c r="G494" s="104"/>
      <c r="IG494"/>
      <c r="IH494"/>
      <c r="II494"/>
      <c r="IJ494"/>
      <c r="IK494"/>
      <c r="IL494"/>
      <c r="IM494"/>
      <c r="IN494"/>
    </row>
    <row r="495" s="33" customFormat="1" ht="15" customHeight="1" spans="1:248">
      <c r="A495" s="105">
        <v>20608</v>
      </c>
      <c r="B495" s="106" t="s">
        <v>398</v>
      </c>
      <c r="C495" s="117">
        <f t="shared" ref="C495:G495" si="91">SUM(C496:C498)</f>
        <v>0</v>
      </c>
      <c r="D495" s="101">
        <f t="shared" si="91"/>
        <v>0</v>
      </c>
      <c r="E495" s="102">
        <f t="shared" si="81"/>
        <v>0</v>
      </c>
      <c r="F495" s="103">
        <f t="shared" si="82"/>
        <v>0</v>
      </c>
      <c r="G495" s="104">
        <f t="shared" si="91"/>
        <v>0</v>
      </c>
      <c r="IG495"/>
      <c r="IH495"/>
      <c r="II495"/>
      <c r="IJ495"/>
      <c r="IK495"/>
      <c r="IL495"/>
      <c r="IM495"/>
      <c r="IN495"/>
    </row>
    <row r="496" s="33" customFormat="1" ht="15" customHeight="1" spans="1:248">
      <c r="A496" s="105">
        <v>2060801</v>
      </c>
      <c r="B496" s="108" t="s">
        <v>399</v>
      </c>
      <c r="C496" s="117">
        <v>0</v>
      </c>
      <c r="D496" s="101">
        <v>0</v>
      </c>
      <c r="E496" s="102">
        <f t="shared" si="81"/>
        <v>0</v>
      </c>
      <c r="F496" s="103">
        <f t="shared" si="82"/>
        <v>0</v>
      </c>
      <c r="G496" s="104">
        <v>0</v>
      </c>
      <c r="IG496"/>
      <c r="IH496"/>
      <c r="II496"/>
      <c r="IJ496"/>
      <c r="IK496"/>
      <c r="IL496"/>
      <c r="IM496"/>
      <c r="IN496"/>
    </row>
    <row r="497" s="33" customFormat="1" ht="15" customHeight="1" spans="1:248">
      <c r="A497" s="105">
        <v>2060802</v>
      </c>
      <c r="B497" s="108" t="s">
        <v>400</v>
      </c>
      <c r="C497" s="117">
        <v>0</v>
      </c>
      <c r="D497" s="101">
        <v>0</v>
      </c>
      <c r="E497" s="102">
        <f t="shared" si="81"/>
        <v>0</v>
      </c>
      <c r="F497" s="103">
        <f t="shared" si="82"/>
        <v>0</v>
      </c>
      <c r="G497" s="104">
        <v>0</v>
      </c>
      <c r="IG497"/>
      <c r="IH497"/>
      <c r="II497"/>
      <c r="IJ497"/>
      <c r="IK497"/>
      <c r="IL497"/>
      <c r="IM497"/>
      <c r="IN497"/>
    </row>
    <row r="498" s="33" customFormat="1" ht="15" customHeight="1" spans="1:248">
      <c r="A498" s="105">
        <v>2060899</v>
      </c>
      <c r="B498" s="108" t="s">
        <v>401</v>
      </c>
      <c r="C498" s="117">
        <v>0</v>
      </c>
      <c r="D498" s="101">
        <v>0</v>
      </c>
      <c r="E498" s="102">
        <f t="shared" si="81"/>
        <v>0</v>
      </c>
      <c r="F498" s="103">
        <f t="shared" si="82"/>
        <v>0</v>
      </c>
      <c r="G498" s="104">
        <v>0</v>
      </c>
      <c r="IG498"/>
      <c r="IH498"/>
      <c r="II498"/>
      <c r="IJ498"/>
      <c r="IK498"/>
      <c r="IL498"/>
      <c r="IM498"/>
      <c r="IN498"/>
    </row>
    <row r="499" s="33" customFormat="1" ht="15" customHeight="1" spans="1:248">
      <c r="A499" s="105">
        <v>20609</v>
      </c>
      <c r="B499" s="106" t="s">
        <v>402</v>
      </c>
      <c r="C499" s="117">
        <f t="shared" ref="C499:G499" si="92">SUM(C500:C502)</f>
        <v>0</v>
      </c>
      <c r="D499" s="101">
        <f t="shared" si="92"/>
        <v>9</v>
      </c>
      <c r="E499" s="102">
        <f t="shared" si="81"/>
        <v>9</v>
      </c>
      <c r="F499" s="103">
        <f t="shared" si="82"/>
        <v>0</v>
      </c>
      <c r="G499" s="104">
        <f t="shared" si="92"/>
        <v>9</v>
      </c>
      <c r="IG499"/>
      <c r="IH499"/>
      <c r="II499"/>
      <c r="IJ499"/>
      <c r="IK499"/>
      <c r="IL499"/>
      <c r="IM499"/>
      <c r="IN499"/>
    </row>
    <row r="500" s="33" customFormat="1" ht="15" customHeight="1" spans="1:248">
      <c r="A500" s="105">
        <v>2060901</v>
      </c>
      <c r="B500" s="108" t="s">
        <v>403</v>
      </c>
      <c r="C500" s="117">
        <v>0</v>
      </c>
      <c r="D500" s="101">
        <v>0</v>
      </c>
      <c r="E500" s="102">
        <f t="shared" si="81"/>
        <v>0</v>
      </c>
      <c r="F500" s="103">
        <f t="shared" si="82"/>
        <v>0</v>
      </c>
      <c r="G500" s="104">
        <v>0</v>
      </c>
      <c r="IG500"/>
      <c r="IH500"/>
      <c r="II500"/>
      <c r="IJ500"/>
      <c r="IK500"/>
      <c r="IL500"/>
      <c r="IM500"/>
      <c r="IN500"/>
    </row>
    <row r="501" s="33" customFormat="1" ht="15" customHeight="1" spans="1:248">
      <c r="A501" s="105">
        <v>2060902</v>
      </c>
      <c r="B501" s="108" t="s">
        <v>404</v>
      </c>
      <c r="C501" s="117">
        <v>0</v>
      </c>
      <c r="D501" s="101">
        <v>0</v>
      </c>
      <c r="E501" s="102">
        <f t="shared" si="81"/>
        <v>0</v>
      </c>
      <c r="F501" s="103">
        <f t="shared" si="82"/>
        <v>0</v>
      </c>
      <c r="G501" s="104">
        <v>0</v>
      </c>
      <c r="IG501"/>
      <c r="IH501"/>
      <c r="II501"/>
      <c r="IJ501"/>
      <c r="IK501"/>
      <c r="IL501"/>
      <c r="IM501"/>
      <c r="IN501"/>
    </row>
    <row r="502" s="33" customFormat="1" ht="15" customHeight="1" spans="1:248">
      <c r="A502" s="105">
        <v>2060999</v>
      </c>
      <c r="B502" s="108" t="s">
        <v>405</v>
      </c>
      <c r="C502" s="117">
        <v>0</v>
      </c>
      <c r="D502" s="101">
        <v>9</v>
      </c>
      <c r="E502" s="102">
        <f t="shared" si="81"/>
        <v>9</v>
      </c>
      <c r="F502" s="103">
        <f t="shared" si="82"/>
        <v>0</v>
      </c>
      <c r="G502" s="116">
        <v>9</v>
      </c>
      <c r="IG502"/>
      <c r="IH502"/>
      <c r="II502"/>
      <c r="IJ502"/>
      <c r="IK502"/>
      <c r="IL502"/>
      <c r="IM502"/>
      <c r="IN502"/>
    </row>
    <row r="503" s="33" customFormat="1" ht="15" customHeight="1" spans="1:248">
      <c r="A503" s="105">
        <v>20699</v>
      </c>
      <c r="B503" s="106" t="s">
        <v>406</v>
      </c>
      <c r="C503" s="117">
        <f t="shared" ref="C503:G503" si="93">SUM(C504:C507)</f>
        <v>28</v>
      </c>
      <c r="D503" s="101">
        <f t="shared" si="93"/>
        <v>31</v>
      </c>
      <c r="E503" s="102">
        <f t="shared" si="81"/>
        <v>3</v>
      </c>
      <c r="F503" s="103">
        <f t="shared" si="82"/>
        <v>10.7142857142857</v>
      </c>
      <c r="G503" s="104">
        <f t="shared" si="93"/>
        <v>31</v>
      </c>
      <c r="IG503"/>
      <c r="IH503"/>
      <c r="II503"/>
      <c r="IJ503"/>
      <c r="IK503"/>
      <c r="IL503"/>
      <c r="IM503"/>
      <c r="IN503"/>
    </row>
    <row r="504" s="33" customFormat="1" ht="15" customHeight="1" spans="1:248">
      <c r="A504" s="105">
        <v>2069901</v>
      </c>
      <c r="B504" s="108" t="s">
        <v>407</v>
      </c>
      <c r="C504" s="117">
        <v>0</v>
      </c>
      <c r="D504" s="101">
        <v>0</v>
      </c>
      <c r="E504" s="102">
        <f t="shared" si="81"/>
        <v>0</v>
      </c>
      <c r="F504" s="103">
        <f t="shared" si="82"/>
        <v>0</v>
      </c>
      <c r="G504" s="104">
        <v>0</v>
      </c>
      <c r="IG504"/>
      <c r="IH504"/>
      <c r="II504"/>
      <c r="IJ504"/>
      <c r="IK504"/>
      <c r="IL504"/>
      <c r="IM504"/>
      <c r="IN504"/>
    </row>
    <row r="505" s="33" customFormat="1" ht="15" customHeight="1" spans="1:248">
      <c r="A505" s="105">
        <v>2069902</v>
      </c>
      <c r="B505" s="108" t="s">
        <v>408</v>
      </c>
      <c r="C505" s="117">
        <v>0</v>
      </c>
      <c r="D505" s="101">
        <v>0</v>
      </c>
      <c r="E505" s="102">
        <f t="shared" si="81"/>
        <v>0</v>
      </c>
      <c r="F505" s="103">
        <f t="shared" si="82"/>
        <v>0</v>
      </c>
      <c r="G505" s="104">
        <v>0</v>
      </c>
      <c r="IG505"/>
      <c r="IH505"/>
      <c r="II505"/>
      <c r="IJ505"/>
      <c r="IK505"/>
      <c r="IL505"/>
      <c r="IM505"/>
      <c r="IN505"/>
    </row>
    <row r="506" s="33" customFormat="1" ht="15" customHeight="1" spans="1:248">
      <c r="A506" s="105">
        <v>2069903</v>
      </c>
      <c r="B506" s="108" t="s">
        <v>409</v>
      </c>
      <c r="C506" s="117">
        <v>0</v>
      </c>
      <c r="D506" s="101">
        <v>0</v>
      </c>
      <c r="E506" s="102">
        <f t="shared" si="81"/>
        <v>0</v>
      </c>
      <c r="F506" s="103">
        <f t="shared" si="82"/>
        <v>0</v>
      </c>
      <c r="G506" s="104">
        <v>0</v>
      </c>
      <c r="IG506"/>
      <c r="IH506"/>
      <c r="II506"/>
      <c r="IJ506"/>
      <c r="IK506"/>
      <c r="IL506"/>
      <c r="IM506"/>
      <c r="IN506"/>
    </row>
    <row r="507" s="33" customFormat="1" ht="15" customHeight="1" spans="1:248">
      <c r="A507" s="105">
        <v>2069999</v>
      </c>
      <c r="B507" s="108" t="s">
        <v>410</v>
      </c>
      <c r="C507" s="117">
        <v>28</v>
      </c>
      <c r="D507" s="101">
        <v>31</v>
      </c>
      <c r="E507" s="102">
        <f t="shared" si="81"/>
        <v>3</v>
      </c>
      <c r="F507" s="103">
        <f t="shared" si="82"/>
        <v>10.7142857142857</v>
      </c>
      <c r="G507" s="116">
        <v>31</v>
      </c>
      <c r="IG507"/>
      <c r="IH507"/>
      <c r="II507"/>
      <c r="IJ507"/>
      <c r="IK507"/>
      <c r="IL507"/>
      <c r="IM507"/>
      <c r="IN507"/>
    </row>
    <row r="508" s="33" customFormat="1" ht="15" customHeight="1" spans="1:248">
      <c r="A508" s="105">
        <v>207</v>
      </c>
      <c r="B508" s="106" t="s">
        <v>411</v>
      </c>
      <c r="C508" s="117">
        <f t="shared" ref="C508:G508" si="94">C509+C525+C533+C544+C553+C561</f>
        <v>3985</v>
      </c>
      <c r="D508" s="101">
        <f t="shared" si="94"/>
        <v>6577</v>
      </c>
      <c r="E508" s="102">
        <f t="shared" si="81"/>
        <v>2592</v>
      </c>
      <c r="F508" s="103">
        <f t="shared" si="82"/>
        <v>65.0439146800502</v>
      </c>
      <c r="G508" s="104">
        <f t="shared" si="94"/>
        <v>6577</v>
      </c>
      <c r="IG508"/>
      <c r="IH508"/>
      <c r="II508"/>
      <c r="IJ508"/>
      <c r="IK508"/>
      <c r="IL508"/>
      <c r="IM508"/>
      <c r="IN508"/>
    </row>
    <row r="509" s="33" customFormat="1" ht="15" customHeight="1" spans="1:248">
      <c r="A509" s="105">
        <v>20701</v>
      </c>
      <c r="B509" s="106" t="s">
        <v>412</v>
      </c>
      <c r="C509" s="117">
        <f t="shared" ref="C509:G509" si="95">SUM(C510:C524)</f>
        <v>1434</v>
      </c>
      <c r="D509" s="101">
        <f t="shared" si="95"/>
        <v>3813</v>
      </c>
      <c r="E509" s="102">
        <f t="shared" si="81"/>
        <v>2379</v>
      </c>
      <c r="F509" s="103">
        <f t="shared" si="82"/>
        <v>165.899581589958</v>
      </c>
      <c r="G509" s="104">
        <f t="shared" si="95"/>
        <v>3813</v>
      </c>
      <c r="IG509"/>
      <c r="IH509"/>
      <c r="II509"/>
      <c r="IJ509"/>
      <c r="IK509"/>
      <c r="IL509"/>
      <c r="IM509"/>
      <c r="IN509"/>
    </row>
    <row r="510" s="33" customFormat="1" ht="15" customHeight="1" spans="1:248">
      <c r="A510" s="105">
        <v>2070101</v>
      </c>
      <c r="B510" s="108" t="s">
        <v>63</v>
      </c>
      <c r="C510" s="117">
        <v>174</v>
      </c>
      <c r="D510" s="101">
        <v>225</v>
      </c>
      <c r="E510" s="102">
        <f t="shared" si="81"/>
        <v>51</v>
      </c>
      <c r="F510" s="103">
        <f t="shared" si="82"/>
        <v>29.3103448275862</v>
      </c>
      <c r="G510" s="116">
        <v>225</v>
      </c>
      <c r="IG510"/>
      <c r="IH510"/>
      <c r="II510"/>
      <c r="IJ510"/>
      <c r="IK510"/>
      <c r="IL510"/>
      <c r="IM510"/>
      <c r="IN510"/>
    </row>
    <row r="511" s="33" customFormat="1" ht="15" customHeight="1" spans="1:248">
      <c r="A511" s="105">
        <v>2070102</v>
      </c>
      <c r="B511" s="108" t="s">
        <v>64</v>
      </c>
      <c r="C511" s="117">
        <v>10</v>
      </c>
      <c r="D511" s="101">
        <v>0</v>
      </c>
      <c r="E511" s="102">
        <f t="shared" si="81"/>
        <v>-10</v>
      </c>
      <c r="F511" s="103">
        <f t="shared" si="82"/>
        <v>-100</v>
      </c>
      <c r="G511" s="116">
        <v>0</v>
      </c>
      <c r="IG511"/>
      <c r="IH511"/>
      <c r="II511"/>
      <c r="IJ511"/>
      <c r="IK511"/>
      <c r="IL511"/>
      <c r="IM511"/>
      <c r="IN511"/>
    </row>
    <row r="512" s="33" customFormat="1" ht="15" customHeight="1" spans="1:248">
      <c r="A512" s="105">
        <v>2070103</v>
      </c>
      <c r="B512" s="108" t="s">
        <v>65</v>
      </c>
      <c r="C512" s="117">
        <v>0</v>
      </c>
      <c r="D512" s="101">
        <v>0</v>
      </c>
      <c r="E512" s="102">
        <f t="shared" si="81"/>
        <v>0</v>
      </c>
      <c r="F512" s="103">
        <f t="shared" si="82"/>
        <v>0</v>
      </c>
      <c r="G512" s="116">
        <v>0</v>
      </c>
      <c r="IG512"/>
      <c r="IH512"/>
      <c r="II512"/>
      <c r="IJ512"/>
      <c r="IK512"/>
      <c r="IL512"/>
      <c r="IM512"/>
      <c r="IN512"/>
    </row>
    <row r="513" s="33" customFormat="1" ht="15" customHeight="1" spans="1:248">
      <c r="A513" s="105">
        <v>2070104</v>
      </c>
      <c r="B513" s="108" t="s">
        <v>413</v>
      </c>
      <c r="C513" s="117">
        <v>65</v>
      </c>
      <c r="D513" s="101">
        <v>0</v>
      </c>
      <c r="E513" s="102">
        <f t="shared" si="81"/>
        <v>-65</v>
      </c>
      <c r="F513" s="103">
        <f t="shared" si="82"/>
        <v>-100</v>
      </c>
      <c r="G513" s="116">
        <v>0</v>
      </c>
      <c r="IG513"/>
      <c r="IH513"/>
      <c r="II513"/>
      <c r="IJ513"/>
      <c r="IK513"/>
      <c r="IL513"/>
      <c r="IM513"/>
      <c r="IN513"/>
    </row>
    <row r="514" s="33" customFormat="1" ht="15" customHeight="1" spans="1:248">
      <c r="A514" s="105">
        <v>2070105</v>
      </c>
      <c r="B514" s="108" t="s">
        <v>414</v>
      </c>
      <c r="C514" s="117">
        <v>0</v>
      </c>
      <c r="D514" s="101">
        <v>0</v>
      </c>
      <c r="E514" s="102">
        <f t="shared" si="81"/>
        <v>0</v>
      </c>
      <c r="F514" s="103">
        <f t="shared" si="82"/>
        <v>0</v>
      </c>
      <c r="G514" s="116">
        <v>0</v>
      </c>
      <c r="IG514"/>
      <c r="IH514"/>
      <c r="II514"/>
      <c r="IJ514"/>
      <c r="IK514"/>
      <c r="IL514"/>
      <c r="IM514"/>
      <c r="IN514"/>
    </row>
    <row r="515" s="33" customFormat="1" ht="15" customHeight="1" spans="1:248">
      <c r="A515" s="105">
        <v>2070106</v>
      </c>
      <c r="B515" s="108" t="s">
        <v>415</v>
      </c>
      <c r="C515" s="117">
        <v>0</v>
      </c>
      <c r="D515" s="101">
        <v>0</v>
      </c>
      <c r="E515" s="102">
        <f t="shared" si="81"/>
        <v>0</v>
      </c>
      <c r="F515" s="103">
        <f t="shared" si="82"/>
        <v>0</v>
      </c>
      <c r="G515" s="116">
        <v>0</v>
      </c>
      <c r="IG515"/>
      <c r="IH515"/>
      <c r="II515"/>
      <c r="IJ515"/>
      <c r="IK515"/>
      <c r="IL515"/>
      <c r="IM515"/>
      <c r="IN515"/>
    </row>
    <row r="516" s="33" customFormat="1" ht="15" customHeight="1" spans="1:248">
      <c r="A516" s="105">
        <v>2070107</v>
      </c>
      <c r="B516" s="108" t="s">
        <v>416</v>
      </c>
      <c r="C516" s="117">
        <v>0</v>
      </c>
      <c r="D516" s="101">
        <v>0</v>
      </c>
      <c r="E516" s="102">
        <f t="shared" si="81"/>
        <v>0</v>
      </c>
      <c r="F516" s="103">
        <f t="shared" si="82"/>
        <v>0</v>
      </c>
      <c r="G516" s="116">
        <v>0</v>
      </c>
      <c r="IG516"/>
      <c r="IH516"/>
      <c r="II516"/>
      <c r="IJ516"/>
      <c r="IK516"/>
      <c r="IL516"/>
      <c r="IM516"/>
      <c r="IN516"/>
    </row>
    <row r="517" s="33" customFormat="1" ht="15" customHeight="1" spans="1:248">
      <c r="A517" s="105">
        <v>2070108</v>
      </c>
      <c r="B517" s="108" t="s">
        <v>417</v>
      </c>
      <c r="C517" s="117">
        <v>0</v>
      </c>
      <c r="D517" s="101">
        <v>378</v>
      </c>
      <c r="E517" s="102">
        <f t="shared" ref="E517:E580" si="96">D517-C517</f>
        <v>378</v>
      </c>
      <c r="F517" s="103">
        <f t="shared" ref="F517:F580" si="97">IF(C517=0,,E517/C517*100)</f>
        <v>0</v>
      </c>
      <c r="G517" s="116">
        <v>378</v>
      </c>
      <c r="IG517"/>
      <c r="IH517"/>
      <c r="II517"/>
      <c r="IJ517"/>
      <c r="IK517"/>
      <c r="IL517"/>
      <c r="IM517"/>
      <c r="IN517"/>
    </row>
    <row r="518" s="33" customFormat="1" ht="15" customHeight="1" spans="1:248">
      <c r="A518" s="105">
        <v>2070109</v>
      </c>
      <c r="B518" s="108" t="s">
        <v>418</v>
      </c>
      <c r="C518" s="117">
        <v>54</v>
      </c>
      <c r="D518" s="101">
        <v>0</v>
      </c>
      <c r="E518" s="102">
        <f t="shared" si="96"/>
        <v>-54</v>
      </c>
      <c r="F518" s="103">
        <f t="shared" si="97"/>
        <v>-100</v>
      </c>
      <c r="G518" s="116">
        <v>0</v>
      </c>
      <c r="IG518"/>
      <c r="IH518"/>
      <c r="II518"/>
      <c r="IJ518"/>
      <c r="IK518"/>
      <c r="IL518"/>
      <c r="IM518"/>
      <c r="IN518"/>
    </row>
    <row r="519" s="33" customFormat="1" ht="15" customHeight="1" spans="1:248">
      <c r="A519" s="105">
        <v>2070110</v>
      </c>
      <c r="B519" s="108" t="s">
        <v>419</v>
      </c>
      <c r="C519" s="117">
        <v>0</v>
      </c>
      <c r="D519" s="101">
        <v>0</v>
      </c>
      <c r="E519" s="102">
        <f t="shared" si="96"/>
        <v>0</v>
      </c>
      <c r="F519" s="103">
        <f t="shared" si="97"/>
        <v>0</v>
      </c>
      <c r="G519" s="116">
        <v>0</v>
      </c>
      <c r="IG519"/>
      <c r="IH519"/>
      <c r="II519"/>
      <c r="IJ519"/>
      <c r="IK519"/>
      <c r="IL519"/>
      <c r="IM519"/>
      <c r="IN519"/>
    </row>
    <row r="520" s="33" customFormat="1" ht="15" customHeight="1" spans="1:248">
      <c r="A520" s="105">
        <v>2070111</v>
      </c>
      <c r="B520" s="108" t="s">
        <v>420</v>
      </c>
      <c r="C520" s="117">
        <v>61</v>
      </c>
      <c r="D520" s="101">
        <v>0</v>
      </c>
      <c r="E520" s="102">
        <f t="shared" si="96"/>
        <v>-61</v>
      </c>
      <c r="F520" s="103">
        <f t="shared" si="97"/>
        <v>-100</v>
      </c>
      <c r="G520" s="116">
        <v>0</v>
      </c>
      <c r="IG520"/>
      <c r="IH520"/>
      <c r="II520"/>
      <c r="IJ520"/>
      <c r="IK520"/>
      <c r="IL520"/>
      <c r="IM520"/>
      <c r="IN520"/>
    </row>
    <row r="521" s="33" customFormat="1" ht="15" customHeight="1" spans="1:248">
      <c r="A521" s="105">
        <v>2070112</v>
      </c>
      <c r="B521" s="108" t="s">
        <v>421</v>
      </c>
      <c r="C521" s="117">
        <v>0</v>
      </c>
      <c r="D521" s="101">
        <v>5</v>
      </c>
      <c r="E521" s="102">
        <f t="shared" si="96"/>
        <v>5</v>
      </c>
      <c r="F521" s="103">
        <f t="shared" si="97"/>
        <v>0</v>
      </c>
      <c r="G521" s="116">
        <v>5</v>
      </c>
      <c r="IG521"/>
      <c r="IH521"/>
      <c r="II521"/>
      <c r="IJ521"/>
      <c r="IK521"/>
      <c r="IL521"/>
      <c r="IM521"/>
      <c r="IN521"/>
    </row>
    <row r="522" s="33" customFormat="1" ht="15" customHeight="1" spans="1:248">
      <c r="A522" s="105">
        <v>2070113</v>
      </c>
      <c r="B522" s="108" t="s">
        <v>422</v>
      </c>
      <c r="C522" s="117">
        <v>1000</v>
      </c>
      <c r="D522" s="101">
        <v>3205</v>
      </c>
      <c r="E522" s="102">
        <f t="shared" si="96"/>
        <v>2205</v>
      </c>
      <c r="F522" s="103">
        <f t="shared" si="97"/>
        <v>220.5</v>
      </c>
      <c r="G522" s="116">
        <v>3205</v>
      </c>
      <c r="IG522"/>
      <c r="IH522"/>
      <c r="II522"/>
      <c r="IJ522"/>
      <c r="IK522"/>
      <c r="IL522"/>
      <c r="IM522"/>
      <c r="IN522"/>
    </row>
    <row r="523" s="33" customFormat="1" ht="15" customHeight="1" spans="1:248">
      <c r="A523" s="105">
        <v>2070114</v>
      </c>
      <c r="B523" s="108" t="s">
        <v>423</v>
      </c>
      <c r="C523" s="117">
        <v>0</v>
      </c>
      <c r="D523" s="101">
        <v>0</v>
      </c>
      <c r="E523" s="102">
        <f t="shared" si="96"/>
        <v>0</v>
      </c>
      <c r="F523" s="103">
        <f t="shared" si="97"/>
        <v>0</v>
      </c>
      <c r="G523" s="116">
        <v>0</v>
      </c>
      <c r="IG523"/>
      <c r="IH523"/>
      <c r="II523"/>
      <c r="IJ523"/>
      <c r="IK523"/>
      <c r="IL523"/>
      <c r="IM523"/>
      <c r="IN523"/>
    </row>
    <row r="524" s="33" customFormat="1" ht="15" customHeight="1" spans="1:248">
      <c r="A524" s="105">
        <v>2070199</v>
      </c>
      <c r="B524" s="108" t="s">
        <v>424</v>
      </c>
      <c r="C524" s="117">
        <v>70</v>
      </c>
      <c r="D524" s="101">
        <v>0</v>
      </c>
      <c r="E524" s="102">
        <f t="shared" si="96"/>
        <v>-70</v>
      </c>
      <c r="F524" s="103">
        <f t="shared" si="97"/>
        <v>-100</v>
      </c>
      <c r="G524" s="116">
        <v>0</v>
      </c>
      <c r="IG524"/>
      <c r="IH524"/>
      <c r="II524"/>
      <c r="IJ524"/>
      <c r="IK524"/>
      <c r="IL524"/>
      <c r="IM524"/>
      <c r="IN524"/>
    </row>
    <row r="525" s="33" customFormat="1" ht="15" customHeight="1" spans="1:248">
      <c r="A525" s="105">
        <v>20702</v>
      </c>
      <c r="B525" s="106" t="s">
        <v>425</v>
      </c>
      <c r="C525" s="117">
        <f t="shared" ref="C525:G525" si="98">SUM(C526:C532)</f>
        <v>677</v>
      </c>
      <c r="D525" s="101">
        <f t="shared" si="98"/>
        <v>865</v>
      </c>
      <c r="E525" s="102">
        <f t="shared" si="96"/>
        <v>188</v>
      </c>
      <c r="F525" s="103">
        <f t="shared" si="97"/>
        <v>27.7695716395864</v>
      </c>
      <c r="G525" s="104">
        <f t="shared" si="98"/>
        <v>865</v>
      </c>
      <c r="IG525"/>
      <c r="IH525"/>
      <c r="II525"/>
      <c r="IJ525"/>
      <c r="IK525"/>
      <c r="IL525"/>
      <c r="IM525"/>
      <c r="IN525"/>
    </row>
    <row r="526" s="33" customFormat="1" ht="15" customHeight="1" spans="1:248">
      <c r="A526" s="105">
        <v>2070201</v>
      </c>
      <c r="B526" s="108" t="s">
        <v>63</v>
      </c>
      <c r="C526" s="117">
        <v>38</v>
      </c>
      <c r="D526" s="101">
        <v>0</v>
      </c>
      <c r="E526" s="102">
        <f t="shared" si="96"/>
        <v>-38</v>
      </c>
      <c r="F526" s="103">
        <f t="shared" si="97"/>
        <v>-100</v>
      </c>
      <c r="G526" s="116">
        <v>0</v>
      </c>
      <c r="IG526"/>
      <c r="IH526"/>
      <c r="II526"/>
      <c r="IJ526"/>
      <c r="IK526"/>
      <c r="IL526"/>
      <c r="IM526"/>
      <c r="IN526"/>
    </row>
    <row r="527" s="33" customFormat="1" ht="15" customHeight="1" spans="1:248">
      <c r="A527" s="105">
        <v>2070202</v>
      </c>
      <c r="B527" s="108" t="s">
        <v>64</v>
      </c>
      <c r="C527" s="117">
        <v>0</v>
      </c>
      <c r="D527" s="101">
        <v>0</v>
      </c>
      <c r="E527" s="102">
        <f t="shared" si="96"/>
        <v>0</v>
      </c>
      <c r="F527" s="103">
        <f t="shared" si="97"/>
        <v>0</v>
      </c>
      <c r="G527" s="116">
        <v>0</v>
      </c>
      <c r="IG527"/>
      <c r="IH527"/>
      <c r="II527"/>
      <c r="IJ527"/>
      <c r="IK527"/>
      <c r="IL527"/>
      <c r="IM527"/>
      <c r="IN527"/>
    </row>
    <row r="528" s="33" customFormat="1" ht="15" customHeight="1" spans="1:248">
      <c r="A528" s="105">
        <v>2070203</v>
      </c>
      <c r="B528" s="108" t="s">
        <v>65</v>
      </c>
      <c r="C528" s="117">
        <v>0</v>
      </c>
      <c r="D528" s="101">
        <v>0</v>
      </c>
      <c r="E528" s="102">
        <f t="shared" si="96"/>
        <v>0</v>
      </c>
      <c r="F528" s="103">
        <f t="shared" si="97"/>
        <v>0</v>
      </c>
      <c r="G528" s="116">
        <v>0</v>
      </c>
      <c r="IG528"/>
      <c r="IH528"/>
      <c r="II528"/>
      <c r="IJ528"/>
      <c r="IK528"/>
      <c r="IL528"/>
      <c r="IM528"/>
      <c r="IN528"/>
    </row>
    <row r="529" s="33" customFormat="1" ht="15" customHeight="1" spans="1:248">
      <c r="A529" s="105">
        <v>2070204</v>
      </c>
      <c r="B529" s="108" t="s">
        <v>426</v>
      </c>
      <c r="C529" s="117">
        <v>0</v>
      </c>
      <c r="D529" s="101">
        <v>0</v>
      </c>
      <c r="E529" s="102">
        <f t="shared" si="96"/>
        <v>0</v>
      </c>
      <c r="F529" s="103">
        <f t="shared" si="97"/>
        <v>0</v>
      </c>
      <c r="G529" s="116">
        <v>0</v>
      </c>
      <c r="IG529"/>
      <c r="IH529"/>
      <c r="II529"/>
      <c r="IJ529"/>
      <c r="IK529"/>
      <c r="IL529"/>
      <c r="IM529"/>
      <c r="IN529"/>
    </row>
    <row r="530" s="33" customFormat="1" ht="15" customHeight="1" spans="1:248">
      <c r="A530" s="105">
        <v>2070205</v>
      </c>
      <c r="B530" s="108" t="s">
        <v>427</v>
      </c>
      <c r="C530" s="117">
        <v>639</v>
      </c>
      <c r="D530" s="101">
        <v>865</v>
      </c>
      <c r="E530" s="102">
        <f t="shared" si="96"/>
        <v>226</v>
      </c>
      <c r="F530" s="103">
        <f t="shared" si="97"/>
        <v>35.3677621283255</v>
      </c>
      <c r="G530" s="116">
        <v>865</v>
      </c>
      <c r="IG530"/>
      <c r="IH530"/>
      <c r="II530"/>
      <c r="IJ530"/>
      <c r="IK530"/>
      <c r="IL530"/>
      <c r="IM530"/>
      <c r="IN530"/>
    </row>
    <row r="531" s="33" customFormat="1" ht="15" customHeight="1" spans="1:248">
      <c r="A531" s="105">
        <v>2070206</v>
      </c>
      <c r="B531" s="108" t="s">
        <v>428</v>
      </c>
      <c r="C531" s="117">
        <v>0</v>
      </c>
      <c r="D531" s="101">
        <v>0</v>
      </c>
      <c r="E531" s="102">
        <f t="shared" si="96"/>
        <v>0</v>
      </c>
      <c r="F531" s="103">
        <f t="shared" si="97"/>
        <v>0</v>
      </c>
      <c r="G531" s="116">
        <v>0</v>
      </c>
      <c r="IG531"/>
      <c r="IH531"/>
      <c r="II531"/>
      <c r="IJ531"/>
      <c r="IK531"/>
      <c r="IL531"/>
      <c r="IM531"/>
      <c r="IN531"/>
    </row>
    <row r="532" s="33" customFormat="1" ht="15" customHeight="1" spans="1:248">
      <c r="A532" s="105">
        <v>2070299</v>
      </c>
      <c r="B532" s="108" t="s">
        <v>429</v>
      </c>
      <c r="C532" s="117">
        <v>0</v>
      </c>
      <c r="D532" s="101">
        <v>0</v>
      </c>
      <c r="E532" s="102">
        <f t="shared" si="96"/>
        <v>0</v>
      </c>
      <c r="F532" s="103">
        <f t="shared" si="97"/>
        <v>0</v>
      </c>
      <c r="G532" s="116">
        <v>0</v>
      </c>
      <c r="IG532"/>
      <c r="IH532"/>
      <c r="II532"/>
      <c r="IJ532"/>
      <c r="IK532"/>
      <c r="IL532"/>
      <c r="IM532"/>
      <c r="IN532"/>
    </row>
    <row r="533" s="33" customFormat="1" ht="15" customHeight="1" spans="1:248">
      <c r="A533" s="105">
        <v>20703</v>
      </c>
      <c r="B533" s="106" t="s">
        <v>430</v>
      </c>
      <c r="C533" s="117">
        <f t="shared" ref="C533:G533" si="99">SUM(C534:C543)</f>
        <v>104</v>
      </c>
      <c r="D533" s="101">
        <f t="shared" si="99"/>
        <v>25</v>
      </c>
      <c r="E533" s="102">
        <f t="shared" si="96"/>
        <v>-79</v>
      </c>
      <c r="F533" s="103">
        <f t="shared" si="97"/>
        <v>-75.9615384615385</v>
      </c>
      <c r="G533" s="104">
        <f t="shared" si="99"/>
        <v>25</v>
      </c>
      <c r="IG533"/>
      <c r="IH533"/>
      <c r="II533"/>
      <c r="IJ533"/>
      <c r="IK533"/>
      <c r="IL533"/>
      <c r="IM533"/>
      <c r="IN533"/>
    </row>
    <row r="534" s="33" customFormat="1" ht="15" customHeight="1" spans="1:248">
      <c r="A534" s="105">
        <v>2070301</v>
      </c>
      <c r="B534" s="108" t="s">
        <v>63</v>
      </c>
      <c r="C534" s="117">
        <v>34</v>
      </c>
      <c r="D534" s="101">
        <v>0</v>
      </c>
      <c r="E534" s="102">
        <f t="shared" si="96"/>
        <v>-34</v>
      </c>
      <c r="F534" s="103">
        <f t="shared" si="97"/>
        <v>-100</v>
      </c>
      <c r="G534" s="116">
        <v>0</v>
      </c>
      <c r="IG534"/>
      <c r="IH534"/>
      <c r="II534"/>
      <c r="IJ534"/>
      <c r="IK534"/>
      <c r="IL534"/>
      <c r="IM534"/>
      <c r="IN534"/>
    </row>
    <row r="535" s="33" customFormat="1" ht="15" customHeight="1" spans="1:248">
      <c r="A535" s="105">
        <v>2070302</v>
      </c>
      <c r="B535" s="108" t="s">
        <v>64</v>
      </c>
      <c r="C535" s="117">
        <v>8</v>
      </c>
      <c r="D535" s="101">
        <v>0</v>
      </c>
      <c r="E535" s="102">
        <f t="shared" si="96"/>
        <v>-8</v>
      </c>
      <c r="F535" s="103">
        <f t="shared" si="97"/>
        <v>-100</v>
      </c>
      <c r="G535" s="116">
        <v>0</v>
      </c>
      <c r="IG535"/>
      <c r="IH535"/>
      <c r="II535"/>
      <c r="IJ535"/>
      <c r="IK535"/>
      <c r="IL535"/>
      <c r="IM535"/>
      <c r="IN535"/>
    </row>
    <row r="536" s="33" customFormat="1" ht="15" customHeight="1" spans="1:248">
      <c r="A536" s="105">
        <v>2070303</v>
      </c>
      <c r="B536" s="108" t="s">
        <v>65</v>
      </c>
      <c r="C536" s="117">
        <v>0</v>
      </c>
      <c r="D536" s="101">
        <v>0</v>
      </c>
      <c r="E536" s="102">
        <f t="shared" si="96"/>
        <v>0</v>
      </c>
      <c r="F536" s="103">
        <f t="shared" si="97"/>
        <v>0</v>
      </c>
      <c r="G536" s="116">
        <v>0</v>
      </c>
      <c r="IG536"/>
      <c r="IH536"/>
      <c r="II536"/>
      <c r="IJ536"/>
      <c r="IK536"/>
      <c r="IL536"/>
      <c r="IM536"/>
      <c r="IN536"/>
    </row>
    <row r="537" s="33" customFormat="1" ht="15" customHeight="1" spans="1:248">
      <c r="A537" s="105">
        <v>2070304</v>
      </c>
      <c r="B537" s="108" t="s">
        <v>431</v>
      </c>
      <c r="C537" s="117">
        <v>0</v>
      </c>
      <c r="D537" s="101">
        <v>0</v>
      </c>
      <c r="E537" s="102">
        <f t="shared" si="96"/>
        <v>0</v>
      </c>
      <c r="F537" s="103">
        <f t="shared" si="97"/>
        <v>0</v>
      </c>
      <c r="G537" s="116">
        <v>0</v>
      </c>
      <c r="IG537"/>
      <c r="IH537"/>
      <c r="II537"/>
      <c r="IJ537"/>
      <c r="IK537"/>
      <c r="IL537"/>
      <c r="IM537"/>
      <c r="IN537"/>
    </row>
    <row r="538" s="33" customFormat="1" ht="15" customHeight="1" spans="1:248">
      <c r="A538" s="105">
        <v>2070305</v>
      </c>
      <c r="B538" s="108" t="s">
        <v>432</v>
      </c>
      <c r="C538" s="117">
        <v>0</v>
      </c>
      <c r="D538" s="101">
        <v>25</v>
      </c>
      <c r="E538" s="102">
        <f t="shared" si="96"/>
        <v>25</v>
      </c>
      <c r="F538" s="103">
        <f t="shared" si="97"/>
        <v>0</v>
      </c>
      <c r="G538" s="116">
        <v>25</v>
      </c>
      <c r="IG538"/>
      <c r="IH538"/>
      <c r="II538"/>
      <c r="IJ538"/>
      <c r="IK538"/>
      <c r="IL538"/>
      <c r="IM538"/>
      <c r="IN538"/>
    </row>
    <row r="539" s="33" customFormat="1" ht="15" customHeight="1" spans="1:248">
      <c r="A539" s="105">
        <v>2070306</v>
      </c>
      <c r="B539" s="108" t="s">
        <v>433</v>
      </c>
      <c r="C539" s="117">
        <v>62</v>
      </c>
      <c r="D539" s="101">
        <v>0</v>
      </c>
      <c r="E539" s="102">
        <f t="shared" si="96"/>
        <v>-62</v>
      </c>
      <c r="F539" s="103">
        <f t="shared" si="97"/>
        <v>-100</v>
      </c>
      <c r="G539" s="116">
        <v>0</v>
      </c>
      <c r="IG539"/>
      <c r="IH539"/>
      <c r="II539"/>
      <c r="IJ539"/>
      <c r="IK539"/>
      <c r="IL539"/>
      <c r="IM539"/>
      <c r="IN539"/>
    </row>
    <row r="540" s="33" customFormat="1" ht="15" customHeight="1" spans="1:248">
      <c r="A540" s="105">
        <v>2070307</v>
      </c>
      <c r="B540" s="108" t="s">
        <v>434</v>
      </c>
      <c r="C540" s="117">
        <v>0</v>
      </c>
      <c r="D540" s="101">
        <v>0</v>
      </c>
      <c r="E540" s="102">
        <f t="shared" si="96"/>
        <v>0</v>
      </c>
      <c r="F540" s="103">
        <f t="shared" si="97"/>
        <v>0</v>
      </c>
      <c r="G540" s="116">
        <v>0</v>
      </c>
      <c r="IG540"/>
      <c r="IH540"/>
      <c r="II540"/>
      <c r="IJ540"/>
      <c r="IK540"/>
      <c r="IL540"/>
      <c r="IM540"/>
      <c r="IN540"/>
    </row>
    <row r="541" s="33" customFormat="1" ht="15" customHeight="1" spans="1:248">
      <c r="A541" s="105">
        <v>2070308</v>
      </c>
      <c r="B541" s="108" t="s">
        <v>435</v>
      </c>
      <c r="C541" s="117">
        <v>0</v>
      </c>
      <c r="D541" s="101">
        <v>0</v>
      </c>
      <c r="E541" s="102">
        <f t="shared" si="96"/>
        <v>0</v>
      </c>
      <c r="F541" s="103">
        <f t="shared" si="97"/>
        <v>0</v>
      </c>
      <c r="G541" s="116">
        <v>0</v>
      </c>
      <c r="IG541"/>
      <c r="IH541"/>
      <c r="II541"/>
      <c r="IJ541"/>
      <c r="IK541"/>
      <c r="IL541"/>
      <c r="IM541"/>
      <c r="IN541"/>
    </row>
    <row r="542" s="33" customFormat="1" ht="15" customHeight="1" spans="1:248">
      <c r="A542" s="105">
        <v>2070309</v>
      </c>
      <c r="B542" s="108" t="s">
        <v>436</v>
      </c>
      <c r="C542" s="117">
        <v>0</v>
      </c>
      <c r="D542" s="101">
        <v>0</v>
      </c>
      <c r="E542" s="102">
        <f t="shared" si="96"/>
        <v>0</v>
      </c>
      <c r="F542" s="103">
        <f t="shared" si="97"/>
        <v>0</v>
      </c>
      <c r="G542" s="116">
        <v>0</v>
      </c>
      <c r="IG542"/>
      <c r="IH542"/>
      <c r="II542"/>
      <c r="IJ542"/>
      <c r="IK542"/>
      <c r="IL542"/>
      <c r="IM542"/>
      <c r="IN542"/>
    </row>
    <row r="543" s="33" customFormat="1" ht="15" customHeight="1" spans="1:248">
      <c r="A543" s="105">
        <v>2070399</v>
      </c>
      <c r="B543" s="108" t="s">
        <v>437</v>
      </c>
      <c r="C543" s="117">
        <v>0</v>
      </c>
      <c r="D543" s="101">
        <v>0</v>
      </c>
      <c r="E543" s="102">
        <f t="shared" si="96"/>
        <v>0</v>
      </c>
      <c r="F543" s="103">
        <f t="shared" si="97"/>
        <v>0</v>
      </c>
      <c r="G543" s="116">
        <v>0</v>
      </c>
      <c r="IG543"/>
      <c r="IH543"/>
      <c r="II543"/>
      <c r="IJ543"/>
      <c r="IK543"/>
      <c r="IL543"/>
      <c r="IM543"/>
      <c r="IN543"/>
    </row>
    <row r="544" s="33" customFormat="1" ht="15" customHeight="1" spans="1:248">
      <c r="A544" s="105">
        <v>20706</v>
      </c>
      <c r="B544" s="106" t="s">
        <v>438</v>
      </c>
      <c r="C544" s="117">
        <f t="shared" ref="C544:G544" si="100">SUM(C545:C552)</f>
        <v>71</v>
      </c>
      <c r="D544" s="101">
        <f t="shared" si="100"/>
        <v>58</v>
      </c>
      <c r="E544" s="102">
        <f t="shared" si="96"/>
        <v>-13</v>
      </c>
      <c r="F544" s="103">
        <f t="shared" si="97"/>
        <v>-18.3098591549296</v>
      </c>
      <c r="G544" s="104">
        <f t="shared" si="100"/>
        <v>58</v>
      </c>
      <c r="IG544"/>
      <c r="IH544"/>
      <c r="II544"/>
      <c r="IJ544"/>
      <c r="IK544"/>
      <c r="IL544"/>
      <c r="IM544"/>
      <c r="IN544"/>
    </row>
    <row r="545" s="33" customFormat="1" ht="15" customHeight="1" spans="1:248">
      <c r="A545" s="105">
        <v>2070601</v>
      </c>
      <c r="B545" s="108" t="s">
        <v>63</v>
      </c>
      <c r="C545" s="117">
        <v>0</v>
      </c>
      <c r="D545" s="101">
        <v>0</v>
      </c>
      <c r="E545" s="102">
        <f t="shared" si="96"/>
        <v>0</v>
      </c>
      <c r="F545" s="103">
        <f t="shared" si="97"/>
        <v>0</v>
      </c>
      <c r="G545" s="116">
        <v>0</v>
      </c>
      <c r="IG545"/>
      <c r="IH545"/>
      <c r="II545"/>
      <c r="IJ545"/>
      <c r="IK545"/>
      <c r="IL545"/>
      <c r="IM545"/>
      <c r="IN545"/>
    </row>
    <row r="546" s="33" customFormat="1" ht="15" customHeight="1" spans="1:248">
      <c r="A546" s="105">
        <v>2070602</v>
      </c>
      <c r="B546" s="108" t="s">
        <v>64</v>
      </c>
      <c r="C546" s="117">
        <v>0</v>
      </c>
      <c r="D546" s="101">
        <v>0</v>
      </c>
      <c r="E546" s="102">
        <f t="shared" si="96"/>
        <v>0</v>
      </c>
      <c r="F546" s="103">
        <f t="shared" si="97"/>
        <v>0</v>
      </c>
      <c r="G546" s="116">
        <v>0</v>
      </c>
      <c r="IG546"/>
      <c r="IH546"/>
      <c r="II546"/>
      <c r="IJ546"/>
      <c r="IK546"/>
      <c r="IL546"/>
      <c r="IM546"/>
      <c r="IN546"/>
    </row>
    <row r="547" s="33" customFormat="1" ht="15" customHeight="1" spans="1:248">
      <c r="A547" s="105">
        <v>2070603</v>
      </c>
      <c r="B547" s="108" t="s">
        <v>65</v>
      </c>
      <c r="C547" s="117">
        <v>0</v>
      </c>
      <c r="D547" s="101">
        <v>0</v>
      </c>
      <c r="E547" s="102">
        <f t="shared" si="96"/>
        <v>0</v>
      </c>
      <c r="F547" s="103">
        <f t="shared" si="97"/>
        <v>0</v>
      </c>
      <c r="G547" s="116">
        <v>0</v>
      </c>
      <c r="IG547"/>
      <c r="IH547"/>
      <c r="II547"/>
      <c r="IJ547"/>
      <c r="IK547"/>
      <c r="IL547"/>
      <c r="IM547"/>
      <c r="IN547"/>
    </row>
    <row r="548" s="33" customFormat="1" ht="15" customHeight="1" spans="1:248">
      <c r="A548" s="105">
        <v>2070604</v>
      </c>
      <c r="B548" s="108" t="s">
        <v>439</v>
      </c>
      <c r="C548" s="117">
        <v>0</v>
      </c>
      <c r="D548" s="101">
        <v>0</v>
      </c>
      <c r="E548" s="102">
        <f t="shared" si="96"/>
        <v>0</v>
      </c>
      <c r="F548" s="103">
        <f t="shared" si="97"/>
        <v>0</v>
      </c>
      <c r="G548" s="116">
        <v>0</v>
      </c>
      <c r="IG548"/>
      <c r="IH548"/>
      <c r="II548"/>
      <c r="IJ548"/>
      <c r="IK548"/>
      <c r="IL548"/>
      <c r="IM548"/>
      <c r="IN548"/>
    </row>
    <row r="549" s="33" customFormat="1" ht="15" customHeight="1" spans="1:248">
      <c r="A549" s="105">
        <v>2070605</v>
      </c>
      <c r="B549" s="108" t="s">
        <v>440</v>
      </c>
      <c r="C549" s="117">
        <v>0</v>
      </c>
      <c r="D549" s="101">
        <v>0</v>
      </c>
      <c r="E549" s="102">
        <f t="shared" si="96"/>
        <v>0</v>
      </c>
      <c r="F549" s="103">
        <f t="shared" si="97"/>
        <v>0</v>
      </c>
      <c r="G549" s="116">
        <v>0</v>
      </c>
      <c r="IG549"/>
      <c r="IH549"/>
      <c r="II549"/>
      <c r="IJ549"/>
      <c r="IK549"/>
      <c r="IL549"/>
      <c r="IM549"/>
      <c r="IN549"/>
    </row>
    <row r="550" s="33" customFormat="1" ht="15" customHeight="1" spans="1:248">
      <c r="A550" s="105">
        <v>2070606</v>
      </c>
      <c r="B550" s="108" t="s">
        <v>441</v>
      </c>
      <c r="C550" s="117">
        <v>0</v>
      </c>
      <c r="D550" s="101">
        <v>0</v>
      </c>
      <c r="E550" s="102">
        <f t="shared" si="96"/>
        <v>0</v>
      </c>
      <c r="F550" s="103">
        <f t="shared" si="97"/>
        <v>0</v>
      </c>
      <c r="G550" s="116">
        <v>0</v>
      </c>
      <c r="IG550"/>
      <c r="IH550"/>
      <c r="II550"/>
      <c r="IJ550"/>
      <c r="IK550"/>
      <c r="IL550"/>
      <c r="IM550"/>
      <c r="IN550"/>
    </row>
    <row r="551" s="33" customFormat="1" ht="15" customHeight="1" spans="1:248">
      <c r="A551" s="105">
        <v>2070607</v>
      </c>
      <c r="B551" s="108" t="s">
        <v>442</v>
      </c>
      <c r="C551" s="117">
        <v>0</v>
      </c>
      <c r="D551" s="101">
        <v>0</v>
      </c>
      <c r="E551" s="102">
        <f t="shared" si="96"/>
        <v>0</v>
      </c>
      <c r="F551" s="103">
        <f t="shared" si="97"/>
        <v>0</v>
      </c>
      <c r="G551" s="116">
        <v>0</v>
      </c>
      <c r="IG551"/>
      <c r="IH551"/>
      <c r="II551"/>
      <c r="IJ551"/>
      <c r="IK551"/>
      <c r="IL551"/>
      <c r="IM551"/>
      <c r="IN551"/>
    </row>
    <row r="552" s="33" customFormat="1" ht="15" customHeight="1" spans="1:248">
      <c r="A552" s="105">
        <v>2070699</v>
      </c>
      <c r="B552" s="108" t="s">
        <v>443</v>
      </c>
      <c r="C552" s="117">
        <v>71</v>
      </c>
      <c r="D552" s="101">
        <v>58</v>
      </c>
      <c r="E552" s="102">
        <f t="shared" si="96"/>
        <v>-13</v>
      </c>
      <c r="F552" s="103">
        <f t="shared" si="97"/>
        <v>-18.3098591549296</v>
      </c>
      <c r="G552" s="116">
        <v>58</v>
      </c>
      <c r="IG552"/>
      <c r="IH552"/>
      <c r="II552"/>
      <c r="IJ552"/>
      <c r="IK552"/>
      <c r="IL552"/>
      <c r="IM552"/>
      <c r="IN552"/>
    </row>
    <row r="553" s="33" customFormat="1" ht="15" customHeight="1" spans="1:248">
      <c r="A553" s="105">
        <v>20708</v>
      </c>
      <c r="B553" s="106" t="s">
        <v>444</v>
      </c>
      <c r="C553" s="117">
        <f t="shared" ref="C553:G553" si="101">SUM(C554:C560)</f>
        <v>1699</v>
      </c>
      <c r="D553" s="101">
        <f t="shared" si="101"/>
        <v>1816</v>
      </c>
      <c r="E553" s="102">
        <f t="shared" si="96"/>
        <v>117</v>
      </c>
      <c r="F553" s="103">
        <f t="shared" si="97"/>
        <v>6.88640376692172</v>
      </c>
      <c r="G553" s="104">
        <f t="shared" si="101"/>
        <v>1816</v>
      </c>
      <c r="IG553"/>
      <c r="IH553"/>
      <c r="II553"/>
      <c r="IJ553"/>
      <c r="IK553"/>
      <c r="IL553"/>
      <c r="IM553"/>
      <c r="IN553"/>
    </row>
    <row r="554" s="33" customFormat="1" ht="15" customHeight="1" spans="1:248">
      <c r="A554" s="105">
        <v>2070801</v>
      </c>
      <c r="B554" s="108" t="s">
        <v>63</v>
      </c>
      <c r="C554" s="117">
        <v>0</v>
      </c>
      <c r="D554" s="101">
        <v>0</v>
      </c>
      <c r="E554" s="102">
        <f t="shared" si="96"/>
        <v>0</v>
      </c>
      <c r="F554" s="103">
        <f t="shared" si="97"/>
        <v>0</v>
      </c>
      <c r="G554" s="116">
        <v>0</v>
      </c>
      <c r="IG554"/>
      <c r="IH554"/>
      <c r="II554"/>
      <c r="IJ554"/>
      <c r="IK554"/>
      <c r="IL554"/>
      <c r="IM554"/>
      <c r="IN554"/>
    </row>
    <row r="555" s="33" customFormat="1" ht="15" customHeight="1" spans="1:248">
      <c r="A555" s="105">
        <v>2070802</v>
      </c>
      <c r="B555" s="108" t="s">
        <v>64</v>
      </c>
      <c r="C555" s="117">
        <v>0</v>
      </c>
      <c r="D555" s="101">
        <v>0</v>
      </c>
      <c r="E555" s="102">
        <f t="shared" si="96"/>
        <v>0</v>
      </c>
      <c r="F555" s="103">
        <f t="shared" si="97"/>
        <v>0</v>
      </c>
      <c r="G555" s="116">
        <v>0</v>
      </c>
      <c r="IG555"/>
      <c r="IH555"/>
      <c r="II555"/>
      <c r="IJ555"/>
      <c r="IK555"/>
      <c r="IL555"/>
      <c r="IM555"/>
      <c r="IN555"/>
    </row>
    <row r="556" s="33" customFormat="1" ht="15" customHeight="1" spans="1:248">
      <c r="A556" s="105">
        <v>2070803</v>
      </c>
      <c r="B556" s="108" t="s">
        <v>65</v>
      </c>
      <c r="C556" s="117">
        <v>0</v>
      </c>
      <c r="D556" s="101">
        <v>0</v>
      </c>
      <c r="E556" s="102">
        <f t="shared" si="96"/>
        <v>0</v>
      </c>
      <c r="F556" s="103">
        <f t="shared" si="97"/>
        <v>0</v>
      </c>
      <c r="G556" s="116">
        <v>0</v>
      </c>
      <c r="IG556"/>
      <c r="IH556"/>
      <c r="II556"/>
      <c r="IJ556"/>
      <c r="IK556"/>
      <c r="IL556"/>
      <c r="IM556"/>
      <c r="IN556"/>
    </row>
    <row r="557" s="33" customFormat="1" ht="15" customHeight="1" spans="1:248">
      <c r="A557" s="105">
        <v>2070804</v>
      </c>
      <c r="B557" s="108" t="s">
        <v>445</v>
      </c>
      <c r="C557" s="117">
        <v>0</v>
      </c>
      <c r="D557" s="101">
        <v>0</v>
      </c>
      <c r="E557" s="102">
        <f t="shared" si="96"/>
        <v>0</v>
      </c>
      <c r="F557" s="103">
        <f t="shared" si="97"/>
        <v>0</v>
      </c>
      <c r="G557" s="116">
        <v>0</v>
      </c>
      <c r="IG557"/>
      <c r="IH557"/>
      <c r="II557"/>
      <c r="IJ557"/>
      <c r="IK557"/>
      <c r="IL557"/>
      <c r="IM557"/>
      <c r="IN557"/>
    </row>
    <row r="558" s="33" customFormat="1" ht="15" customHeight="1" spans="1:248">
      <c r="A558" s="105">
        <v>2070805</v>
      </c>
      <c r="B558" s="108" t="s">
        <v>446</v>
      </c>
      <c r="C558" s="117">
        <v>1699</v>
      </c>
      <c r="D558" s="101">
        <v>1816</v>
      </c>
      <c r="E558" s="102">
        <f t="shared" si="96"/>
        <v>117</v>
      </c>
      <c r="F558" s="103">
        <f t="shared" si="97"/>
        <v>6.88640376692172</v>
      </c>
      <c r="G558" s="116">
        <v>1816</v>
      </c>
      <c r="IG558"/>
      <c r="IH558"/>
      <c r="II558"/>
      <c r="IJ558"/>
      <c r="IK558"/>
      <c r="IL558"/>
      <c r="IM558"/>
      <c r="IN558"/>
    </row>
    <row r="559" s="33" customFormat="1" ht="15" customHeight="1" spans="1:248">
      <c r="A559" s="105">
        <v>2070806</v>
      </c>
      <c r="B559" s="108" t="s">
        <v>447</v>
      </c>
      <c r="C559" s="117">
        <v>0</v>
      </c>
      <c r="D559" s="101">
        <v>0</v>
      </c>
      <c r="E559" s="102">
        <f t="shared" si="96"/>
        <v>0</v>
      </c>
      <c r="F559" s="103">
        <f t="shared" si="97"/>
        <v>0</v>
      </c>
      <c r="G559" s="116">
        <v>0</v>
      </c>
      <c r="IG559"/>
      <c r="IH559"/>
      <c r="II559"/>
      <c r="IJ559"/>
      <c r="IK559"/>
      <c r="IL559"/>
      <c r="IM559"/>
      <c r="IN559"/>
    </row>
    <row r="560" s="33" customFormat="1" ht="15" customHeight="1" spans="1:248">
      <c r="A560" s="105">
        <v>2070899</v>
      </c>
      <c r="B560" s="108" t="s">
        <v>448</v>
      </c>
      <c r="C560" s="117">
        <v>0</v>
      </c>
      <c r="D560" s="101">
        <v>0</v>
      </c>
      <c r="E560" s="102">
        <f t="shared" si="96"/>
        <v>0</v>
      </c>
      <c r="F560" s="103">
        <f t="shared" si="97"/>
        <v>0</v>
      </c>
      <c r="G560" s="116">
        <v>0</v>
      </c>
      <c r="IG560"/>
      <c r="IH560"/>
      <c r="II560"/>
      <c r="IJ560"/>
      <c r="IK560"/>
      <c r="IL560"/>
      <c r="IM560"/>
      <c r="IN560"/>
    </row>
    <row r="561" s="33" customFormat="1" ht="15" customHeight="1" spans="1:248">
      <c r="A561" s="105">
        <v>20799</v>
      </c>
      <c r="B561" s="106" t="s">
        <v>449</v>
      </c>
      <c r="C561" s="117">
        <f t="shared" ref="C561:G561" si="102">SUM(C562:C564)</f>
        <v>0</v>
      </c>
      <c r="D561" s="101">
        <f t="shared" si="102"/>
        <v>0</v>
      </c>
      <c r="E561" s="102">
        <f t="shared" si="96"/>
        <v>0</v>
      </c>
      <c r="F561" s="103">
        <f t="shared" si="97"/>
        <v>0</v>
      </c>
      <c r="G561" s="104">
        <f t="shared" si="102"/>
        <v>0</v>
      </c>
      <c r="IG561"/>
      <c r="IH561"/>
      <c r="II561"/>
      <c r="IJ561"/>
      <c r="IK561"/>
      <c r="IL561"/>
      <c r="IM561"/>
      <c r="IN561"/>
    </row>
    <row r="562" s="33" customFormat="1" ht="15" customHeight="1" spans="1:248">
      <c r="A562" s="105">
        <v>2079902</v>
      </c>
      <c r="B562" s="108" t="s">
        <v>450</v>
      </c>
      <c r="C562" s="117">
        <v>0</v>
      </c>
      <c r="D562" s="101">
        <v>0</v>
      </c>
      <c r="E562" s="102">
        <f t="shared" si="96"/>
        <v>0</v>
      </c>
      <c r="F562" s="103">
        <f t="shared" si="97"/>
        <v>0</v>
      </c>
      <c r="G562" s="104">
        <v>0</v>
      </c>
      <c r="IG562"/>
      <c r="IH562"/>
      <c r="II562"/>
      <c r="IJ562"/>
      <c r="IK562"/>
      <c r="IL562"/>
      <c r="IM562"/>
      <c r="IN562"/>
    </row>
    <row r="563" s="33" customFormat="1" ht="15" customHeight="1" spans="1:248">
      <c r="A563" s="105">
        <v>2079903</v>
      </c>
      <c r="B563" s="108" t="s">
        <v>451</v>
      </c>
      <c r="C563" s="117">
        <v>0</v>
      </c>
      <c r="D563" s="101">
        <v>0</v>
      </c>
      <c r="E563" s="102">
        <f t="shared" si="96"/>
        <v>0</v>
      </c>
      <c r="F563" s="103">
        <f t="shared" si="97"/>
        <v>0</v>
      </c>
      <c r="G563" s="104">
        <v>0</v>
      </c>
      <c r="IG563"/>
      <c r="IH563"/>
      <c r="II563"/>
      <c r="IJ563"/>
      <c r="IK563"/>
      <c r="IL563"/>
      <c r="IM563"/>
      <c r="IN563"/>
    </row>
    <row r="564" s="33" customFormat="1" ht="15" customHeight="1" spans="1:248">
      <c r="A564" s="105">
        <v>2079999</v>
      </c>
      <c r="B564" s="108" t="s">
        <v>452</v>
      </c>
      <c r="C564" s="117">
        <v>0</v>
      </c>
      <c r="D564" s="101">
        <v>0</v>
      </c>
      <c r="E564" s="102">
        <f t="shared" si="96"/>
        <v>0</v>
      </c>
      <c r="F564" s="103">
        <f t="shared" si="97"/>
        <v>0</v>
      </c>
      <c r="G564" s="104">
        <v>0</v>
      </c>
      <c r="IG564"/>
      <c r="IH564"/>
      <c r="II564"/>
      <c r="IJ564"/>
      <c r="IK564"/>
      <c r="IL564"/>
      <c r="IM564"/>
      <c r="IN564"/>
    </row>
    <row r="565" s="33" customFormat="1" ht="15" customHeight="1" spans="1:248">
      <c r="A565" s="105">
        <v>208</v>
      </c>
      <c r="B565" s="106" t="s">
        <v>453</v>
      </c>
      <c r="C565" s="117">
        <f t="shared" ref="C565:G565" si="103">C566+C580+C588+C590+C598+C602+C612+C620+C627+C635+C644+C649+C652+C655+C658+C661+C664+C668+C673+C681+C684</f>
        <v>36059</v>
      </c>
      <c r="D565" s="101">
        <f t="shared" si="103"/>
        <v>34419</v>
      </c>
      <c r="E565" s="102">
        <f t="shared" si="96"/>
        <v>-1640</v>
      </c>
      <c r="F565" s="103">
        <f t="shared" si="97"/>
        <v>-4.54810172217754</v>
      </c>
      <c r="G565" s="104">
        <f t="shared" si="103"/>
        <v>52533</v>
      </c>
      <c r="IG565"/>
      <c r="IH565"/>
      <c r="II565"/>
      <c r="IJ565"/>
      <c r="IK565"/>
      <c r="IL565"/>
      <c r="IM565"/>
      <c r="IN565"/>
    </row>
    <row r="566" s="33" customFormat="1" ht="15" customHeight="1" spans="1:248">
      <c r="A566" s="105">
        <v>20801</v>
      </c>
      <c r="B566" s="106" t="s">
        <v>454</v>
      </c>
      <c r="C566" s="117">
        <f t="shared" ref="C566:G566" si="104">SUM(C567:C579)</f>
        <v>2000</v>
      </c>
      <c r="D566" s="101">
        <f t="shared" si="104"/>
        <v>2129</v>
      </c>
      <c r="E566" s="102">
        <f t="shared" si="96"/>
        <v>129</v>
      </c>
      <c r="F566" s="103">
        <f t="shared" si="97"/>
        <v>6.45</v>
      </c>
      <c r="G566" s="104">
        <f t="shared" si="104"/>
        <v>2129</v>
      </c>
      <c r="IG566"/>
      <c r="IH566"/>
      <c r="II566"/>
      <c r="IJ566"/>
      <c r="IK566"/>
      <c r="IL566"/>
      <c r="IM566"/>
      <c r="IN566"/>
    </row>
    <row r="567" s="33" customFormat="1" ht="15" customHeight="1" spans="1:248">
      <c r="A567" s="105">
        <v>2080101</v>
      </c>
      <c r="B567" s="108" t="s">
        <v>63</v>
      </c>
      <c r="C567" s="117">
        <v>152</v>
      </c>
      <c r="D567" s="101">
        <v>100</v>
      </c>
      <c r="E567" s="102">
        <f t="shared" si="96"/>
        <v>-52</v>
      </c>
      <c r="F567" s="103">
        <f t="shared" si="97"/>
        <v>-34.2105263157895</v>
      </c>
      <c r="G567" s="116">
        <v>100</v>
      </c>
      <c r="IG567"/>
      <c r="IH567"/>
      <c r="II567"/>
      <c r="IJ567"/>
      <c r="IK567"/>
      <c r="IL567"/>
      <c r="IM567"/>
      <c r="IN567"/>
    </row>
    <row r="568" s="33" customFormat="1" ht="15" customHeight="1" spans="1:248">
      <c r="A568" s="105">
        <v>2080102</v>
      </c>
      <c r="B568" s="108" t="s">
        <v>64</v>
      </c>
      <c r="C568" s="117">
        <v>0</v>
      </c>
      <c r="D568" s="101">
        <v>0</v>
      </c>
      <c r="E568" s="102">
        <f t="shared" si="96"/>
        <v>0</v>
      </c>
      <c r="F568" s="103">
        <f t="shared" si="97"/>
        <v>0</v>
      </c>
      <c r="G568" s="116">
        <v>0</v>
      </c>
      <c r="IG568"/>
      <c r="IH568"/>
      <c r="II568"/>
      <c r="IJ568"/>
      <c r="IK568"/>
      <c r="IL568"/>
      <c r="IM568"/>
      <c r="IN568"/>
    </row>
    <row r="569" s="33" customFormat="1" ht="15" customHeight="1" spans="1:248">
      <c r="A569" s="105">
        <v>2080103</v>
      </c>
      <c r="B569" s="108" t="s">
        <v>65</v>
      </c>
      <c r="C569" s="117">
        <v>54</v>
      </c>
      <c r="D569" s="101">
        <v>28</v>
      </c>
      <c r="E569" s="102">
        <f t="shared" si="96"/>
        <v>-26</v>
      </c>
      <c r="F569" s="103">
        <f t="shared" si="97"/>
        <v>-48.1481481481481</v>
      </c>
      <c r="G569" s="116">
        <v>28</v>
      </c>
      <c r="IG569"/>
      <c r="IH569"/>
      <c r="II569"/>
      <c r="IJ569"/>
      <c r="IK569"/>
      <c r="IL569"/>
      <c r="IM569"/>
      <c r="IN569"/>
    </row>
    <row r="570" s="33" customFormat="1" ht="15" customHeight="1" spans="1:248">
      <c r="A570" s="105">
        <v>2080104</v>
      </c>
      <c r="B570" s="108" t="s">
        <v>455</v>
      </c>
      <c r="C570" s="117">
        <v>0</v>
      </c>
      <c r="D570" s="101">
        <v>0</v>
      </c>
      <c r="E570" s="102">
        <f t="shared" si="96"/>
        <v>0</v>
      </c>
      <c r="F570" s="103">
        <f t="shared" si="97"/>
        <v>0</v>
      </c>
      <c r="G570" s="116">
        <v>0</v>
      </c>
      <c r="IG570"/>
      <c r="IH570"/>
      <c r="II570"/>
      <c r="IJ570"/>
      <c r="IK570"/>
      <c r="IL570"/>
      <c r="IM570"/>
      <c r="IN570"/>
    </row>
    <row r="571" s="33" customFormat="1" ht="15" customHeight="1" spans="1:248">
      <c r="A571" s="105">
        <v>2080105</v>
      </c>
      <c r="B571" s="108" t="s">
        <v>456</v>
      </c>
      <c r="C571" s="117">
        <v>52</v>
      </c>
      <c r="D571" s="101">
        <v>51</v>
      </c>
      <c r="E571" s="102">
        <f t="shared" si="96"/>
        <v>-1</v>
      </c>
      <c r="F571" s="103">
        <f t="shared" si="97"/>
        <v>-1.92307692307692</v>
      </c>
      <c r="G571" s="116">
        <v>51</v>
      </c>
      <c r="IG571"/>
      <c r="IH571"/>
      <c r="II571"/>
      <c r="IJ571"/>
      <c r="IK571"/>
      <c r="IL571"/>
      <c r="IM571"/>
      <c r="IN571"/>
    </row>
    <row r="572" s="33" customFormat="1" ht="15" customHeight="1" spans="1:248">
      <c r="A572" s="105">
        <v>2080106</v>
      </c>
      <c r="B572" s="108" t="s">
        <v>457</v>
      </c>
      <c r="C572" s="117">
        <v>139</v>
      </c>
      <c r="D572" s="101">
        <v>297</v>
      </c>
      <c r="E572" s="102">
        <f t="shared" si="96"/>
        <v>158</v>
      </c>
      <c r="F572" s="103">
        <f t="shared" si="97"/>
        <v>113.669064748201</v>
      </c>
      <c r="G572" s="116">
        <v>297</v>
      </c>
      <c r="IG572"/>
      <c r="IH572"/>
      <c r="II572"/>
      <c r="IJ572"/>
      <c r="IK572"/>
      <c r="IL572"/>
      <c r="IM572"/>
      <c r="IN572"/>
    </row>
    <row r="573" s="33" customFormat="1" ht="15" customHeight="1" spans="1:248">
      <c r="A573" s="105">
        <v>2080107</v>
      </c>
      <c r="B573" s="108" t="s">
        <v>458</v>
      </c>
      <c r="C573" s="117">
        <v>0</v>
      </c>
      <c r="D573" s="101">
        <v>0</v>
      </c>
      <c r="E573" s="102">
        <f t="shared" si="96"/>
        <v>0</v>
      </c>
      <c r="F573" s="103">
        <f t="shared" si="97"/>
        <v>0</v>
      </c>
      <c r="G573" s="116">
        <v>0</v>
      </c>
      <c r="IG573"/>
      <c r="IH573"/>
      <c r="II573"/>
      <c r="IJ573"/>
      <c r="IK573"/>
      <c r="IL573"/>
      <c r="IM573"/>
      <c r="IN573"/>
    </row>
    <row r="574" s="33" customFormat="1" ht="15" customHeight="1" spans="1:248">
      <c r="A574" s="105">
        <v>2080108</v>
      </c>
      <c r="B574" s="108" t="s">
        <v>104</v>
      </c>
      <c r="C574" s="117">
        <v>0</v>
      </c>
      <c r="D574" s="101">
        <v>0</v>
      </c>
      <c r="E574" s="102">
        <f t="shared" si="96"/>
        <v>0</v>
      </c>
      <c r="F574" s="103">
        <f t="shared" si="97"/>
        <v>0</v>
      </c>
      <c r="G574" s="116">
        <v>0</v>
      </c>
      <c r="IG574"/>
      <c r="IH574"/>
      <c r="II574"/>
      <c r="IJ574"/>
      <c r="IK574"/>
      <c r="IL574"/>
      <c r="IM574"/>
      <c r="IN574"/>
    </row>
    <row r="575" s="33" customFormat="1" ht="15" customHeight="1" spans="1:248">
      <c r="A575" s="105">
        <v>2080109</v>
      </c>
      <c r="B575" s="108" t="s">
        <v>459</v>
      </c>
      <c r="C575" s="117">
        <v>0</v>
      </c>
      <c r="D575" s="101">
        <v>36</v>
      </c>
      <c r="E575" s="102">
        <f t="shared" si="96"/>
        <v>36</v>
      </c>
      <c r="F575" s="103">
        <f t="shared" si="97"/>
        <v>0</v>
      </c>
      <c r="G575" s="116">
        <v>36</v>
      </c>
      <c r="IG575"/>
      <c r="IH575"/>
      <c r="II575"/>
      <c r="IJ575"/>
      <c r="IK575"/>
      <c r="IL575"/>
      <c r="IM575"/>
      <c r="IN575"/>
    </row>
    <row r="576" s="33" customFormat="1" ht="15" customHeight="1" spans="1:248">
      <c r="A576" s="105">
        <v>2080110</v>
      </c>
      <c r="B576" s="108" t="s">
        <v>460</v>
      </c>
      <c r="C576" s="117">
        <v>0</v>
      </c>
      <c r="D576" s="101">
        <v>0</v>
      </c>
      <c r="E576" s="102">
        <f t="shared" si="96"/>
        <v>0</v>
      </c>
      <c r="F576" s="103">
        <f t="shared" si="97"/>
        <v>0</v>
      </c>
      <c r="G576" s="116">
        <v>0</v>
      </c>
      <c r="IG576"/>
      <c r="IH576"/>
      <c r="II576"/>
      <c r="IJ576"/>
      <c r="IK576"/>
      <c r="IL576"/>
      <c r="IM576"/>
      <c r="IN576"/>
    </row>
    <row r="577" s="33" customFormat="1" ht="15" customHeight="1" spans="1:248">
      <c r="A577" s="105">
        <v>2080111</v>
      </c>
      <c r="B577" s="108" t="s">
        <v>461</v>
      </c>
      <c r="C577" s="117">
        <v>52</v>
      </c>
      <c r="D577" s="101">
        <v>0</v>
      </c>
      <c r="E577" s="102">
        <f t="shared" si="96"/>
        <v>-52</v>
      </c>
      <c r="F577" s="103">
        <f t="shared" si="97"/>
        <v>-100</v>
      </c>
      <c r="G577" s="116">
        <v>0</v>
      </c>
      <c r="IG577"/>
      <c r="IH577"/>
      <c r="II577"/>
      <c r="IJ577"/>
      <c r="IK577"/>
      <c r="IL577"/>
      <c r="IM577"/>
      <c r="IN577"/>
    </row>
    <row r="578" s="33" customFormat="1" ht="15" customHeight="1" spans="1:248">
      <c r="A578" s="105">
        <v>2080112</v>
      </c>
      <c r="B578" s="108" t="s">
        <v>462</v>
      </c>
      <c r="C578" s="117">
        <v>13</v>
      </c>
      <c r="D578" s="101">
        <v>0</v>
      </c>
      <c r="E578" s="102">
        <f t="shared" si="96"/>
        <v>-13</v>
      </c>
      <c r="F578" s="103">
        <f t="shared" si="97"/>
        <v>-100</v>
      </c>
      <c r="G578" s="116">
        <v>0</v>
      </c>
      <c r="IG578"/>
      <c r="IH578"/>
      <c r="II578"/>
      <c r="IJ578"/>
      <c r="IK578"/>
      <c r="IL578"/>
      <c r="IM578"/>
      <c r="IN578"/>
    </row>
    <row r="579" s="33" customFormat="1" ht="15" customHeight="1" spans="1:248">
      <c r="A579" s="105">
        <v>2080199</v>
      </c>
      <c r="B579" s="108" t="s">
        <v>463</v>
      </c>
      <c r="C579" s="117">
        <v>1538</v>
      </c>
      <c r="D579" s="101">
        <v>1617</v>
      </c>
      <c r="E579" s="102">
        <f t="shared" si="96"/>
        <v>79</v>
      </c>
      <c r="F579" s="103">
        <f t="shared" si="97"/>
        <v>5.13654096228869</v>
      </c>
      <c r="G579" s="116">
        <v>1617</v>
      </c>
      <c r="IG579"/>
      <c r="IH579"/>
      <c r="II579"/>
      <c r="IJ579"/>
      <c r="IK579"/>
      <c r="IL579"/>
      <c r="IM579"/>
      <c r="IN579"/>
    </row>
    <row r="580" s="33" customFormat="1" ht="15" customHeight="1" spans="1:248">
      <c r="A580" s="105">
        <v>20802</v>
      </c>
      <c r="B580" s="106" t="s">
        <v>464</v>
      </c>
      <c r="C580" s="117">
        <f t="shared" ref="C580:G580" si="105">SUM(C581:C587)</f>
        <v>234</v>
      </c>
      <c r="D580" s="101">
        <f t="shared" si="105"/>
        <v>161</v>
      </c>
      <c r="E580" s="102">
        <f t="shared" si="96"/>
        <v>-73</v>
      </c>
      <c r="F580" s="103">
        <f t="shared" si="97"/>
        <v>-31.1965811965812</v>
      </c>
      <c r="G580" s="104">
        <f t="shared" si="105"/>
        <v>386</v>
      </c>
      <c r="IG580"/>
      <c r="IH580"/>
      <c r="II580"/>
      <c r="IJ580"/>
      <c r="IK580"/>
      <c r="IL580"/>
      <c r="IM580"/>
      <c r="IN580"/>
    </row>
    <row r="581" s="33" customFormat="1" ht="15" customHeight="1" spans="1:248">
      <c r="A581" s="105">
        <v>2080201</v>
      </c>
      <c r="B581" s="108" t="s">
        <v>63</v>
      </c>
      <c r="C581" s="117">
        <v>129</v>
      </c>
      <c r="D581" s="101">
        <v>96</v>
      </c>
      <c r="E581" s="102">
        <f t="shared" ref="E581:E644" si="106">D581-C581</f>
        <v>-33</v>
      </c>
      <c r="F581" s="103">
        <f t="shared" ref="F581:F644" si="107">IF(C581=0,,E581/C581*100)</f>
        <v>-25.5813953488372</v>
      </c>
      <c r="G581" s="116">
        <v>96</v>
      </c>
      <c r="IG581"/>
      <c r="IH581"/>
      <c r="II581"/>
      <c r="IJ581"/>
      <c r="IK581"/>
      <c r="IL581"/>
      <c r="IM581"/>
      <c r="IN581"/>
    </row>
    <row r="582" s="33" customFormat="1" ht="15" customHeight="1" spans="1:248">
      <c r="A582" s="105">
        <v>2080202</v>
      </c>
      <c r="B582" s="108" t="s">
        <v>64</v>
      </c>
      <c r="C582" s="117">
        <v>0</v>
      </c>
      <c r="D582" s="101">
        <v>0</v>
      </c>
      <c r="E582" s="102">
        <f t="shared" si="106"/>
        <v>0</v>
      </c>
      <c r="F582" s="103">
        <f t="shared" si="107"/>
        <v>0</v>
      </c>
      <c r="G582" s="116">
        <v>0</v>
      </c>
      <c r="IG582"/>
      <c r="IH582"/>
      <c r="II582"/>
      <c r="IJ582"/>
      <c r="IK582"/>
      <c r="IL582"/>
      <c r="IM582"/>
      <c r="IN582"/>
    </row>
    <row r="583" s="33" customFormat="1" ht="15" customHeight="1" spans="1:248">
      <c r="A583" s="105">
        <v>2080203</v>
      </c>
      <c r="B583" s="108" t="s">
        <v>65</v>
      </c>
      <c r="C583" s="117">
        <v>0</v>
      </c>
      <c r="D583" s="101">
        <v>0</v>
      </c>
      <c r="E583" s="102">
        <f t="shared" si="106"/>
        <v>0</v>
      </c>
      <c r="F583" s="103">
        <f t="shared" si="107"/>
        <v>0</v>
      </c>
      <c r="G583" s="116">
        <v>0</v>
      </c>
      <c r="IG583"/>
      <c r="IH583"/>
      <c r="II583"/>
      <c r="IJ583"/>
      <c r="IK583"/>
      <c r="IL583"/>
      <c r="IM583"/>
      <c r="IN583"/>
    </row>
    <row r="584" s="33" customFormat="1" ht="15" customHeight="1" spans="1:248">
      <c r="A584" s="105">
        <v>2080206</v>
      </c>
      <c r="B584" s="108" t="s">
        <v>465</v>
      </c>
      <c r="C584" s="117">
        <v>2</v>
      </c>
      <c r="D584" s="101">
        <v>3</v>
      </c>
      <c r="E584" s="102">
        <f t="shared" si="106"/>
        <v>1</v>
      </c>
      <c r="F584" s="103">
        <f t="shared" si="107"/>
        <v>50</v>
      </c>
      <c r="G584" s="116">
        <v>3</v>
      </c>
      <c r="IG584"/>
      <c r="IH584"/>
      <c r="II584"/>
      <c r="IJ584"/>
      <c r="IK584"/>
      <c r="IL584"/>
      <c r="IM584"/>
      <c r="IN584"/>
    </row>
    <row r="585" s="33" customFormat="1" ht="15" customHeight="1" spans="1:248">
      <c r="A585" s="105">
        <v>2080207</v>
      </c>
      <c r="B585" s="108" t="s">
        <v>466</v>
      </c>
      <c r="C585" s="117">
        <v>2</v>
      </c>
      <c r="D585" s="101">
        <v>20</v>
      </c>
      <c r="E585" s="102">
        <f t="shared" si="106"/>
        <v>18</v>
      </c>
      <c r="F585" s="103">
        <f t="shared" si="107"/>
        <v>900</v>
      </c>
      <c r="G585" s="116">
        <v>30</v>
      </c>
      <c r="IG585"/>
      <c r="IH585"/>
      <c r="II585"/>
      <c r="IJ585"/>
      <c r="IK585"/>
      <c r="IL585"/>
      <c r="IM585"/>
      <c r="IN585"/>
    </row>
    <row r="586" s="33" customFormat="1" ht="15" customHeight="1" spans="1:248">
      <c r="A586" s="105">
        <v>2080208</v>
      </c>
      <c r="B586" s="108" t="s">
        <v>467</v>
      </c>
      <c r="C586" s="117">
        <v>3</v>
      </c>
      <c r="D586" s="101">
        <v>3</v>
      </c>
      <c r="E586" s="102">
        <f t="shared" si="106"/>
        <v>0</v>
      </c>
      <c r="F586" s="103">
        <f t="shared" si="107"/>
        <v>0</v>
      </c>
      <c r="G586" s="116">
        <v>3</v>
      </c>
      <c r="IG586"/>
      <c r="IH586"/>
      <c r="II586"/>
      <c r="IJ586"/>
      <c r="IK586"/>
      <c r="IL586"/>
      <c r="IM586"/>
      <c r="IN586"/>
    </row>
    <row r="587" s="33" customFormat="1" ht="15" customHeight="1" spans="1:248">
      <c r="A587" s="105">
        <v>2080299</v>
      </c>
      <c r="B587" s="108" t="s">
        <v>468</v>
      </c>
      <c r="C587" s="117">
        <v>98</v>
      </c>
      <c r="D587" s="101">
        <v>39</v>
      </c>
      <c r="E587" s="102">
        <f t="shared" si="106"/>
        <v>-59</v>
      </c>
      <c r="F587" s="103">
        <f t="shared" si="107"/>
        <v>-60.2040816326531</v>
      </c>
      <c r="G587" s="116">
        <v>254</v>
      </c>
      <c r="IG587"/>
      <c r="IH587"/>
      <c r="II587"/>
      <c r="IJ587"/>
      <c r="IK587"/>
      <c r="IL587"/>
      <c r="IM587"/>
      <c r="IN587"/>
    </row>
    <row r="588" s="33" customFormat="1" ht="15" customHeight="1" spans="1:248">
      <c r="A588" s="105">
        <v>20804</v>
      </c>
      <c r="B588" s="106" t="s">
        <v>469</v>
      </c>
      <c r="C588" s="117">
        <f t="shared" ref="C588:G588" si="108">SUM(C589)</f>
        <v>0</v>
      </c>
      <c r="D588" s="101">
        <f t="shared" si="108"/>
        <v>0</v>
      </c>
      <c r="E588" s="102">
        <f t="shared" si="106"/>
        <v>0</v>
      </c>
      <c r="F588" s="103">
        <f t="shared" si="107"/>
        <v>0</v>
      </c>
      <c r="G588" s="104">
        <f t="shared" si="108"/>
        <v>0</v>
      </c>
      <c r="IG588"/>
      <c r="IH588"/>
      <c r="II588"/>
      <c r="IJ588"/>
      <c r="IK588"/>
      <c r="IL588"/>
      <c r="IM588"/>
      <c r="IN588"/>
    </row>
    <row r="589" s="33" customFormat="1" ht="15" customHeight="1" spans="1:248">
      <c r="A589" s="105">
        <v>2080402</v>
      </c>
      <c r="B589" s="108" t="s">
        <v>470</v>
      </c>
      <c r="C589" s="117">
        <v>0</v>
      </c>
      <c r="D589" s="101">
        <v>0</v>
      </c>
      <c r="E589" s="102">
        <f t="shared" si="106"/>
        <v>0</v>
      </c>
      <c r="F589" s="103">
        <f t="shared" si="107"/>
        <v>0</v>
      </c>
      <c r="G589" s="104">
        <v>0</v>
      </c>
      <c r="IG589"/>
      <c r="IH589"/>
      <c r="II589"/>
      <c r="IJ589"/>
      <c r="IK589"/>
      <c r="IL589"/>
      <c r="IM589"/>
      <c r="IN589"/>
    </row>
    <row r="590" s="33" customFormat="1" ht="15" customHeight="1" spans="1:248">
      <c r="A590" s="105">
        <v>20805</v>
      </c>
      <c r="B590" s="106" t="s">
        <v>471</v>
      </c>
      <c r="C590" s="117">
        <f t="shared" ref="C590:G590" si="109">SUM(C591:C597)</f>
        <v>18924</v>
      </c>
      <c r="D590" s="101">
        <f t="shared" si="109"/>
        <v>20054</v>
      </c>
      <c r="E590" s="102">
        <f t="shared" si="106"/>
        <v>1130</v>
      </c>
      <c r="F590" s="103">
        <f t="shared" si="107"/>
        <v>5.9712534347918</v>
      </c>
      <c r="G590" s="104">
        <f t="shared" si="109"/>
        <v>22591</v>
      </c>
      <c r="IG590"/>
      <c r="IH590"/>
      <c r="II590"/>
      <c r="IJ590"/>
      <c r="IK590"/>
      <c r="IL590"/>
      <c r="IM590"/>
      <c r="IN590"/>
    </row>
    <row r="591" s="33" customFormat="1" ht="15" customHeight="1" spans="1:248">
      <c r="A591" s="105">
        <v>2080501</v>
      </c>
      <c r="B591" s="108" t="s">
        <v>472</v>
      </c>
      <c r="C591" s="117">
        <v>404</v>
      </c>
      <c r="D591" s="101">
        <v>517</v>
      </c>
      <c r="E591" s="102">
        <f t="shared" si="106"/>
        <v>113</v>
      </c>
      <c r="F591" s="103">
        <f t="shared" si="107"/>
        <v>27.970297029703</v>
      </c>
      <c r="G591" s="116">
        <v>517</v>
      </c>
      <c r="IG591"/>
      <c r="IH591"/>
      <c r="II591"/>
      <c r="IJ591"/>
      <c r="IK591"/>
      <c r="IL591"/>
      <c r="IM591"/>
      <c r="IN591"/>
    </row>
    <row r="592" s="33" customFormat="1" ht="15" customHeight="1" spans="1:248">
      <c r="A592" s="105">
        <v>2080502</v>
      </c>
      <c r="B592" s="108" t="s">
        <v>473</v>
      </c>
      <c r="C592" s="117">
        <v>800</v>
      </c>
      <c r="D592" s="101">
        <v>0</v>
      </c>
      <c r="E592" s="102">
        <f t="shared" si="106"/>
        <v>-800</v>
      </c>
      <c r="F592" s="103">
        <f t="shared" si="107"/>
        <v>-100</v>
      </c>
      <c r="G592" s="116">
        <v>0</v>
      </c>
      <c r="IG592"/>
      <c r="IH592"/>
      <c r="II592"/>
      <c r="IJ592"/>
      <c r="IK592"/>
      <c r="IL592"/>
      <c r="IM592"/>
      <c r="IN592"/>
    </row>
    <row r="593" s="33" customFormat="1" ht="15" customHeight="1" spans="1:248">
      <c r="A593" s="105">
        <v>2080503</v>
      </c>
      <c r="B593" s="108" t="s">
        <v>474</v>
      </c>
      <c r="C593" s="117">
        <v>0</v>
      </c>
      <c r="D593" s="101">
        <v>22</v>
      </c>
      <c r="E593" s="102">
        <f t="shared" si="106"/>
        <v>22</v>
      </c>
      <c r="F593" s="103">
        <f t="shared" si="107"/>
        <v>0</v>
      </c>
      <c r="G593" s="116">
        <v>22</v>
      </c>
      <c r="IG593"/>
      <c r="IH593"/>
      <c r="II593"/>
      <c r="IJ593"/>
      <c r="IK593"/>
      <c r="IL593"/>
      <c r="IM593"/>
      <c r="IN593"/>
    </row>
    <row r="594" s="33" customFormat="1" ht="15" customHeight="1" spans="1:248">
      <c r="A594" s="105">
        <v>2080505</v>
      </c>
      <c r="B594" s="108" t="s">
        <v>475</v>
      </c>
      <c r="C594" s="117">
        <v>6366</v>
      </c>
      <c r="D594" s="101">
        <v>5278</v>
      </c>
      <c r="E594" s="102">
        <f t="shared" si="106"/>
        <v>-1088</v>
      </c>
      <c r="F594" s="103">
        <f t="shared" si="107"/>
        <v>-17.090794847628</v>
      </c>
      <c r="G594" s="116">
        <v>5278</v>
      </c>
      <c r="IG594"/>
      <c r="IH594"/>
      <c r="II594"/>
      <c r="IJ594"/>
      <c r="IK594"/>
      <c r="IL594"/>
      <c r="IM594"/>
      <c r="IN594"/>
    </row>
    <row r="595" s="33" customFormat="1" ht="15" customHeight="1" spans="1:248">
      <c r="A595" s="105">
        <v>2080506</v>
      </c>
      <c r="B595" s="108" t="s">
        <v>476</v>
      </c>
      <c r="C595" s="117">
        <v>4</v>
      </c>
      <c r="D595" s="101">
        <v>38</v>
      </c>
      <c r="E595" s="102">
        <f t="shared" si="106"/>
        <v>34</v>
      </c>
      <c r="F595" s="103">
        <f t="shared" si="107"/>
        <v>850</v>
      </c>
      <c r="G595" s="116">
        <v>38</v>
      </c>
      <c r="IG595"/>
      <c r="IH595"/>
      <c r="II595"/>
      <c r="IJ595"/>
      <c r="IK595"/>
      <c r="IL595"/>
      <c r="IM595"/>
      <c r="IN595"/>
    </row>
    <row r="596" s="33" customFormat="1" ht="15" customHeight="1" spans="1:248">
      <c r="A596" s="105">
        <v>2080507</v>
      </c>
      <c r="B596" s="108" t="s">
        <v>477</v>
      </c>
      <c r="C596" s="117">
        <v>11350</v>
      </c>
      <c r="D596" s="101">
        <v>14199</v>
      </c>
      <c r="E596" s="102">
        <f t="shared" si="106"/>
        <v>2849</v>
      </c>
      <c r="F596" s="103">
        <f t="shared" si="107"/>
        <v>25.1013215859031</v>
      </c>
      <c r="G596" s="116">
        <v>16736</v>
      </c>
      <c r="IG596"/>
      <c r="IH596"/>
      <c r="II596"/>
      <c r="IJ596"/>
      <c r="IK596"/>
      <c r="IL596"/>
      <c r="IM596"/>
      <c r="IN596"/>
    </row>
    <row r="597" s="33" customFormat="1" ht="15" customHeight="1" spans="1:248">
      <c r="A597" s="105">
        <v>2080599</v>
      </c>
      <c r="B597" s="108" t="s">
        <v>478</v>
      </c>
      <c r="C597" s="117">
        <v>0</v>
      </c>
      <c r="D597" s="101">
        <v>0</v>
      </c>
      <c r="E597" s="102">
        <f t="shared" si="106"/>
        <v>0</v>
      </c>
      <c r="F597" s="103">
        <f t="shared" si="107"/>
        <v>0</v>
      </c>
      <c r="G597" s="116">
        <v>0</v>
      </c>
      <c r="IG597"/>
      <c r="IH597"/>
      <c r="II597"/>
      <c r="IJ597"/>
      <c r="IK597"/>
      <c r="IL597"/>
      <c r="IM597"/>
      <c r="IN597"/>
    </row>
    <row r="598" s="33" customFormat="1" ht="15" customHeight="1" spans="1:248">
      <c r="A598" s="105">
        <v>20806</v>
      </c>
      <c r="B598" s="106" t="s">
        <v>479</v>
      </c>
      <c r="C598" s="117">
        <f t="shared" ref="C598:G598" si="110">SUM(C599:C601)</f>
        <v>6</v>
      </c>
      <c r="D598" s="101">
        <f t="shared" si="110"/>
        <v>4</v>
      </c>
      <c r="E598" s="102">
        <f t="shared" si="106"/>
        <v>-2</v>
      </c>
      <c r="F598" s="103">
        <f t="shared" si="107"/>
        <v>-33.3333333333333</v>
      </c>
      <c r="G598" s="104">
        <f t="shared" si="110"/>
        <v>4</v>
      </c>
      <c r="IG598"/>
      <c r="IH598"/>
      <c r="II598"/>
      <c r="IJ598"/>
      <c r="IK598"/>
      <c r="IL598"/>
      <c r="IM598"/>
      <c r="IN598"/>
    </row>
    <row r="599" s="33" customFormat="1" ht="15" customHeight="1" spans="1:248">
      <c r="A599" s="105">
        <v>2080601</v>
      </c>
      <c r="B599" s="108" t="s">
        <v>480</v>
      </c>
      <c r="C599" s="117">
        <v>6</v>
      </c>
      <c r="D599" s="101">
        <v>4</v>
      </c>
      <c r="E599" s="102">
        <f t="shared" si="106"/>
        <v>-2</v>
      </c>
      <c r="F599" s="103">
        <f t="shared" si="107"/>
        <v>-33.3333333333333</v>
      </c>
      <c r="G599" s="116">
        <v>4</v>
      </c>
      <c r="IG599"/>
      <c r="IH599"/>
      <c r="II599"/>
      <c r="IJ599"/>
      <c r="IK599"/>
      <c r="IL599"/>
      <c r="IM599"/>
      <c r="IN599"/>
    </row>
    <row r="600" s="33" customFormat="1" ht="15" customHeight="1" spans="1:248">
      <c r="A600" s="105">
        <v>2080602</v>
      </c>
      <c r="B600" s="108" t="s">
        <v>481</v>
      </c>
      <c r="C600" s="117">
        <v>0</v>
      </c>
      <c r="D600" s="101">
        <v>0</v>
      </c>
      <c r="E600" s="102">
        <f t="shared" si="106"/>
        <v>0</v>
      </c>
      <c r="F600" s="103">
        <f t="shared" si="107"/>
        <v>0</v>
      </c>
      <c r="G600" s="104">
        <v>0</v>
      </c>
      <c r="IG600"/>
      <c r="IH600"/>
      <c r="II600"/>
      <c r="IJ600"/>
      <c r="IK600"/>
      <c r="IL600"/>
      <c r="IM600"/>
      <c r="IN600"/>
    </row>
    <row r="601" s="33" customFormat="1" ht="15" customHeight="1" spans="1:248">
      <c r="A601" s="105">
        <v>2080699</v>
      </c>
      <c r="B601" s="108" t="s">
        <v>482</v>
      </c>
      <c r="C601" s="117">
        <v>0</v>
      </c>
      <c r="D601" s="101">
        <v>0</v>
      </c>
      <c r="E601" s="102">
        <f t="shared" si="106"/>
        <v>0</v>
      </c>
      <c r="F601" s="103">
        <f t="shared" si="107"/>
        <v>0</v>
      </c>
      <c r="G601" s="104">
        <v>0</v>
      </c>
      <c r="IG601"/>
      <c r="IH601"/>
      <c r="II601"/>
      <c r="IJ601"/>
      <c r="IK601"/>
      <c r="IL601"/>
      <c r="IM601"/>
      <c r="IN601"/>
    </row>
    <row r="602" s="33" customFormat="1" ht="15" customHeight="1" spans="1:248">
      <c r="A602" s="105">
        <v>20807</v>
      </c>
      <c r="B602" s="106" t="s">
        <v>483</v>
      </c>
      <c r="C602" s="117">
        <f t="shared" ref="C602:G602" si="111">SUM(C603:C611)</f>
        <v>0</v>
      </c>
      <c r="D602" s="101">
        <f t="shared" si="111"/>
        <v>0</v>
      </c>
      <c r="E602" s="102">
        <f t="shared" si="106"/>
        <v>0</v>
      </c>
      <c r="F602" s="103">
        <f t="shared" si="107"/>
        <v>0</v>
      </c>
      <c r="G602" s="104">
        <f t="shared" si="111"/>
        <v>3040</v>
      </c>
      <c r="IG602"/>
      <c r="IH602"/>
      <c r="II602"/>
      <c r="IJ602"/>
      <c r="IK602"/>
      <c r="IL602"/>
      <c r="IM602"/>
      <c r="IN602"/>
    </row>
    <row r="603" s="33" customFormat="1" ht="15" customHeight="1" spans="1:248">
      <c r="A603" s="105">
        <v>2080701</v>
      </c>
      <c r="B603" s="108" t="s">
        <v>484</v>
      </c>
      <c r="C603" s="117">
        <v>0</v>
      </c>
      <c r="D603" s="101">
        <v>0</v>
      </c>
      <c r="E603" s="102">
        <f t="shared" si="106"/>
        <v>0</v>
      </c>
      <c r="F603" s="103">
        <f t="shared" si="107"/>
        <v>0</v>
      </c>
      <c r="G603" s="116">
        <v>100</v>
      </c>
      <c r="IG603"/>
      <c r="IH603"/>
      <c r="II603"/>
      <c r="IJ603"/>
      <c r="IK603"/>
      <c r="IL603"/>
      <c r="IM603"/>
      <c r="IN603"/>
    </row>
    <row r="604" s="33" customFormat="1" ht="15" customHeight="1" spans="1:248">
      <c r="A604" s="105">
        <v>2080702</v>
      </c>
      <c r="B604" s="108" t="s">
        <v>485</v>
      </c>
      <c r="C604" s="117">
        <v>0</v>
      </c>
      <c r="D604" s="101">
        <v>0</v>
      </c>
      <c r="E604" s="102">
        <f t="shared" si="106"/>
        <v>0</v>
      </c>
      <c r="F604" s="103">
        <f t="shared" si="107"/>
        <v>0</v>
      </c>
      <c r="G604" s="116">
        <v>0</v>
      </c>
      <c r="IG604"/>
      <c r="IH604"/>
      <c r="II604"/>
      <c r="IJ604"/>
      <c r="IK604"/>
      <c r="IL604"/>
      <c r="IM604"/>
      <c r="IN604"/>
    </row>
    <row r="605" s="33" customFormat="1" ht="15" customHeight="1" spans="1:248">
      <c r="A605" s="105">
        <v>2080704</v>
      </c>
      <c r="B605" s="108" t="s">
        <v>486</v>
      </c>
      <c r="C605" s="117">
        <v>0</v>
      </c>
      <c r="D605" s="101">
        <v>0</v>
      </c>
      <c r="E605" s="102">
        <f t="shared" si="106"/>
        <v>0</v>
      </c>
      <c r="F605" s="103">
        <f t="shared" si="107"/>
        <v>0</v>
      </c>
      <c r="G605" s="116">
        <v>1020</v>
      </c>
      <c r="IG605"/>
      <c r="IH605"/>
      <c r="II605"/>
      <c r="IJ605"/>
      <c r="IK605"/>
      <c r="IL605"/>
      <c r="IM605"/>
      <c r="IN605"/>
    </row>
    <row r="606" s="33" customFormat="1" ht="15" customHeight="1" spans="1:248">
      <c r="A606" s="105">
        <v>2080705</v>
      </c>
      <c r="B606" s="108" t="s">
        <v>487</v>
      </c>
      <c r="C606" s="117">
        <v>0</v>
      </c>
      <c r="D606" s="101">
        <v>0</v>
      </c>
      <c r="E606" s="102">
        <f t="shared" si="106"/>
        <v>0</v>
      </c>
      <c r="F606" s="103">
        <f t="shared" si="107"/>
        <v>0</v>
      </c>
      <c r="G606" s="116">
        <v>1880</v>
      </c>
      <c r="IG606"/>
      <c r="IH606"/>
      <c r="II606"/>
      <c r="IJ606"/>
      <c r="IK606"/>
      <c r="IL606"/>
      <c r="IM606"/>
      <c r="IN606"/>
    </row>
    <row r="607" s="33" customFormat="1" ht="15" customHeight="1" spans="1:248">
      <c r="A607" s="105">
        <v>2080709</v>
      </c>
      <c r="B607" s="108" t="s">
        <v>488</v>
      </c>
      <c r="C607" s="117">
        <v>0</v>
      </c>
      <c r="D607" s="101">
        <v>0</v>
      </c>
      <c r="E607" s="102">
        <f t="shared" si="106"/>
        <v>0</v>
      </c>
      <c r="F607" s="103">
        <f t="shared" si="107"/>
        <v>0</v>
      </c>
      <c r="G607" s="116">
        <v>0</v>
      </c>
      <c r="IG607"/>
      <c r="IH607"/>
      <c r="II607"/>
      <c r="IJ607"/>
      <c r="IK607"/>
      <c r="IL607"/>
      <c r="IM607"/>
      <c r="IN607"/>
    </row>
    <row r="608" s="33" customFormat="1" ht="15" customHeight="1" spans="1:248">
      <c r="A608" s="105">
        <v>2080711</v>
      </c>
      <c r="B608" s="108" t="s">
        <v>489</v>
      </c>
      <c r="C608" s="117">
        <v>0</v>
      </c>
      <c r="D608" s="101">
        <v>0</v>
      </c>
      <c r="E608" s="102">
        <f t="shared" si="106"/>
        <v>0</v>
      </c>
      <c r="F608" s="103">
        <f t="shared" si="107"/>
        <v>0</v>
      </c>
      <c r="G608" s="116">
        <v>0</v>
      </c>
      <c r="IG608"/>
      <c r="IH608"/>
      <c r="II608"/>
      <c r="IJ608"/>
      <c r="IK608"/>
      <c r="IL608"/>
      <c r="IM608"/>
      <c r="IN608"/>
    </row>
    <row r="609" s="33" customFormat="1" ht="15" customHeight="1" spans="1:248">
      <c r="A609" s="105">
        <v>2080712</v>
      </c>
      <c r="B609" s="108" t="s">
        <v>490</v>
      </c>
      <c r="C609" s="117">
        <v>0</v>
      </c>
      <c r="D609" s="101">
        <v>0</v>
      </c>
      <c r="E609" s="102">
        <f t="shared" si="106"/>
        <v>0</v>
      </c>
      <c r="F609" s="103">
        <f t="shared" si="107"/>
        <v>0</v>
      </c>
      <c r="G609" s="116">
        <v>0</v>
      </c>
      <c r="IG609"/>
      <c r="IH609"/>
      <c r="II609"/>
      <c r="IJ609"/>
      <c r="IK609"/>
      <c r="IL609"/>
      <c r="IM609"/>
      <c r="IN609"/>
    </row>
    <row r="610" s="33" customFormat="1" ht="15" customHeight="1" spans="1:248">
      <c r="A610" s="105">
        <v>2080713</v>
      </c>
      <c r="B610" s="108" t="s">
        <v>491</v>
      </c>
      <c r="C610" s="117">
        <v>0</v>
      </c>
      <c r="D610" s="101">
        <v>0</v>
      </c>
      <c r="E610" s="102">
        <f t="shared" si="106"/>
        <v>0</v>
      </c>
      <c r="F610" s="103">
        <f t="shared" si="107"/>
        <v>0</v>
      </c>
      <c r="G610" s="116">
        <v>40</v>
      </c>
      <c r="IG610"/>
      <c r="IH610"/>
      <c r="II610"/>
      <c r="IJ610"/>
      <c r="IK610"/>
      <c r="IL610"/>
      <c r="IM610"/>
      <c r="IN610"/>
    </row>
    <row r="611" s="33" customFormat="1" ht="15" customHeight="1" spans="1:248">
      <c r="A611" s="105">
        <v>2080799</v>
      </c>
      <c r="B611" s="108" t="s">
        <v>492</v>
      </c>
      <c r="C611" s="117">
        <v>0</v>
      </c>
      <c r="D611" s="101">
        <v>0</v>
      </c>
      <c r="E611" s="102">
        <f t="shared" si="106"/>
        <v>0</v>
      </c>
      <c r="F611" s="103">
        <f t="shared" si="107"/>
        <v>0</v>
      </c>
      <c r="G611" s="116">
        <v>0</v>
      </c>
      <c r="IG611"/>
      <c r="IH611"/>
      <c r="II611"/>
      <c r="IJ611"/>
      <c r="IK611"/>
      <c r="IL611"/>
      <c r="IM611"/>
      <c r="IN611"/>
    </row>
    <row r="612" s="33" customFormat="1" ht="15" customHeight="1" spans="1:248">
      <c r="A612" s="105">
        <v>20808</v>
      </c>
      <c r="B612" s="106" t="s">
        <v>493</v>
      </c>
      <c r="C612" s="117">
        <f t="shared" ref="C612:G612" si="112">SUM(C613:C619)</f>
        <v>1012</v>
      </c>
      <c r="D612" s="101">
        <f t="shared" si="112"/>
        <v>1024</v>
      </c>
      <c r="E612" s="102">
        <f t="shared" si="106"/>
        <v>12</v>
      </c>
      <c r="F612" s="103">
        <f t="shared" si="107"/>
        <v>1.18577075098814</v>
      </c>
      <c r="G612" s="104">
        <f t="shared" si="112"/>
        <v>2250</v>
      </c>
      <c r="IG612"/>
      <c r="IH612"/>
      <c r="II612"/>
      <c r="IJ612"/>
      <c r="IK612"/>
      <c r="IL612"/>
      <c r="IM612"/>
      <c r="IN612"/>
    </row>
    <row r="613" s="33" customFormat="1" ht="15" customHeight="1" spans="1:248">
      <c r="A613" s="105">
        <v>2080801</v>
      </c>
      <c r="B613" s="108" t="s">
        <v>494</v>
      </c>
      <c r="C613" s="117">
        <v>5</v>
      </c>
      <c r="D613" s="101">
        <v>15</v>
      </c>
      <c r="E613" s="102">
        <f t="shared" si="106"/>
        <v>10</v>
      </c>
      <c r="F613" s="103">
        <f t="shared" si="107"/>
        <v>200</v>
      </c>
      <c r="G613" s="116">
        <v>45</v>
      </c>
      <c r="IG613"/>
      <c r="IH613"/>
      <c r="II613"/>
      <c r="IJ613"/>
      <c r="IK613"/>
      <c r="IL613"/>
      <c r="IM613"/>
      <c r="IN613"/>
    </row>
    <row r="614" s="33" customFormat="1" ht="15" customHeight="1" spans="1:248">
      <c r="A614" s="105">
        <v>2080802</v>
      </c>
      <c r="B614" s="108" t="s">
        <v>495</v>
      </c>
      <c r="C614" s="117">
        <v>114</v>
      </c>
      <c r="D614" s="101">
        <v>87</v>
      </c>
      <c r="E614" s="102">
        <f t="shared" si="106"/>
        <v>-27</v>
      </c>
      <c r="F614" s="103">
        <f t="shared" si="107"/>
        <v>-23.6842105263158</v>
      </c>
      <c r="G614" s="116">
        <v>564</v>
      </c>
      <c r="IG614"/>
      <c r="IH614"/>
      <c r="II614"/>
      <c r="IJ614"/>
      <c r="IK614"/>
      <c r="IL614"/>
      <c r="IM614"/>
      <c r="IN614"/>
    </row>
    <row r="615" s="33" customFormat="1" ht="15" customHeight="1" spans="1:248">
      <c r="A615" s="105">
        <v>2080803</v>
      </c>
      <c r="B615" s="108" t="s">
        <v>496</v>
      </c>
      <c r="C615" s="117">
        <v>150</v>
      </c>
      <c r="D615" s="101">
        <v>276</v>
      </c>
      <c r="E615" s="102">
        <f t="shared" si="106"/>
        <v>126</v>
      </c>
      <c r="F615" s="103">
        <f t="shared" si="107"/>
        <v>84</v>
      </c>
      <c r="G615" s="116">
        <v>505</v>
      </c>
      <c r="IG615"/>
      <c r="IH615"/>
      <c r="II615"/>
      <c r="IJ615"/>
      <c r="IK615"/>
      <c r="IL615"/>
      <c r="IM615"/>
      <c r="IN615"/>
    </row>
    <row r="616" s="33" customFormat="1" ht="15" customHeight="1" spans="1:248">
      <c r="A616" s="105">
        <v>2080804</v>
      </c>
      <c r="B616" s="108" t="s">
        <v>497</v>
      </c>
      <c r="C616" s="117">
        <v>94</v>
      </c>
      <c r="D616" s="101">
        <v>31</v>
      </c>
      <c r="E616" s="102">
        <f t="shared" si="106"/>
        <v>-63</v>
      </c>
      <c r="F616" s="103">
        <f t="shared" si="107"/>
        <v>-67.0212765957447</v>
      </c>
      <c r="G616" s="116">
        <v>31</v>
      </c>
      <c r="IG616"/>
      <c r="IH616"/>
      <c r="II616"/>
      <c r="IJ616"/>
      <c r="IK616"/>
      <c r="IL616"/>
      <c r="IM616"/>
      <c r="IN616"/>
    </row>
    <row r="617" s="33" customFormat="1" ht="15" customHeight="1" spans="1:248">
      <c r="A617" s="105">
        <v>2080805</v>
      </c>
      <c r="B617" s="108" t="s">
        <v>498</v>
      </c>
      <c r="C617" s="117">
        <v>228</v>
      </c>
      <c r="D617" s="101">
        <v>158</v>
      </c>
      <c r="E617" s="102">
        <f t="shared" si="106"/>
        <v>-70</v>
      </c>
      <c r="F617" s="103">
        <f t="shared" si="107"/>
        <v>-30.7017543859649</v>
      </c>
      <c r="G617" s="116">
        <v>189</v>
      </c>
      <c r="IG617"/>
      <c r="IH617"/>
      <c r="II617"/>
      <c r="IJ617"/>
      <c r="IK617"/>
      <c r="IL617"/>
      <c r="IM617"/>
      <c r="IN617"/>
    </row>
    <row r="618" s="33" customFormat="1" ht="15" customHeight="1" spans="1:248">
      <c r="A618" s="105">
        <v>2080806</v>
      </c>
      <c r="B618" s="108" t="s">
        <v>499</v>
      </c>
      <c r="C618" s="117">
        <v>0</v>
      </c>
      <c r="D618" s="101">
        <v>77</v>
      </c>
      <c r="E618" s="102">
        <f t="shared" si="106"/>
        <v>77</v>
      </c>
      <c r="F618" s="103">
        <f t="shared" si="107"/>
        <v>0</v>
      </c>
      <c r="G618" s="116">
        <v>372</v>
      </c>
      <c r="IG618"/>
      <c r="IH618"/>
      <c r="II618"/>
      <c r="IJ618"/>
      <c r="IK618"/>
      <c r="IL618"/>
      <c r="IM618"/>
      <c r="IN618"/>
    </row>
    <row r="619" s="33" customFormat="1" ht="15" customHeight="1" spans="1:248">
      <c r="A619" s="105">
        <v>2080899</v>
      </c>
      <c r="B619" s="108" t="s">
        <v>500</v>
      </c>
      <c r="C619" s="117">
        <v>421</v>
      </c>
      <c r="D619" s="101">
        <v>380</v>
      </c>
      <c r="E619" s="102">
        <f t="shared" si="106"/>
        <v>-41</v>
      </c>
      <c r="F619" s="103">
        <f t="shared" si="107"/>
        <v>-9.73871733966746</v>
      </c>
      <c r="G619" s="116">
        <v>544</v>
      </c>
      <c r="IG619"/>
      <c r="IH619"/>
      <c r="II619"/>
      <c r="IJ619"/>
      <c r="IK619"/>
      <c r="IL619"/>
      <c r="IM619"/>
      <c r="IN619"/>
    </row>
    <row r="620" s="33" customFormat="1" ht="15" customHeight="1" spans="1:248">
      <c r="A620" s="105">
        <v>20809</v>
      </c>
      <c r="B620" s="106" t="s">
        <v>501</v>
      </c>
      <c r="C620" s="117">
        <f t="shared" ref="C620:G620" si="113">SUM(C621:C626)</f>
        <v>309</v>
      </c>
      <c r="D620" s="101">
        <f t="shared" si="113"/>
        <v>175</v>
      </c>
      <c r="E620" s="102">
        <f t="shared" si="106"/>
        <v>-134</v>
      </c>
      <c r="F620" s="103">
        <f t="shared" si="107"/>
        <v>-43.3656957928803</v>
      </c>
      <c r="G620" s="104">
        <f t="shared" si="113"/>
        <v>237</v>
      </c>
      <c r="IG620"/>
      <c r="IH620"/>
      <c r="II620"/>
      <c r="IJ620"/>
      <c r="IK620"/>
      <c r="IL620"/>
      <c r="IM620"/>
      <c r="IN620"/>
    </row>
    <row r="621" s="33" customFormat="1" ht="15" customHeight="1" spans="1:248">
      <c r="A621" s="105">
        <v>2080901</v>
      </c>
      <c r="B621" s="108" t="s">
        <v>502</v>
      </c>
      <c r="C621" s="117">
        <v>309</v>
      </c>
      <c r="D621" s="101">
        <v>108</v>
      </c>
      <c r="E621" s="102">
        <f t="shared" si="106"/>
        <v>-201</v>
      </c>
      <c r="F621" s="103">
        <f t="shared" si="107"/>
        <v>-65.0485436893204</v>
      </c>
      <c r="G621" s="116">
        <v>155</v>
      </c>
      <c r="IG621"/>
      <c r="IH621"/>
      <c r="II621"/>
      <c r="IJ621"/>
      <c r="IK621"/>
      <c r="IL621"/>
      <c r="IM621"/>
      <c r="IN621"/>
    </row>
    <row r="622" s="33" customFormat="1" ht="15" customHeight="1" spans="1:248">
      <c r="A622" s="105">
        <v>2080902</v>
      </c>
      <c r="B622" s="108" t="s">
        <v>503</v>
      </c>
      <c r="C622" s="117">
        <v>0</v>
      </c>
      <c r="D622" s="101">
        <v>0</v>
      </c>
      <c r="E622" s="102">
        <f t="shared" si="106"/>
        <v>0</v>
      </c>
      <c r="F622" s="103">
        <f t="shared" si="107"/>
        <v>0</v>
      </c>
      <c r="G622" s="116">
        <v>0</v>
      </c>
      <c r="IG622"/>
      <c r="IH622"/>
      <c r="II622"/>
      <c r="IJ622"/>
      <c r="IK622"/>
      <c r="IL622"/>
      <c r="IM622"/>
      <c r="IN622"/>
    </row>
    <row r="623" s="33" customFormat="1" ht="15" customHeight="1" spans="1:248">
      <c r="A623" s="105">
        <v>2080903</v>
      </c>
      <c r="B623" s="108" t="s">
        <v>504</v>
      </c>
      <c r="C623" s="117">
        <v>0</v>
      </c>
      <c r="D623" s="101">
        <v>0</v>
      </c>
      <c r="E623" s="102">
        <f t="shared" si="106"/>
        <v>0</v>
      </c>
      <c r="F623" s="103">
        <f t="shared" si="107"/>
        <v>0</v>
      </c>
      <c r="G623" s="116">
        <v>0</v>
      </c>
      <c r="IG623"/>
      <c r="IH623"/>
      <c r="II623"/>
      <c r="IJ623"/>
      <c r="IK623"/>
      <c r="IL623"/>
      <c r="IM623"/>
      <c r="IN623"/>
    </row>
    <row r="624" s="33" customFormat="1" ht="15" customHeight="1" spans="1:248">
      <c r="A624" s="105">
        <v>2080904</v>
      </c>
      <c r="B624" s="108" t="s">
        <v>505</v>
      </c>
      <c r="C624" s="117">
        <v>0</v>
      </c>
      <c r="D624" s="101">
        <v>0</v>
      </c>
      <c r="E624" s="102">
        <f t="shared" si="106"/>
        <v>0</v>
      </c>
      <c r="F624" s="103">
        <f t="shared" si="107"/>
        <v>0</v>
      </c>
      <c r="G624" s="116">
        <v>0</v>
      </c>
      <c r="IG624"/>
      <c r="IH624"/>
      <c r="II624"/>
      <c r="IJ624"/>
      <c r="IK624"/>
      <c r="IL624"/>
      <c r="IM624"/>
      <c r="IN624"/>
    </row>
    <row r="625" s="33" customFormat="1" ht="15" customHeight="1" spans="1:248">
      <c r="A625" s="105">
        <v>2080905</v>
      </c>
      <c r="B625" s="108" t="s">
        <v>506</v>
      </c>
      <c r="C625" s="117">
        <v>0</v>
      </c>
      <c r="D625" s="101">
        <v>67</v>
      </c>
      <c r="E625" s="102">
        <f t="shared" si="106"/>
        <v>67</v>
      </c>
      <c r="F625" s="103">
        <f t="shared" si="107"/>
        <v>0</v>
      </c>
      <c r="G625" s="116">
        <v>82</v>
      </c>
      <c r="IG625"/>
      <c r="IH625"/>
      <c r="II625"/>
      <c r="IJ625"/>
      <c r="IK625"/>
      <c r="IL625"/>
      <c r="IM625"/>
      <c r="IN625"/>
    </row>
    <row r="626" s="33" customFormat="1" ht="15" customHeight="1" spans="1:248">
      <c r="A626" s="105">
        <v>2080999</v>
      </c>
      <c r="B626" s="108" t="s">
        <v>507</v>
      </c>
      <c r="C626" s="117">
        <v>0</v>
      </c>
      <c r="D626" s="101">
        <v>0</v>
      </c>
      <c r="E626" s="102">
        <f t="shared" si="106"/>
        <v>0</v>
      </c>
      <c r="F626" s="103">
        <f t="shared" si="107"/>
        <v>0</v>
      </c>
      <c r="G626" s="116">
        <v>0</v>
      </c>
      <c r="IG626"/>
      <c r="IH626"/>
      <c r="II626"/>
      <c r="IJ626"/>
      <c r="IK626"/>
      <c r="IL626"/>
      <c r="IM626"/>
      <c r="IN626"/>
    </row>
    <row r="627" s="33" customFormat="1" ht="15" customHeight="1" spans="1:248">
      <c r="A627" s="105">
        <v>20810</v>
      </c>
      <c r="B627" s="106" t="s">
        <v>508</v>
      </c>
      <c r="C627" s="117">
        <f t="shared" ref="C627:G627" si="114">SUM(C628:C634)</f>
        <v>763</v>
      </c>
      <c r="D627" s="101">
        <f t="shared" si="114"/>
        <v>742</v>
      </c>
      <c r="E627" s="102">
        <f t="shared" si="106"/>
        <v>-21</v>
      </c>
      <c r="F627" s="103">
        <f t="shared" si="107"/>
        <v>-2.75229357798165</v>
      </c>
      <c r="G627" s="104">
        <f t="shared" si="114"/>
        <v>1098</v>
      </c>
      <c r="IG627"/>
      <c r="IH627"/>
      <c r="II627"/>
      <c r="IJ627"/>
      <c r="IK627"/>
      <c r="IL627"/>
      <c r="IM627"/>
      <c r="IN627"/>
    </row>
    <row r="628" s="33" customFormat="1" ht="15" customHeight="1" spans="1:248">
      <c r="A628" s="105">
        <v>2081001</v>
      </c>
      <c r="B628" s="108" t="s">
        <v>509</v>
      </c>
      <c r="C628" s="117">
        <v>0</v>
      </c>
      <c r="D628" s="101">
        <v>0</v>
      </c>
      <c r="E628" s="102">
        <f t="shared" si="106"/>
        <v>0</v>
      </c>
      <c r="F628" s="103">
        <f t="shared" si="107"/>
        <v>0</v>
      </c>
      <c r="G628" s="116">
        <v>20</v>
      </c>
      <c r="IG628"/>
      <c r="IH628"/>
      <c r="II628"/>
      <c r="IJ628"/>
      <c r="IK628"/>
      <c r="IL628"/>
      <c r="IM628"/>
      <c r="IN628"/>
    </row>
    <row r="629" s="33" customFormat="1" ht="15" customHeight="1" spans="1:248">
      <c r="A629" s="105">
        <v>2081002</v>
      </c>
      <c r="B629" s="108" t="s">
        <v>510</v>
      </c>
      <c r="C629" s="117">
        <v>271</v>
      </c>
      <c r="D629" s="101">
        <v>0</v>
      </c>
      <c r="E629" s="102">
        <f t="shared" si="106"/>
        <v>-271</v>
      </c>
      <c r="F629" s="103">
        <f t="shared" si="107"/>
        <v>-100</v>
      </c>
      <c r="G629" s="116">
        <v>150</v>
      </c>
      <c r="IG629"/>
      <c r="IH629"/>
      <c r="II629"/>
      <c r="IJ629"/>
      <c r="IK629"/>
      <c r="IL629"/>
      <c r="IM629"/>
      <c r="IN629"/>
    </row>
    <row r="630" s="33" customFormat="1" ht="15" customHeight="1" spans="1:248">
      <c r="A630" s="105">
        <v>2081003</v>
      </c>
      <c r="B630" s="108" t="s">
        <v>511</v>
      </c>
      <c r="C630" s="117">
        <v>0</v>
      </c>
      <c r="D630" s="101">
        <v>0</v>
      </c>
      <c r="E630" s="102">
        <f t="shared" si="106"/>
        <v>0</v>
      </c>
      <c r="F630" s="103">
        <f t="shared" si="107"/>
        <v>0</v>
      </c>
      <c r="G630" s="116">
        <v>0</v>
      </c>
      <c r="IG630"/>
      <c r="IH630"/>
      <c r="II630"/>
      <c r="IJ630"/>
      <c r="IK630"/>
      <c r="IL630"/>
      <c r="IM630"/>
      <c r="IN630"/>
    </row>
    <row r="631" s="33" customFormat="1" ht="15" customHeight="1" spans="1:248">
      <c r="A631" s="105">
        <v>2081004</v>
      </c>
      <c r="B631" s="108" t="s">
        <v>512</v>
      </c>
      <c r="C631" s="117">
        <v>429</v>
      </c>
      <c r="D631" s="101">
        <v>408</v>
      </c>
      <c r="E631" s="102">
        <f t="shared" si="106"/>
        <v>-21</v>
      </c>
      <c r="F631" s="103">
        <f t="shared" si="107"/>
        <v>-4.89510489510489</v>
      </c>
      <c r="G631" s="116">
        <v>408</v>
      </c>
      <c r="IG631"/>
      <c r="IH631"/>
      <c r="II631"/>
      <c r="IJ631"/>
      <c r="IK631"/>
      <c r="IL631"/>
      <c r="IM631"/>
      <c r="IN631"/>
    </row>
    <row r="632" s="33" customFormat="1" ht="15" customHeight="1" spans="1:248">
      <c r="A632" s="105">
        <v>2081005</v>
      </c>
      <c r="B632" s="108" t="s">
        <v>513</v>
      </c>
      <c r="C632" s="117">
        <v>49</v>
      </c>
      <c r="D632" s="101">
        <v>324</v>
      </c>
      <c r="E632" s="102">
        <f t="shared" si="106"/>
        <v>275</v>
      </c>
      <c r="F632" s="103">
        <f t="shared" si="107"/>
        <v>561.224489795918</v>
      </c>
      <c r="G632" s="116">
        <v>381</v>
      </c>
      <c r="IG632"/>
      <c r="IH632"/>
      <c r="II632"/>
      <c r="IJ632"/>
      <c r="IK632"/>
      <c r="IL632"/>
      <c r="IM632"/>
      <c r="IN632"/>
    </row>
    <row r="633" s="33" customFormat="1" ht="15" customHeight="1" spans="1:248">
      <c r="A633" s="105">
        <v>2081006</v>
      </c>
      <c r="B633" s="108" t="s">
        <v>514</v>
      </c>
      <c r="C633" s="117">
        <v>0</v>
      </c>
      <c r="D633" s="101">
        <v>0</v>
      </c>
      <c r="E633" s="102">
        <f t="shared" si="106"/>
        <v>0</v>
      </c>
      <c r="F633" s="103">
        <f t="shared" si="107"/>
        <v>0</v>
      </c>
      <c r="G633" s="116">
        <v>0</v>
      </c>
      <c r="IG633"/>
      <c r="IH633"/>
      <c r="II633"/>
      <c r="IJ633"/>
      <c r="IK633"/>
      <c r="IL633"/>
      <c r="IM633"/>
      <c r="IN633"/>
    </row>
    <row r="634" s="33" customFormat="1" ht="15" customHeight="1" spans="1:248">
      <c r="A634" s="105">
        <v>2081099</v>
      </c>
      <c r="B634" s="108" t="s">
        <v>515</v>
      </c>
      <c r="C634" s="117">
        <v>14</v>
      </c>
      <c r="D634" s="101">
        <v>10</v>
      </c>
      <c r="E634" s="102">
        <f t="shared" si="106"/>
        <v>-4</v>
      </c>
      <c r="F634" s="103">
        <f t="shared" si="107"/>
        <v>-28.5714285714286</v>
      </c>
      <c r="G634" s="116">
        <v>139</v>
      </c>
      <c r="IG634"/>
      <c r="IH634"/>
      <c r="II634"/>
      <c r="IJ634"/>
      <c r="IK634"/>
      <c r="IL634"/>
      <c r="IM634"/>
      <c r="IN634"/>
    </row>
    <row r="635" s="33" customFormat="1" ht="15" customHeight="1" spans="1:248">
      <c r="A635" s="105">
        <v>20811</v>
      </c>
      <c r="B635" s="106" t="s">
        <v>516</v>
      </c>
      <c r="C635" s="117">
        <f t="shared" ref="C635:G635" si="115">SUM(C636:C643)</f>
        <v>485</v>
      </c>
      <c r="D635" s="101">
        <f t="shared" si="115"/>
        <v>476</v>
      </c>
      <c r="E635" s="102">
        <f t="shared" si="106"/>
        <v>-9</v>
      </c>
      <c r="F635" s="103">
        <f t="shared" si="107"/>
        <v>-1.85567010309278</v>
      </c>
      <c r="G635" s="104">
        <f t="shared" si="115"/>
        <v>538</v>
      </c>
      <c r="IG635"/>
      <c r="IH635"/>
      <c r="II635"/>
      <c r="IJ635"/>
      <c r="IK635"/>
      <c r="IL635"/>
      <c r="IM635"/>
      <c r="IN635"/>
    </row>
    <row r="636" s="33" customFormat="1" ht="15" customHeight="1" spans="1:248">
      <c r="A636" s="105">
        <v>2081101</v>
      </c>
      <c r="B636" s="108" t="s">
        <v>63</v>
      </c>
      <c r="C636" s="117">
        <v>45</v>
      </c>
      <c r="D636" s="101">
        <v>58</v>
      </c>
      <c r="E636" s="102">
        <f t="shared" si="106"/>
        <v>13</v>
      </c>
      <c r="F636" s="103">
        <f t="shared" si="107"/>
        <v>28.8888888888889</v>
      </c>
      <c r="G636" s="116">
        <v>58</v>
      </c>
      <c r="IG636"/>
      <c r="IH636"/>
      <c r="II636"/>
      <c r="IJ636"/>
      <c r="IK636"/>
      <c r="IL636"/>
      <c r="IM636"/>
      <c r="IN636"/>
    </row>
    <row r="637" s="33" customFormat="1" ht="15" customHeight="1" spans="1:248">
      <c r="A637" s="105">
        <v>2081102</v>
      </c>
      <c r="B637" s="108" t="s">
        <v>64</v>
      </c>
      <c r="C637" s="117">
        <v>50</v>
      </c>
      <c r="D637" s="101">
        <v>0</v>
      </c>
      <c r="E637" s="102">
        <f t="shared" si="106"/>
        <v>-50</v>
      </c>
      <c r="F637" s="103">
        <f t="shared" si="107"/>
        <v>-100</v>
      </c>
      <c r="G637" s="116">
        <v>0</v>
      </c>
      <c r="IG637"/>
      <c r="IH637"/>
      <c r="II637"/>
      <c r="IJ637"/>
      <c r="IK637"/>
      <c r="IL637"/>
      <c r="IM637"/>
      <c r="IN637"/>
    </row>
    <row r="638" s="33" customFormat="1" ht="15" customHeight="1" spans="1:248">
      <c r="A638" s="105">
        <v>2081103</v>
      </c>
      <c r="B638" s="108" t="s">
        <v>65</v>
      </c>
      <c r="C638" s="117">
        <v>0</v>
      </c>
      <c r="D638" s="101">
        <v>0</v>
      </c>
      <c r="E638" s="102">
        <f t="shared" si="106"/>
        <v>0</v>
      </c>
      <c r="F638" s="103">
        <f t="shared" si="107"/>
        <v>0</v>
      </c>
      <c r="G638" s="116">
        <v>0</v>
      </c>
      <c r="IG638"/>
      <c r="IH638"/>
      <c r="II638"/>
      <c r="IJ638"/>
      <c r="IK638"/>
      <c r="IL638"/>
      <c r="IM638"/>
      <c r="IN638"/>
    </row>
    <row r="639" s="33" customFormat="1" ht="15" customHeight="1" spans="1:248">
      <c r="A639" s="105">
        <v>2081104</v>
      </c>
      <c r="B639" s="108" t="s">
        <v>517</v>
      </c>
      <c r="C639" s="117">
        <v>3</v>
      </c>
      <c r="D639" s="101">
        <v>10</v>
      </c>
      <c r="E639" s="102">
        <f t="shared" si="106"/>
        <v>7</v>
      </c>
      <c r="F639" s="103">
        <f t="shared" si="107"/>
        <v>233.333333333333</v>
      </c>
      <c r="G639" s="116">
        <v>10</v>
      </c>
      <c r="IG639"/>
      <c r="IH639"/>
      <c r="II639"/>
      <c r="IJ639"/>
      <c r="IK639"/>
      <c r="IL639"/>
      <c r="IM639"/>
      <c r="IN639"/>
    </row>
    <row r="640" s="33" customFormat="1" ht="15" customHeight="1" spans="1:248">
      <c r="A640" s="105">
        <v>2081105</v>
      </c>
      <c r="B640" s="108" t="s">
        <v>518</v>
      </c>
      <c r="C640" s="117">
        <v>32</v>
      </c>
      <c r="D640" s="101">
        <v>25</v>
      </c>
      <c r="E640" s="102">
        <f t="shared" si="106"/>
        <v>-7</v>
      </c>
      <c r="F640" s="103">
        <f t="shared" si="107"/>
        <v>-21.875</v>
      </c>
      <c r="G640" s="116">
        <v>25</v>
      </c>
      <c r="IG640"/>
      <c r="IH640"/>
      <c r="II640"/>
      <c r="IJ640"/>
      <c r="IK640"/>
      <c r="IL640"/>
      <c r="IM640"/>
      <c r="IN640"/>
    </row>
    <row r="641" s="33" customFormat="1" ht="15" customHeight="1" spans="1:248">
      <c r="A641" s="105">
        <v>2081106</v>
      </c>
      <c r="B641" s="108" t="s">
        <v>519</v>
      </c>
      <c r="C641" s="117">
        <v>0</v>
      </c>
      <c r="D641" s="101">
        <v>0</v>
      </c>
      <c r="E641" s="102">
        <f t="shared" si="106"/>
        <v>0</v>
      </c>
      <c r="F641" s="103">
        <f t="shared" si="107"/>
        <v>0</v>
      </c>
      <c r="G641" s="116">
        <v>0</v>
      </c>
      <c r="IG641"/>
      <c r="IH641"/>
      <c r="II641"/>
      <c r="IJ641"/>
      <c r="IK641"/>
      <c r="IL641"/>
      <c r="IM641"/>
      <c r="IN641"/>
    </row>
    <row r="642" s="33" customFormat="1" ht="15" customHeight="1" spans="1:248">
      <c r="A642" s="105">
        <v>2081107</v>
      </c>
      <c r="B642" s="108" t="s">
        <v>520</v>
      </c>
      <c r="C642" s="117">
        <v>296</v>
      </c>
      <c r="D642" s="101">
        <v>307</v>
      </c>
      <c r="E642" s="102">
        <f t="shared" si="106"/>
        <v>11</v>
      </c>
      <c r="F642" s="103">
        <f t="shared" si="107"/>
        <v>3.71621621621622</v>
      </c>
      <c r="G642" s="116">
        <v>369</v>
      </c>
      <c r="IG642"/>
      <c r="IH642"/>
      <c r="II642"/>
      <c r="IJ642"/>
      <c r="IK642"/>
      <c r="IL642"/>
      <c r="IM642"/>
      <c r="IN642"/>
    </row>
    <row r="643" s="33" customFormat="1" ht="15" customHeight="1" spans="1:248">
      <c r="A643" s="105">
        <v>2081199</v>
      </c>
      <c r="B643" s="108" t="s">
        <v>521</v>
      </c>
      <c r="C643" s="117">
        <v>59</v>
      </c>
      <c r="D643" s="101">
        <v>76</v>
      </c>
      <c r="E643" s="102">
        <f t="shared" si="106"/>
        <v>17</v>
      </c>
      <c r="F643" s="103">
        <f t="shared" si="107"/>
        <v>28.8135593220339</v>
      </c>
      <c r="G643" s="116">
        <v>76</v>
      </c>
      <c r="IG643"/>
      <c r="IH643"/>
      <c r="II643"/>
      <c r="IJ643"/>
      <c r="IK643"/>
      <c r="IL643"/>
      <c r="IM643"/>
      <c r="IN643"/>
    </row>
    <row r="644" s="33" customFormat="1" ht="15" customHeight="1" spans="1:248">
      <c r="A644" s="105">
        <v>20816</v>
      </c>
      <c r="B644" s="106" t="s">
        <v>522</v>
      </c>
      <c r="C644" s="117">
        <f t="shared" ref="C644:G644" si="116">SUM(C645:C648)</f>
        <v>0</v>
      </c>
      <c r="D644" s="101">
        <f t="shared" si="116"/>
        <v>0</v>
      </c>
      <c r="E644" s="102">
        <f t="shared" si="106"/>
        <v>0</v>
      </c>
      <c r="F644" s="103">
        <f t="shared" si="107"/>
        <v>0</v>
      </c>
      <c r="G644" s="104">
        <f t="shared" si="116"/>
        <v>0</v>
      </c>
      <c r="IG644"/>
      <c r="IH644"/>
      <c r="II644"/>
      <c r="IJ644"/>
      <c r="IK644"/>
      <c r="IL644"/>
      <c r="IM644"/>
      <c r="IN644"/>
    </row>
    <row r="645" s="33" customFormat="1" ht="15" customHeight="1" spans="1:248">
      <c r="A645" s="105">
        <v>2081601</v>
      </c>
      <c r="B645" s="108" t="s">
        <v>63</v>
      </c>
      <c r="C645" s="117">
        <v>0</v>
      </c>
      <c r="D645" s="101">
        <v>0</v>
      </c>
      <c r="E645" s="102">
        <f t="shared" ref="E645:E708" si="117">D645-C645</f>
        <v>0</v>
      </c>
      <c r="F645" s="103">
        <f t="shared" ref="F645:F708" si="118">IF(C645=0,,E645/C645*100)</f>
        <v>0</v>
      </c>
      <c r="G645" s="104">
        <v>0</v>
      </c>
      <c r="IG645"/>
      <c r="IH645"/>
      <c r="II645"/>
      <c r="IJ645"/>
      <c r="IK645"/>
      <c r="IL645"/>
      <c r="IM645"/>
      <c r="IN645"/>
    </row>
    <row r="646" s="33" customFormat="1" ht="15" customHeight="1" spans="1:248">
      <c r="A646" s="105">
        <v>2081602</v>
      </c>
      <c r="B646" s="108" t="s">
        <v>64</v>
      </c>
      <c r="C646" s="117">
        <v>0</v>
      </c>
      <c r="D646" s="101">
        <v>0</v>
      </c>
      <c r="E646" s="102">
        <f t="shared" si="117"/>
        <v>0</v>
      </c>
      <c r="F646" s="103">
        <f t="shared" si="118"/>
        <v>0</v>
      </c>
      <c r="G646" s="104">
        <v>0</v>
      </c>
      <c r="IG646"/>
      <c r="IH646"/>
      <c r="II646"/>
      <c r="IJ646"/>
      <c r="IK646"/>
      <c r="IL646"/>
      <c r="IM646"/>
      <c r="IN646"/>
    </row>
    <row r="647" s="33" customFormat="1" ht="15" customHeight="1" spans="1:248">
      <c r="A647" s="105">
        <v>2081603</v>
      </c>
      <c r="B647" s="108" t="s">
        <v>65</v>
      </c>
      <c r="C647" s="117">
        <v>0</v>
      </c>
      <c r="D647" s="101">
        <v>0</v>
      </c>
      <c r="E647" s="102">
        <f t="shared" si="117"/>
        <v>0</v>
      </c>
      <c r="F647" s="103">
        <f t="shared" si="118"/>
        <v>0</v>
      </c>
      <c r="G647" s="104">
        <v>0</v>
      </c>
      <c r="IG647"/>
      <c r="IH647"/>
      <c r="II647"/>
      <c r="IJ647"/>
      <c r="IK647"/>
      <c r="IL647"/>
      <c r="IM647"/>
      <c r="IN647"/>
    </row>
    <row r="648" s="33" customFormat="1" ht="15" customHeight="1" spans="1:248">
      <c r="A648" s="105">
        <v>2081699</v>
      </c>
      <c r="B648" s="108" t="s">
        <v>523</v>
      </c>
      <c r="C648" s="117">
        <v>0</v>
      </c>
      <c r="D648" s="101">
        <v>0</v>
      </c>
      <c r="E648" s="102">
        <f t="shared" si="117"/>
        <v>0</v>
      </c>
      <c r="F648" s="103">
        <f t="shared" si="118"/>
        <v>0</v>
      </c>
      <c r="G648" s="104">
        <v>0</v>
      </c>
      <c r="IG648"/>
      <c r="IH648"/>
      <c r="II648"/>
      <c r="IJ648"/>
      <c r="IK648"/>
      <c r="IL648"/>
      <c r="IM648"/>
      <c r="IN648"/>
    </row>
    <row r="649" s="33" customFormat="1" ht="15" customHeight="1" spans="1:248">
      <c r="A649" s="105">
        <v>20819</v>
      </c>
      <c r="B649" s="106" t="s">
        <v>524</v>
      </c>
      <c r="C649" s="117">
        <f t="shared" ref="C649:G649" si="119">SUM(C650:C651)</f>
        <v>0</v>
      </c>
      <c r="D649" s="101">
        <f t="shared" si="119"/>
        <v>0</v>
      </c>
      <c r="E649" s="102">
        <f t="shared" si="117"/>
        <v>0</v>
      </c>
      <c r="F649" s="103">
        <f t="shared" si="118"/>
        <v>0</v>
      </c>
      <c r="G649" s="104">
        <f t="shared" si="119"/>
        <v>6213</v>
      </c>
      <c r="IG649"/>
      <c r="IH649"/>
      <c r="II649"/>
      <c r="IJ649"/>
      <c r="IK649"/>
      <c r="IL649"/>
      <c r="IM649"/>
      <c r="IN649"/>
    </row>
    <row r="650" s="33" customFormat="1" ht="15" customHeight="1" spans="1:248">
      <c r="A650" s="105">
        <v>2081901</v>
      </c>
      <c r="B650" s="108" t="s">
        <v>525</v>
      </c>
      <c r="C650" s="117">
        <v>0</v>
      </c>
      <c r="D650" s="101">
        <v>0</v>
      </c>
      <c r="E650" s="102">
        <f t="shared" si="117"/>
        <v>0</v>
      </c>
      <c r="F650" s="103">
        <f t="shared" si="118"/>
        <v>0</v>
      </c>
      <c r="G650" s="116">
        <v>3503</v>
      </c>
      <c r="IG650"/>
      <c r="IH650"/>
      <c r="II650"/>
      <c r="IJ650"/>
      <c r="IK650"/>
      <c r="IL650"/>
      <c r="IM650"/>
      <c r="IN650"/>
    </row>
    <row r="651" s="33" customFormat="1" ht="15" customHeight="1" spans="1:248">
      <c r="A651" s="105">
        <v>2081902</v>
      </c>
      <c r="B651" s="108" t="s">
        <v>526</v>
      </c>
      <c r="C651" s="117">
        <v>0</v>
      </c>
      <c r="D651" s="101">
        <v>0</v>
      </c>
      <c r="E651" s="102">
        <f t="shared" si="117"/>
        <v>0</v>
      </c>
      <c r="F651" s="103">
        <f t="shared" si="118"/>
        <v>0</v>
      </c>
      <c r="G651" s="116">
        <v>2710</v>
      </c>
      <c r="IG651"/>
      <c r="IH651"/>
      <c r="II651"/>
      <c r="IJ651"/>
      <c r="IK651"/>
      <c r="IL651"/>
      <c r="IM651"/>
      <c r="IN651"/>
    </row>
    <row r="652" s="33" customFormat="1" ht="15" customHeight="1" spans="1:248">
      <c r="A652" s="105">
        <v>20820</v>
      </c>
      <c r="B652" s="106" t="s">
        <v>527</v>
      </c>
      <c r="C652" s="117">
        <f t="shared" ref="C652:G652" si="120">SUM(C653:C654)</f>
        <v>50</v>
      </c>
      <c r="D652" s="101">
        <f t="shared" si="120"/>
        <v>34</v>
      </c>
      <c r="E652" s="102">
        <f t="shared" si="117"/>
        <v>-16</v>
      </c>
      <c r="F652" s="103">
        <f t="shared" si="118"/>
        <v>-32</v>
      </c>
      <c r="G652" s="104">
        <f t="shared" si="120"/>
        <v>324</v>
      </c>
      <c r="IG652"/>
      <c r="IH652"/>
      <c r="II652"/>
      <c r="IJ652"/>
      <c r="IK652"/>
      <c r="IL652"/>
      <c r="IM652"/>
      <c r="IN652"/>
    </row>
    <row r="653" s="33" customFormat="1" ht="15" customHeight="1" spans="1:248">
      <c r="A653" s="105">
        <v>2082001</v>
      </c>
      <c r="B653" s="108" t="s">
        <v>528</v>
      </c>
      <c r="C653" s="117">
        <v>50</v>
      </c>
      <c r="D653" s="101">
        <v>30</v>
      </c>
      <c r="E653" s="102">
        <f t="shared" si="117"/>
        <v>-20</v>
      </c>
      <c r="F653" s="103">
        <f t="shared" si="118"/>
        <v>-40</v>
      </c>
      <c r="G653" s="116">
        <v>300</v>
      </c>
      <c r="IG653"/>
      <c r="IH653"/>
      <c r="II653"/>
      <c r="IJ653"/>
      <c r="IK653"/>
      <c r="IL653"/>
      <c r="IM653"/>
      <c r="IN653"/>
    </row>
    <row r="654" s="33" customFormat="1" ht="15" customHeight="1" spans="1:248">
      <c r="A654" s="105">
        <v>2082002</v>
      </c>
      <c r="B654" s="108" t="s">
        <v>529</v>
      </c>
      <c r="C654" s="117">
        <v>0</v>
      </c>
      <c r="D654" s="101">
        <v>4</v>
      </c>
      <c r="E654" s="102">
        <f t="shared" si="117"/>
        <v>4</v>
      </c>
      <c r="F654" s="103">
        <f t="shared" si="118"/>
        <v>0</v>
      </c>
      <c r="G654" s="116">
        <v>24</v>
      </c>
      <c r="IG654"/>
      <c r="IH654"/>
      <c r="II654"/>
      <c r="IJ654"/>
      <c r="IK654"/>
      <c r="IL654"/>
      <c r="IM654"/>
      <c r="IN654"/>
    </row>
    <row r="655" s="33" customFormat="1" ht="15" customHeight="1" spans="1:248">
      <c r="A655" s="105">
        <v>20821</v>
      </c>
      <c r="B655" s="106" t="s">
        <v>530</v>
      </c>
      <c r="C655" s="117">
        <f t="shared" ref="C655:G655" si="121">SUM(C656:C657)</f>
        <v>73</v>
      </c>
      <c r="D655" s="101">
        <f t="shared" si="121"/>
        <v>5</v>
      </c>
      <c r="E655" s="102">
        <f t="shared" si="117"/>
        <v>-68</v>
      </c>
      <c r="F655" s="103">
        <f t="shared" si="118"/>
        <v>-93.1506849315068</v>
      </c>
      <c r="G655" s="104">
        <f t="shared" si="121"/>
        <v>2005</v>
      </c>
      <c r="IG655"/>
      <c r="IH655"/>
      <c r="II655"/>
      <c r="IJ655"/>
      <c r="IK655"/>
      <c r="IL655"/>
      <c r="IM655"/>
      <c r="IN655"/>
    </row>
    <row r="656" s="33" customFormat="1" ht="15" customHeight="1" spans="1:248">
      <c r="A656" s="105">
        <v>2082101</v>
      </c>
      <c r="B656" s="108" t="s">
        <v>531</v>
      </c>
      <c r="C656" s="117">
        <v>5</v>
      </c>
      <c r="D656" s="101">
        <v>0</v>
      </c>
      <c r="E656" s="102">
        <f t="shared" si="117"/>
        <v>-5</v>
      </c>
      <c r="F656" s="103">
        <f t="shared" si="118"/>
        <v>-100</v>
      </c>
      <c r="G656" s="116">
        <v>176</v>
      </c>
      <c r="IG656"/>
      <c r="IH656"/>
      <c r="II656"/>
      <c r="IJ656"/>
      <c r="IK656"/>
      <c r="IL656"/>
      <c r="IM656"/>
      <c r="IN656"/>
    </row>
    <row r="657" s="33" customFormat="1" ht="15" customHeight="1" spans="1:248">
      <c r="A657" s="105">
        <v>2082102</v>
      </c>
      <c r="B657" s="108" t="s">
        <v>532</v>
      </c>
      <c r="C657" s="117">
        <v>68</v>
      </c>
      <c r="D657" s="101">
        <v>5</v>
      </c>
      <c r="E657" s="102">
        <f t="shared" si="117"/>
        <v>-63</v>
      </c>
      <c r="F657" s="103">
        <f t="shared" si="118"/>
        <v>-92.6470588235294</v>
      </c>
      <c r="G657" s="116">
        <v>1829</v>
      </c>
      <c r="IG657"/>
      <c r="IH657"/>
      <c r="II657"/>
      <c r="IJ657"/>
      <c r="IK657"/>
      <c r="IL657"/>
      <c r="IM657"/>
      <c r="IN657"/>
    </row>
    <row r="658" s="33" customFormat="1" ht="15" customHeight="1" spans="1:248">
      <c r="A658" s="105">
        <v>20824</v>
      </c>
      <c r="B658" s="106" t="s">
        <v>533</v>
      </c>
      <c r="C658" s="117">
        <f t="shared" ref="C658:G658" si="122">SUM(C659:C660)</f>
        <v>0</v>
      </c>
      <c r="D658" s="101">
        <f t="shared" si="122"/>
        <v>0</v>
      </c>
      <c r="E658" s="102">
        <f t="shared" si="117"/>
        <v>0</v>
      </c>
      <c r="F658" s="103">
        <f t="shared" si="118"/>
        <v>0</v>
      </c>
      <c r="G658" s="104">
        <f t="shared" si="122"/>
        <v>0</v>
      </c>
      <c r="IG658"/>
      <c r="IH658"/>
      <c r="II658"/>
      <c r="IJ658"/>
      <c r="IK658"/>
      <c r="IL658"/>
      <c r="IM658"/>
      <c r="IN658"/>
    </row>
    <row r="659" s="33" customFormat="1" ht="15" customHeight="1" spans="1:248">
      <c r="A659" s="105">
        <v>2082401</v>
      </c>
      <c r="B659" s="108" t="s">
        <v>534</v>
      </c>
      <c r="C659" s="117">
        <v>0</v>
      </c>
      <c r="D659" s="101">
        <v>0</v>
      </c>
      <c r="E659" s="102">
        <f t="shared" si="117"/>
        <v>0</v>
      </c>
      <c r="F659" s="103">
        <f t="shared" si="118"/>
        <v>0</v>
      </c>
      <c r="G659" s="104">
        <v>0</v>
      </c>
      <c r="IG659"/>
      <c r="IH659"/>
      <c r="II659"/>
      <c r="IJ659"/>
      <c r="IK659"/>
      <c r="IL659"/>
      <c r="IM659"/>
      <c r="IN659"/>
    </row>
    <row r="660" s="33" customFormat="1" ht="15" customHeight="1" spans="1:248">
      <c r="A660" s="105">
        <v>2082402</v>
      </c>
      <c r="B660" s="108" t="s">
        <v>535</v>
      </c>
      <c r="C660" s="117">
        <v>0</v>
      </c>
      <c r="D660" s="101">
        <v>0</v>
      </c>
      <c r="E660" s="102">
        <f t="shared" si="117"/>
        <v>0</v>
      </c>
      <c r="F660" s="103">
        <f t="shared" si="118"/>
        <v>0</v>
      </c>
      <c r="G660" s="104">
        <v>0</v>
      </c>
      <c r="IG660"/>
      <c r="IH660"/>
      <c r="II660"/>
      <c r="IJ660"/>
      <c r="IK660"/>
      <c r="IL660"/>
      <c r="IM660"/>
      <c r="IN660"/>
    </row>
    <row r="661" s="33" customFormat="1" ht="15" customHeight="1" spans="1:248">
      <c r="A661" s="105">
        <v>20825</v>
      </c>
      <c r="B661" s="106" t="s">
        <v>536</v>
      </c>
      <c r="C661" s="117">
        <f t="shared" ref="C661:G661" si="123">SUM(C662:C663)</f>
        <v>251</v>
      </c>
      <c r="D661" s="101">
        <f t="shared" si="123"/>
        <v>135</v>
      </c>
      <c r="E661" s="102">
        <f t="shared" si="117"/>
        <v>-116</v>
      </c>
      <c r="F661" s="103">
        <f t="shared" si="118"/>
        <v>-46.2151394422311</v>
      </c>
      <c r="G661" s="104">
        <f t="shared" si="123"/>
        <v>190</v>
      </c>
      <c r="IG661"/>
      <c r="IH661"/>
      <c r="II661"/>
      <c r="IJ661"/>
      <c r="IK661"/>
      <c r="IL661"/>
      <c r="IM661"/>
      <c r="IN661"/>
    </row>
    <row r="662" s="33" customFormat="1" ht="15" customHeight="1" spans="1:248">
      <c r="A662" s="105">
        <v>2082501</v>
      </c>
      <c r="B662" s="108" t="s">
        <v>537</v>
      </c>
      <c r="C662" s="117">
        <v>102</v>
      </c>
      <c r="D662" s="101">
        <v>75</v>
      </c>
      <c r="E662" s="102">
        <f t="shared" si="117"/>
        <v>-27</v>
      </c>
      <c r="F662" s="103">
        <f t="shared" si="118"/>
        <v>-26.4705882352941</v>
      </c>
      <c r="G662" s="116">
        <v>95</v>
      </c>
      <c r="IG662"/>
      <c r="IH662"/>
      <c r="II662"/>
      <c r="IJ662"/>
      <c r="IK662"/>
      <c r="IL662"/>
      <c r="IM662"/>
      <c r="IN662"/>
    </row>
    <row r="663" s="33" customFormat="1" ht="15" customHeight="1" spans="1:248">
      <c r="A663" s="105">
        <v>2082502</v>
      </c>
      <c r="B663" s="108" t="s">
        <v>538</v>
      </c>
      <c r="C663" s="117">
        <v>149</v>
      </c>
      <c r="D663" s="101">
        <v>60</v>
      </c>
      <c r="E663" s="102">
        <f t="shared" si="117"/>
        <v>-89</v>
      </c>
      <c r="F663" s="103">
        <f t="shared" si="118"/>
        <v>-59.7315436241611</v>
      </c>
      <c r="G663" s="116">
        <v>95</v>
      </c>
      <c r="IG663"/>
      <c r="IH663"/>
      <c r="II663"/>
      <c r="IJ663"/>
      <c r="IK663"/>
      <c r="IL663"/>
      <c r="IM663"/>
      <c r="IN663"/>
    </row>
    <row r="664" s="33" customFormat="1" ht="15" customHeight="1" spans="1:248">
      <c r="A664" s="105">
        <v>20826</v>
      </c>
      <c r="B664" s="106" t="s">
        <v>539</v>
      </c>
      <c r="C664" s="117">
        <f t="shared" ref="C664:G664" si="124">SUM(C665:C667)</f>
        <v>11942</v>
      </c>
      <c r="D664" s="101">
        <f t="shared" si="124"/>
        <v>9177</v>
      </c>
      <c r="E664" s="102">
        <f t="shared" si="117"/>
        <v>-2765</v>
      </c>
      <c r="F664" s="103">
        <f t="shared" si="118"/>
        <v>-23.1535756154748</v>
      </c>
      <c r="G664" s="104">
        <f t="shared" si="124"/>
        <v>11225</v>
      </c>
      <c r="IG664"/>
      <c r="IH664"/>
      <c r="II664"/>
      <c r="IJ664"/>
      <c r="IK664"/>
      <c r="IL664"/>
      <c r="IM664"/>
      <c r="IN664"/>
    </row>
    <row r="665" s="33" customFormat="1" ht="15" customHeight="1" spans="1:248">
      <c r="A665" s="105">
        <v>2082601</v>
      </c>
      <c r="B665" s="108" t="s">
        <v>540</v>
      </c>
      <c r="C665" s="117">
        <v>10702</v>
      </c>
      <c r="D665" s="101">
        <v>7859</v>
      </c>
      <c r="E665" s="102">
        <f t="shared" si="117"/>
        <v>-2843</v>
      </c>
      <c r="F665" s="103">
        <f t="shared" si="118"/>
        <v>-26.5651280134554</v>
      </c>
      <c r="G665" s="116">
        <v>7859</v>
      </c>
      <c r="IG665"/>
      <c r="IH665"/>
      <c r="II665"/>
      <c r="IJ665"/>
      <c r="IK665"/>
      <c r="IL665"/>
      <c r="IM665"/>
      <c r="IN665"/>
    </row>
    <row r="666" s="33" customFormat="1" ht="15" customHeight="1" spans="1:248">
      <c r="A666" s="105">
        <v>2082602</v>
      </c>
      <c r="B666" s="108" t="s">
        <v>541</v>
      </c>
      <c r="C666" s="117">
        <v>1240</v>
      </c>
      <c r="D666" s="101">
        <v>1318</v>
      </c>
      <c r="E666" s="102">
        <f t="shared" si="117"/>
        <v>78</v>
      </c>
      <c r="F666" s="103">
        <f t="shared" si="118"/>
        <v>6.29032258064516</v>
      </c>
      <c r="G666" s="116">
        <v>3366</v>
      </c>
      <c r="IG666"/>
      <c r="IH666"/>
      <c r="II666"/>
      <c r="IJ666"/>
      <c r="IK666"/>
      <c r="IL666"/>
      <c r="IM666"/>
      <c r="IN666"/>
    </row>
    <row r="667" s="33" customFormat="1" ht="15" customHeight="1" spans="1:248">
      <c r="A667" s="105">
        <v>2082699</v>
      </c>
      <c r="B667" s="108" t="s">
        <v>542</v>
      </c>
      <c r="C667" s="117">
        <v>0</v>
      </c>
      <c r="D667" s="101">
        <v>0</v>
      </c>
      <c r="E667" s="102">
        <f t="shared" si="117"/>
        <v>0</v>
      </c>
      <c r="F667" s="103">
        <f t="shared" si="118"/>
        <v>0</v>
      </c>
      <c r="G667" s="104">
        <v>0</v>
      </c>
      <c r="IG667"/>
      <c r="IH667"/>
      <c r="II667"/>
      <c r="IJ667"/>
      <c r="IK667"/>
      <c r="IL667"/>
      <c r="IM667"/>
      <c r="IN667"/>
    </row>
    <row r="668" s="33" customFormat="1" ht="15" customHeight="1" spans="1:248">
      <c r="A668" s="105">
        <v>20827</v>
      </c>
      <c r="B668" s="106" t="s">
        <v>543</v>
      </c>
      <c r="C668" s="117">
        <f t="shared" ref="C668:G668" si="125">SUM(C669:C672)</f>
        <v>0</v>
      </c>
      <c r="D668" s="101">
        <f t="shared" si="125"/>
        <v>0</v>
      </c>
      <c r="E668" s="102">
        <f t="shared" si="117"/>
        <v>0</v>
      </c>
      <c r="F668" s="103">
        <f t="shared" si="118"/>
        <v>0</v>
      </c>
      <c r="G668" s="104">
        <f t="shared" si="125"/>
        <v>0</v>
      </c>
      <c r="IG668"/>
      <c r="IH668"/>
      <c r="II668"/>
      <c r="IJ668"/>
      <c r="IK668"/>
      <c r="IL668"/>
      <c r="IM668"/>
      <c r="IN668"/>
    </row>
    <row r="669" s="33" customFormat="1" ht="15" customHeight="1" spans="1:248">
      <c r="A669" s="105">
        <v>2082701</v>
      </c>
      <c r="B669" s="108" t="s">
        <v>544</v>
      </c>
      <c r="C669" s="117">
        <v>0</v>
      </c>
      <c r="D669" s="101">
        <v>0</v>
      </c>
      <c r="E669" s="102">
        <f t="shared" si="117"/>
        <v>0</v>
      </c>
      <c r="F669" s="103">
        <f t="shared" si="118"/>
        <v>0</v>
      </c>
      <c r="G669" s="104">
        <v>0</v>
      </c>
      <c r="IG669"/>
      <c r="IH669"/>
      <c r="II669"/>
      <c r="IJ669"/>
      <c r="IK669"/>
      <c r="IL669"/>
      <c r="IM669"/>
      <c r="IN669"/>
    </row>
    <row r="670" s="33" customFormat="1" ht="15" customHeight="1" spans="1:248">
      <c r="A670" s="105">
        <v>2082702</v>
      </c>
      <c r="B670" s="108" t="s">
        <v>545</v>
      </c>
      <c r="C670" s="117">
        <v>0</v>
      </c>
      <c r="D670" s="101">
        <v>0</v>
      </c>
      <c r="E670" s="102">
        <f t="shared" si="117"/>
        <v>0</v>
      </c>
      <c r="F670" s="103">
        <f t="shared" si="118"/>
        <v>0</v>
      </c>
      <c r="G670" s="104">
        <v>0</v>
      </c>
      <c r="IG670"/>
      <c r="IH670"/>
      <c r="II670"/>
      <c r="IJ670"/>
      <c r="IK670"/>
      <c r="IL670"/>
      <c r="IM670"/>
      <c r="IN670"/>
    </row>
    <row r="671" s="33" customFormat="1" ht="15" customHeight="1" spans="1:248">
      <c r="A671" s="105">
        <v>2082703</v>
      </c>
      <c r="B671" s="108" t="s">
        <v>546</v>
      </c>
      <c r="C671" s="117">
        <v>0</v>
      </c>
      <c r="D671" s="101">
        <v>0</v>
      </c>
      <c r="E671" s="102">
        <f t="shared" si="117"/>
        <v>0</v>
      </c>
      <c r="F671" s="103">
        <f t="shared" si="118"/>
        <v>0</v>
      </c>
      <c r="G671" s="104">
        <v>0</v>
      </c>
      <c r="IG671"/>
      <c r="IH671"/>
      <c r="II671"/>
      <c r="IJ671"/>
      <c r="IK671"/>
      <c r="IL671"/>
      <c r="IM671"/>
      <c r="IN671"/>
    </row>
    <row r="672" s="33" customFormat="1" ht="15" customHeight="1" spans="1:248">
      <c r="A672" s="105">
        <v>2082799</v>
      </c>
      <c r="B672" s="108" t="s">
        <v>547</v>
      </c>
      <c r="C672" s="117">
        <v>0</v>
      </c>
      <c r="D672" s="101">
        <v>0</v>
      </c>
      <c r="E672" s="102">
        <f t="shared" si="117"/>
        <v>0</v>
      </c>
      <c r="F672" s="103">
        <f t="shared" si="118"/>
        <v>0</v>
      </c>
      <c r="G672" s="104">
        <v>0</v>
      </c>
      <c r="IG672"/>
      <c r="IH672"/>
      <c r="II672"/>
      <c r="IJ672"/>
      <c r="IK672"/>
      <c r="IL672"/>
      <c r="IM672"/>
      <c r="IN672"/>
    </row>
    <row r="673" s="33" customFormat="1" ht="15" customHeight="1" spans="1:248">
      <c r="A673" s="105">
        <v>20828</v>
      </c>
      <c r="B673" s="106" t="s">
        <v>548</v>
      </c>
      <c r="C673" s="117">
        <f t="shared" ref="C673:G673" si="126">SUM(C674:C680)</f>
        <v>10</v>
      </c>
      <c r="D673" s="101">
        <f t="shared" si="126"/>
        <v>282</v>
      </c>
      <c r="E673" s="102">
        <f t="shared" si="117"/>
        <v>272</v>
      </c>
      <c r="F673" s="103">
        <f t="shared" si="118"/>
        <v>2720</v>
      </c>
      <c r="G673" s="104">
        <f t="shared" si="126"/>
        <v>282</v>
      </c>
      <c r="IG673"/>
      <c r="IH673"/>
      <c r="II673"/>
      <c r="IJ673"/>
      <c r="IK673"/>
      <c r="IL673"/>
      <c r="IM673"/>
      <c r="IN673"/>
    </row>
    <row r="674" s="33" customFormat="1" ht="15" customHeight="1" spans="1:248">
      <c r="A674" s="105">
        <v>2082801</v>
      </c>
      <c r="B674" s="108" t="s">
        <v>63</v>
      </c>
      <c r="C674" s="117">
        <v>0</v>
      </c>
      <c r="D674" s="101">
        <v>106</v>
      </c>
      <c r="E674" s="102">
        <f t="shared" si="117"/>
        <v>106</v>
      </c>
      <c r="F674" s="103">
        <f t="shared" si="118"/>
        <v>0</v>
      </c>
      <c r="G674" s="116">
        <v>106</v>
      </c>
      <c r="IG674"/>
      <c r="IH674"/>
      <c r="II674"/>
      <c r="IJ674"/>
      <c r="IK674"/>
      <c r="IL674"/>
      <c r="IM674"/>
      <c r="IN674"/>
    </row>
    <row r="675" s="33" customFormat="1" ht="15" customHeight="1" spans="1:248">
      <c r="A675" s="105">
        <v>2082802</v>
      </c>
      <c r="B675" s="108" t="s">
        <v>64</v>
      </c>
      <c r="C675" s="117">
        <v>0</v>
      </c>
      <c r="D675" s="101">
        <v>0</v>
      </c>
      <c r="E675" s="102">
        <f t="shared" si="117"/>
        <v>0</v>
      </c>
      <c r="F675" s="103">
        <f t="shared" si="118"/>
        <v>0</v>
      </c>
      <c r="G675" s="116">
        <v>0</v>
      </c>
      <c r="IG675"/>
      <c r="IH675"/>
      <c r="II675"/>
      <c r="IJ675"/>
      <c r="IK675"/>
      <c r="IL675"/>
      <c r="IM675"/>
      <c r="IN675"/>
    </row>
    <row r="676" s="33" customFormat="1" ht="15" customHeight="1" spans="1:248">
      <c r="A676" s="105">
        <v>2082803</v>
      </c>
      <c r="B676" s="108" t="s">
        <v>65</v>
      </c>
      <c r="C676" s="117">
        <v>0</v>
      </c>
      <c r="D676" s="101">
        <v>0</v>
      </c>
      <c r="E676" s="102">
        <f t="shared" si="117"/>
        <v>0</v>
      </c>
      <c r="F676" s="103">
        <f t="shared" si="118"/>
        <v>0</v>
      </c>
      <c r="G676" s="116">
        <v>0</v>
      </c>
      <c r="IG676"/>
      <c r="IH676"/>
      <c r="II676"/>
      <c r="IJ676"/>
      <c r="IK676"/>
      <c r="IL676"/>
      <c r="IM676"/>
      <c r="IN676"/>
    </row>
    <row r="677" s="33" customFormat="1" ht="15" customHeight="1" spans="1:248">
      <c r="A677" s="105">
        <v>2082804</v>
      </c>
      <c r="B677" s="108" t="s">
        <v>549</v>
      </c>
      <c r="C677" s="117">
        <v>10</v>
      </c>
      <c r="D677" s="101">
        <v>18</v>
      </c>
      <c r="E677" s="102">
        <f t="shared" si="117"/>
        <v>8</v>
      </c>
      <c r="F677" s="103">
        <f t="shared" si="118"/>
        <v>80</v>
      </c>
      <c r="G677" s="116">
        <v>18</v>
      </c>
      <c r="IG677"/>
      <c r="IH677"/>
      <c r="II677"/>
      <c r="IJ677"/>
      <c r="IK677"/>
      <c r="IL677"/>
      <c r="IM677"/>
      <c r="IN677"/>
    </row>
    <row r="678" s="33" customFormat="1" ht="15" customHeight="1" spans="1:248">
      <c r="A678" s="105">
        <v>2082805</v>
      </c>
      <c r="B678" s="108" t="s">
        <v>550</v>
      </c>
      <c r="C678" s="117">
        <v>0</v>
      </c>
      <c r="D678" s="101">
        <v>0</v>
      </c>
      <c r="E678" s="102">
        <f t="shared" si="117"/>
        <v>0</v>
      </c>
      <c r="F678" s="103">
        <f t="shared" si="118"/>
        <v>0</v>
      </c>
      <c r="G678" s="116">
        <v>0</v>
      </c>
      <c r="IG678"/>
      <c r="IH678"/>
      <c r="II678"/>
      <c r="IJ678"/>
      <c r="IK678"/>
      <c r="IL678"/>
      <c r="IM678"/>
      <c r="IN678"/>
    </row>
    <row r="679" s="33" customFormat="1" ht="15" customHeight="1" spans="1:248">
      <c r="A679" s="105">
        <v>2082850</v>
      </c>
      <c r="B679" s="108" t="s">
        <v>72</v>
      </c>
      <c r="C679" s="117">
        <v>0</v>
      </c>
      <c r="D679" s="101">
        <v>158</v>
      </c>
      <c r="E679" s="102">
        <f t="shared" si="117"/>
        <v>158</v>
      </c>
      <c r="F679" s="103">
        <f t="shared" si="118"/>
        <v>0</v>
      </c>
      <c r="G679" s="116">
        <v>158</v>
      </c>
      <c r="IG679"/>
      <c r="IH679"/>
      <c r="II679"/>
      <c r="IJ679"/>
      <c r="IK679"/>
      <c r="IL679"/>
      <c r="IM679"/>
      <c r="IN679"/>
    </row>
    <row r="680" s="33" customFormat="1" ht="15" customHeight="1" spans="1:248">
      <c r="A680" s="105">
        <v>2082899</v>
      </c>
      <c r="B680" s="108" t="s">
        <v>551</v>
      </c>
      <c r="C680" s="117">
        <v>0</v>
      </c>
      <c r="D680" s="101">
        <v>0</v>
      </c>
      <c r="E680" s="102">
        <f t="shared" si="117"/>
        <v>0</v>
      </c>
      <c r="F680" s="103">
        <f t="shared" si="118"/>
        <v>0</v>
      </c>
      <c r="G680" s="104">
        <v>0</v>
      </c>
      <c r="IG680"/>
      <c r="IH680"/>
      <c r="II680"/>
      <c r="IJ680"/>
      <c r="IK680"/>
      <c r="IL680"/>
      <c r="IM680"/>
      <c r="IN680"/>
    </row>
    <row r="681" s="33" customFormat="1" ht="15" customHeight="1" spans="1:248">
      <c r="A681" s="105">
        <v>20830</v>
      </c>
      <c r="B681" s="106" t="s">
        <v>552</v>
      </c>
      <c r="C681" s="117">
        <f t="shared" ref="C681:G681" si="127">SUM(C682:C683)</f>
        <v>0</v>
      </c>
      <c r="D681" s="101">
        <f t="shared" si="127"/>
        <v>0</v>
      </c>
      <c r="E681" s="102">
        <f t="shared" si="117"/>
        <v>0</v>
      </c>
      <c r="F681" s="103">
        <f t="shared" si="118"/>
        <v>0</v>
      </c>
      <c r="G681" s="104">
        <f t="shared" si="127"/>
        <v>0</v>
      </c>
      <c r="IG681"/>
      <c r="IH681"/>
      <c r="II681"/>
      <c r="IJ681"/>
      <c r="IK681"/>
      <c r="IL681"/>
      <c r="IM681"/>
      <c r="IN681"/>
    </row>
    <row r="682" s="33" customFormat="1" ht="15" customHeight="1" spans="1:248">
      <c r="A682" s="105">
        <v>2083001</v>
      </c>
      <c r="B682" s="108" t="s">
        <v>553</v>
      </c>
      <c r="C682" s="117">
        <v>0</v>
      </c>
      <c r="D682" s="101">
        <v>0</v>
      </c>
      <c r="E682" s="102">
        <f t="shared" si="117"/>
        <v>0</v>
      </c>
      <c r="F682" s="103">
        <f t="shared" si="118"/>
        <v>0</v>
      </c>
      <c r="G682" s="104">
        <v>0</v>
      </c>
      <c r="IG682"/>
      <c r="IH682"/>
      <c r="II682"/>
      <c r="IJ682"/>
      <c r="IK682"/>
      <c r="IL682"/>
      <c r="IM682"/>
      <c r="IN682"/>
    </row>
    <row r="683" s="33" customFormat="1" ht="15" customHeight="1" spans="1:248">
      <c r="A683" s="105">
        <v>2083099</v>
      </c>
      <c r="B683" s="108" t="s">
        <v>554</v>
      </c>
      <c r="C683" s="117">
        <v>0</v>
      </c>
      <c r="D683" s="101">
        <v>0</v>
      </c>
      <c r="E683" s="102">
        <f t="shared" si="117"/>
        <v>0</v>
      </c>
      <c r="F683" s="103">
        <f t="shared" si="118"/>
        <v>0</v>
      </c>
      <c r="G683" s="104">
        <v>0</v>
      </c>
      <c r="IG683"/>
      <c r="IH683"/>
      <c r="II683"/>
      <c r="IJ683"/>
      <c r="IK683"/>
      <c r="IL683"/>
      <c r="IM683"/>
      <c r="IN683"/>
    </row>
    <row r="684" s="33" customFormat="1" ht="15" customHeight="1" spans="1:248">
      <c r="A684" s="105">
        <v>20899</v>
      </c>
      <c r="B684" s="106" t="s">
        <v>555</v>
      </c>
      <c r="C684" s="117">
        <f t="shared" ref="C684:G684" si="128">C685</f>
        <v>0</v>
      </c>
      <c r="D684" s="101">
        <f t="shared" si="128"/>
        <v>21</v>
      </c>
      <c r="E684" s="102">
        <f t="shared" si="117"/>
        <v>21</v>
      </c>
      <c r="F684" s="103">
        <f t="shared" si="118"/>
        <v>0</v>
      </c>
      <c r="G684" s="104">
        <f t="shared" si="128"/>
        <v>21</v>
      </c>
      <c r="IG684"/>
      <c r="IH684"/>
      <c r="II684"/>
      <c r="IJ684"/>
      <c r="IK684"/>
      <c r="IL684"/>
      <c r="IM684"/>
      <c r="IN684"/>
    </row>
    <row r="685" s="33" customFormat="1" ht="15" customHeight="1" spans="1:248">
      <c r="A685" s="105">
        <v>2089901</v>
      </c>
      <c r="B685" s="108" t="s">
        <v>556</v>
      </c>
      <c r="C685" s="117"/>
      <c r="D685" s="101">
        <v>21</v>
      </c>
      <c r="E685" s="102">
        <f t="shared" si="117"/>
        <v>21</v>
      </c>
      <c r="F685" s="103">
        <f t="shared" si="118"/>
        <v>0</v>
      </c>
      <c r="G685" s="116">
        <v>21</v>
      </c>
      <c r="IG685"/>
      <c r="IH685"/>
      <c r="II685"/>
      <c r="IJ685"/>
      <c r="IK685"/>
      <c r="IL685"/>
      <c r="IM685"/>
      <c r="IN685"/>
    </row>
    <row r="686" s="33" customFormat="1" ht="15" customHeight="1" spans="1:248">
      <c r="A686" s="105">
        <v>210</v>
      </c>
      <c r="B686" s="106" t="s">
        <v>557</v>
      </c>
      <c r="C686" s="117">
        <f t="shared" ref="C686:G686" si="129">C687+C692+C706+C710+C722+C725+C729+C734+C738+C742+C745+C754+C756</f>
        <v>9586</v>
      </c>
      <c r="D686" s="101">
        <f t="shared" si="129"/>
        <v>8941</v>
      </c>
      <c r="E686" s="102">
        <f t="shared" si="117"/>
        <v>-645</v>
      </c>
      <c r="F686" s="103">
        <f t="shared" si="118"/>
        <v>-6.72856248696015</v>
      </c>
      <c r="G686" s="104">
        <f t="shared" si="129"/>
        <v>22675</v>
      </c>
      <c r="IG686"/>
      <c r="IH686"/>
      <c r="II686"/>
      <c r="IJ686"/>
      <c r="IK686"/>
      <c r="IL686"/>
      <c r="IM686"/>
      <c r="IN686"/>
    </row>
    <row r="687" s="33" customFormat="1" ht="15" customHeight="1" spans="1:248">
      <c r="A687" s="105">
        <v>21001</v>
      </c>
      <c r="B687" s="106" t="s">
        <v>558</v>
      </c>
      <c r="C687" s="117">
        <f t="shared" ref="C687:G687" si="130">SUM(C688:C691)</f>
        <v>259</v>
      </c>
      <c r="D687" s="101">
        <f t="shared" si="130"/>
        <v>127</v>
      </c>
      <c r="E687" s="102">
        <f t="shared" si="117"/>
        <v>-132</v>
      </c>
      <c r="F687" s="103">
        <f t="shared" si="118"/>
        <v>-50.965250965251</v>
      </c>
      <c r="G687" s="104">
        <f t="shared" si="130"/>
        <v>127</v>
      </c>
      <c r="IG687"/>
      <c r="IH687"/>
      <c r="II687"/>
      <c r="IJ687"/>
      <c r="IK687"/>
      <c r="IL687"/>
      <c r="IM687"/>
      <c r="IN687"/>
    </row>
    <row r="688" s="33" customFormat="1" ht="15" customHeight="1" spans="1:248">
      <c r="A688" s="105">
        <v>2100101</v>
      </c>
      <c r="B688" s="108" t="s">
        <v>63</v>
      </c>
      <c r="C688" s="117">
        <v>216</v>
      </c>
      <c r="D688" s="101">
        <v>127</v>
      </c>
      <c r="E688" s="102">
        <f t="shared" si="117"/>
        <v>-89</v>
      </c>
      <c r="F688" s="103">
        <f t="shared" si="118"/>
        <v>-41.2037037037037</v>
      </c>
      <c r="G688" s="116">
        <v>127</v>
      </c>
      <c r="IG688"/>
      <c r="IH688"/>
      <c r="II688"/>
      <c r="IJ688"/>
      <c r="IK688"/>
      <c r="IL688"/>
      <c r="IM688"/>
      <c r="IN688"/>
    </row>
    <row r="689" s="33" customFormat="1" ht="15" customHeight="1" spans="1:248">
      <c r="A689" s="105">
        <v>2100102</v>
      </c>
      <c r="B689" s="108" t="s">
        <v>64</v>
      </c>
      <c r="C689" s="117">
        <v>2</v>
      </c>
      <c r="D689" s="101">
        <v>0</v>
      </c>
      <c r="E689" s="102">
        <f t="shared" si="117"/>
        <v>-2</v>
      </c>
      <c r="F689" s="103">
        <f t="shared" si="118"/>
        <v>-100</v>
      </c>
      <c r="G689" s="116">
        <v>0</v>
      </c>
      <c r="IG689"/>
      <c r="IH689"/>
      <c r="II689"/>
      <c r="IJ689"/>
      <c r="IK689"/>
      <c r="IL689"/>
      <c r="IM689"/>
      <c r="IN689"/>
    </row>
    <row r="690" s="33" customFormat="1" ht="15" customHeight="1" spans="1:248">
      <c r="A690" s="105">
        <v>2100103</v>
      </c>
      <c r="B690" s="108" t="s">
        <v>65</v>
      </c>
      <c r="C690" s="117">
        <v>0</v>
      </c>
      <c r="D690" s="101">
        <v>0</v>
      </c>
      <c r="E690" s="102">
        <f t="shared" si="117"/>
        <v>0</v>
      </c>
      <c r="F690" s="103">
        <f t="shared" si="118"/>
        <v>0</v>
      </c>
      <c r="G690" s="116">
        <v>0</v>
      </c>
      <c r="IG690"/>
      <c r="IH690"/>
      <c r="II690"/>
      <c r="IJ690"/>
      <c r="IK690"/>
      <c r="IL690"/>
      <c r="IM690"/>
      <c r="IN690"/>
    </row>
    <row r="691" s="33" customFormat="1" ht="15" customHeight="1" spans="1:248">
      <c r="A691" s="105">
        <v>2100199</v>
      </c>
      <c r="B691" s="108" t="s">
        <v>559</v>
      </c>
      <c r="C691" s="117">
        <v>41</v>
      </c>
      <c r="D691" s="101">
        <v>0</v>
      </c>
      <c r="E691" s="102">
        <f t="shared" si="117"/>
        <v>-41</v>
      </c>
      <c r="F691" s="103">
        <f t="shared" si="118"/>
        <v>-100</v>
      </c>
      <c r="G691" s="116">
        <v>0</v>
      </c>
      <c r="IG691"/>
      <c r="IH691"/>
      <c r="II691"/>
      <c r="IJ691"/>
      <c r="IK691"/>
      <c r="IL691"/>
      <c r="IM691"/>
      <c r="IN691"/>
    </row>
    <row r="692" s="33" customFormat="1" ht="15" customHeight="1" spans="1:248">
      <c r="A692" s="105">
        <v>21002</v>
      </c>
      <c r="B692" s="106" t="s">
        <v>560</v>
      </c>
      <c r="C692" s="117">
        <f t="shared" ref="C692:G692" si="131">SUM(C693:C705)</f>
        <v>550</v>
      </c>
      <c r="D692" s="101">
        <f t="shared" si="131"/>
        <v>552</v>
      </c>
      <c r="E692" s="102">
        <f t="shared" si="117"/>
        <v>2</v>
      </c>
      <c r="F692" s="103">
        <f t="shared" si="118"/>
        <v>0.363636363636364</v>
      </c>
      <c r="G692" s="104">
        <f t="shared" si="131"/>
        <v>952</v>
      </c>
      <c r="IG692"/>
      <c r="IH692"/>
      <c r="II692"/>
      <c r="IJ692"/>
      <c r="IK692"/>
      <c r="IL692"/>
      <c r="IM692"/>
      <c r="IN692"/>
    </row>
    <row r="693" s="33" customFormat="1" ht="15" customHeight="1" spans="1:248">
      <c r="A693" s="105">
        <v>2100201</v>
      </c>
      <c r="B693" s="108" t="s">
        <v>561</v>
      </c>
      <c r="C693" s="117">
        <v>340</v>
      </c>
      <c r="D693" s="101">
        <v>342</v>
      </c>
      <c r="E693" s="102">
        <f t="shared" si="117"/>
        <v>2</v>
      </c>
      <c r="F693" s="103">
        <f t="shared" si="118"/>
        <v>0.588235294117647</v>
      </c>
      <c r="G693" s="116">
        <v>742</v>
      </c>
      <c r="IG693"/>
      <c r="IH693"/>
      <c r="II693"/>
      <c r="IJ693"/>
      <c r="IK693"/>
      <c r="IL693"/>
      <c r="IM693"/>
      <c r="IN693"/>
    </row>
    <row r="694" s="33" customFormat="1" ht="15" customHeight="1" spans="1:248">
      <c r="A694" s="105">
        <v>2100202</v>
      </c>
      <c r="B694" s="108" t="s">
        <v>562</v>
      </c>
      <c r="C694" s="117">
        <v>210</v>
      </c>
      <c r="D694" s="101">
        <v>210</v>
      </c>
      <c r="E694" s="102">
        <f t="shared" si="117"/>
        <v>0</v>
      </c>
      <c r="F694" s="103">
        <f t="shared" si="118"/>
        <v>0</v>
      </c>
      <c r="G694" s="116">
        <v>210</v>
      </c>
      <c r="IG694"/>
      <c r="IH694"/>
      <c r="II694"/>
      <c r="IJ694"/>
      <c r="IK694"/>
      <c r="IL694"/>
      <c r="IM694"/>
      <c r="IN694"/>
    </row>
    <row r="695" s="33" customFormat="1" ht="15" customHeight="1" spans="1:248">
      <c r="A695" s="105">
        <v>2100203</v>
      </c>
      <c r="B695" s="108" t="s">
        <v>563</v>
      </c>
      <c r="C695" s="117">
        <v>0</v>
      </c>
      <c r="D695" s="101">
        <v>0</v>
      </c>
      <c r="E695" s="102">
        <f t="shared" si="117"/>
        <v>0</v>
      </c>
      <c r="F695" s="103">
        <f t="shared" si="118"/>
        <v>0</v>
      </c>
      <c r="G695" s="104">
        <v>0</v>
      </c>
      <c r="IG695"/>
      <c r="IH695"/>
      <c r="II695"/>
      <c r="IJ695"/>
      <c r="IK695"/>
      <c r="IL695"/>
      <c r="IM695"/>
      <c r="IN695"/>
    </row>
    <row r="696" s="33" customFormat="1" ht="15" customHeight="1" spans="1:248">
      <c r="A696" s="105">
        <v>2100204</v>
      </c>
      <c r="B696" s="108" t="s">
        <v>564</v>
      </c>
      <c r="C696" s="117">
        <v>0</v>
      </c>
      <c r="D696" s="101">
        <v>0</v>
      </c>
      <c r="E696" s="102">
        <f t="shared" si="117"/>
        <v>0</v>
      </c>
      <c r="F696" s="103">
        <f t="shared" si="118"/>
        <v>0</v>
      </c>
      <c r="G696" s="104">
        <v>0</v>
      </c>
      <c r="IG696"/>
      <c r="IH696"/>
      <c r="II696"/>
      <c r="IJ696"/>
      <c r="IK696"/>
      <c r="IL696"/>
      <c r="IM696"/>
      <c r="IN696"/>
    </row>
    <row r="697" s="33" customFormat="1" ht="15" customHeight="1" spans="1:248">
      <c r="A697" s="105">
        <v>2100205</v>
      </c>
      <c r="B697" s="108" t="s">
        <v>565</v>
      </c>
      <c r="C697" s="117">
        <v>0</v>
      </c>
      <c r="D697" s="101">
        <v>0</v>
      </c>
      <c r="E697" s="102">
        <f t="shared" si="117"/>
        <v>0</v>
      </c>
      <c r="F697" s="103">
        <f t="shared" si="118"/>
        <v>0</v>
      </c>
      <c r="G697" s="104">
        <v>0</v>
      </c>
      <c r="IG697"/>
      <c r="IH697"/>
      <c r="II697"/>
      <c r="IJ697"/>
      <c r="IK697"/>
      <c r="IL697"/>
      <c r="IM697"/>
      <c r="IN697"/>
    </row>
    <row r="698" s="33" customFormat="1" ht="15" customHeight="1" spans="1:248">
      <c r="A698" s="105">
        <v>2100206</v>
      </c>
      <c r="B698" s="108" t="s">
        <v>566</v>
      </c>
      <c r="C698" s="117">
        <v>0</v>
      </c>
      <c r="D698" s="101">
        <v>0</v>
      </c>
      <c r="E698" s="102">
        <f t="shared" si="117"/>
        <v>0</v>
      </c>
      <c r="F698" s="103">
        <f t="shared" si="118"/>
        <v>0</v>
      </c>
      <c r="G698" s="104">
        <v>0</v>
      </c>
      <c r="IG698"/>
      <c r="IH698"/>
      <c r="II698"/>
      <c r="IJ698"/>
      <c r="IK698"/>
      <c r="IL698"/>
      <c r="IM698"/>
      <c r="IN698"/>
    </row>
    <row r="699" s="33" customFormat="1" ht="15" customHeight="1" spans="1:248">
      <c r="A699" s="105">
        <v>2100207</v>
      </c>
      <c r="B699" s="108" t="s">
        <v>567</v>
      </c>
      <c r="C699" s="117">
        <v>0</v>
      </c>
      <c r="D699" s="101">
        <v>0</v>
      </c>
      <c r="E699" s="102">
        <f t="shared" si="117"/>
        <v>0</v>
      </c>
      <c r="F699" s="103">
        <f t="shared" si="118"/>
        <v>0</v>
      </c>
      <c r="G699" s="104">
        <v>0</v>
      </c>
      <c r="IG699"/>
      <c r="IH699"/>
      <c r="II699"/>
      <c r="IJ699"/>
      <c r="IK699"/>
      <c r="IL699"/>
      <c r="IM699"/>
      <c r="IN699"/>
    </row>
    <row r="700" s="33" customFormat="1" ht="15" customHeight="1" spans="1:248">
      <c r="A700" s="105">
        <v>2100208</v>
      </c>
      <c r="B700" s="108" t="s">
        <v>568</v>
      </c>
      <c r="C700" s="117">
        <v>0</v>
      </c>
      <c r="D700" s="101">
        <v>0</v>
      </c>
      <c r="E700" s="102">
        <f t="shared" si="117"/>
        <v>0</v>
      </c>
      <c r="F700" s="103">
        <f t="shared" si="118"/>
        <v>0</v>
      </c>
      <c r="G700" s="104">
        <v>0</v>
      </c>
      <c r="IG700"/>
      <c r="IH700"/>
      <c r="II700"/>
      <c r="IJ700"/>
      <c r="IK700"/>
      <c r="IL700"/>
      <c r="IM700"/>
      <c r="IN700"/>
    </row>
    <row r="701" s="33" customFormat="1" ht="15" customHeight="1" spans="1:248">
      <c r="A701" s="105">
        <v>2100209</v>
      </c>
      <c r="B701" s="108" t="s">
        <v>569</v>
      </c>
      <c r="C701" s="117">
        <v>0</v>
      </c>
      <c r="D701" s="101">
        <v>0</v>
      </c>
      <c r="E701" s="102">
        <f t="shared" si="117"/>
        <v>0</v>
      </c>
      <c r="F701" s="103">
        <f t="shared" si="118"/>
        <v>0</v>
      </c>
      <c r="G701" s="104">
        <v>0</v>
      </c>
      <c r="IG701"/>
      <c r="IH701"/>
      <c r="II701"/>
      <c r="IJ701"/>
      <c r="IK701"/>
      <c r="IL701"/>
      <c r="IM701"/>
      <c r="IN701"/>
    </row>
    <row r="702" s="33" customFormat="1" ht="15" customHeight="1" spans="1:248">
      <c r="A702" s="105">
        <v>2100210</v>
      </c>
      <c r="B702" s="108" t="s">
        <v>570</v>
      </c>
      <c r="C702" s="117">
        <v>0</v>
      </c>
      <c r="D702" s="101">
        <v>0</v>
      </c>
      <c r="E702" s="102">
        <f t="shared" si="117"/>
        <v>0</v>
      </c>
      <c r="F702" s="103">
        <f t="shared" si="118"/>
        <v>0</v>
      </c>
      <c r="G702" s="104">
        <v>0</v>
      </c>
      <c r="IG702"/>
      <c r="IH702"/>
      <c r="II702"/>
      <c r="IJ702"/>
      <c r="IK702"/>
      <c r="IL702"/>
      <c r="IM702"/>
      <c r="IN702"/>
    </row>
    <row r="703" s="33" customFormat="1" ht="15" customHeight="1" spans="1:248">
      <c r="A703" s="105">
        <v>2100211</v>
      </c>
      <c r="B703" s="108" t="s">
        <v>571</v>
      </c>
      <c r="C703" s="117">
        <v>0</v>
      </c>
      <c r="D703" s="101">
        <v>0</v>
      </c>
      <c r="E703" s="102">
        <f t="shared" si="117"/>
        <v>0</v>
      </c>
      <c r="F703" s="103">
        <f t="shared" si="118"/>
        <v>0</v>
      </c>
      <c r="G703" s="104">
        <v>0</v>
      </c>
      <c r="IG703"/>
      <c r="IH703"/>
      <c r="II703"/>
      <c r="IJ703"/>
      <c r="IK703"/>
      <c r="IL703"/>
      <c r="IM703"/>
      <c r="IN703"/>
    </row>
    <row r="704" s="33" customFormat="1" ht="15" customHeight="1" spans="1:248">
      <c r="A704" s="105">
        <v>2100212</v>
      </c>
      <c r="B704" s="108" t="s">
        <v>572</v>
      </c>
      <c r="C704" s="117">
        <v>0</v>
      </c>
      <c r="D704" s="101">
        <v>0</v>
      </c>
      <c r="E704" s="102">
        <f t="shared" si="117"/>
        <v>0</v>
      </c>
      <c r="F704" s="103">
        <f t="shared" si="118"/>
        <v>0</v>
      </c>
      <c r="G704" s="104">
        <v>0</v>
      </c>
      <c r="IG704"/>
      <c r="IH704"/>
      <c r="II704"/>
      <c r="IJ704"/>
      <c r="IK704"/>
      <c r="IL704"/>
      <c r="IM704"/>
      <c r="IN704"/>
    </row>
    <row r="705" s="33" customFormat="1" ht="15" customHeight="1" spans="1:248">
      <c r="A705" s="105">
        <v>2100299</v>
      </c>
      <c r="B705" s="108" t="s">
        <v>573</v>
      </c>
      <c r="C705" s="117">
        <v>0</v>
      </c>
      <c r="D705" s="101">
        <v>0</v>
      </c>
      <c r="E705" s="102">
        <f t="shared" si="117"/>
        <v>0</v>
      </c>
      <c r="F705" s="103">
        <f t="shared" si="118"/>
        <v>0</v>
      </c>
      <c r="G705" s="104">
        <v>0</v>
      </c>
      <c r="IG705"/>
      <c r="IH705"/>
      <c r="II705"/>
      <c r="IJ705"/>
      <c r="IK705"/>
      <c r="IL705"/>
      <c r="IM705"/>
      <c r="IN705"/>
    </row>
    <row r="706" s="33" customFormat="1" ht="15" customHeight="1" spans="1:248">
      <c r="A706" s="105">
        <v>21003</v>
      </c>
      <c r="B706" s="106" t="s">
        <v>574</v>
      </c>
      <c r="C706" s="117">
        <f t="shared" ref="C706:G706" si="132">SUM(C707:C709)</f>
        <v>693</v>
      </c>
      <c r="D706" s="101">
        <f t="shared" si="132"/>
        <v>807</v>
      </c>
      <c r="E706" s="102">
        <f t="shared" si="117"/>
        <v>114</v>
      </c>
      <c r="F706" s="103">
        <f t="shared" si="118"/>
        <v>16.4502164502165</v>
      </c>
      <c r="G706" s="104">
        <f t="shared" si="132"/>
        <v>1842</v>
      </c>
      <c r="IG706"/>
      <c r="IH706"/>
      <c r="II706"/>
      <c r="IJ706"/>
      <c r="IK706"/>
      <c r="IL706"/>
      <c r="IM706"/>
      <c r="IN706"/>
    </row>
    <row r="707" s="33" customFormat="1" ht="15" customHeight="1" spans="1:248">
      <c r="A707" s="105">
        <v>2100301</v>
      </c>
      <c r="B707" s="108" t="s">
        <v>575</v>
      </c>
      <c r="C707" s="117">
        <v>0</v>
      </c>
      <c r="D707" s="101">
        <v>0</v>
      </c>
      <c r="E707" s="102">
        <f t="shared" si="117"/>
        <v>0</v>
      </c>
      <c r="F707" s="103">
        <f t="shared" si="118"/>
        <v>0</v>
      </c>
      <c r="G707" s="104">
        <v>0</v>
      </c>
      <c r="IG707"/>
      <c r="IH707"/>
      <c r="II707"/>
      <c r="IJ707"/>
      <c r="IK707"/>
      <c r="IL707"/>
      <c r="IM707"/>
      <c r="IN707"/>
    </row>
    <row r="708" s="33" customFormat="1" ht="15" customHeight="1" spans="1:248">
      <c r="A708" s="105">
        <v>2100302</v>
      </c>
      <c r="B708" s="108" t="s">
        <v>576</v>
      </c>
      <c r="C708" s="117">
        <v>619</v>
      </c>
      <c r="D708" s="101">
        <v>807</v>
      </c>
      <c r="E708" s="102">
        <f t="shared" si="117"/>
        <v>188</v>
      </c>
      <c r="F708" s="103">
        <f t="shared" si="118"/>
        <v>30.3715670436187</v>
      </c>
      <c r="G708" s="116">
        <v>1842</v>
      </c>
      <c r="IG708"/>
      <c r="IH708"/>
      <c r="II708"/>
      <c r="IJ708"/>
      <c r="IK708"/>
      <c r="IL708"/>
      <c r="IM708"/>
      <c r="IN708"/>
    </row>
    <row r="709" s="33" customFormat="1" ht="15" customHeight="1" spans="1:248">
      <c r="A709" s="105">
        <v>2100399</v>
      </c>
      <c r="B709" s="108" t="s">
        <v>577</v>
      </c>
      <c r="C709" s="117">
        <v>74</v>
      </c>
      <c r="D709" s="101">
        <v>0</v>
      </c>
      <c r="E709" s="102">
        <f t="shared" ref="E709:E772" si="133">D709-C709</f>
        <v>-74</v>
      </c>
      <c r="F709" s="103">
        <f t="shared" ref="F709:F772" si="134">IF(C709=0,,E709/C709*100)</f>
        <v>-100</v>
      </c>
      <c r="G709" s="104"/>
      <c r="IG709"/>
      <c r="IH709"/>
      <c r="II709"/>
      <c r="IJ709"/>
      <c r="IK709"/>
      <c r="IL709"/>
      <c r="IM709"/>
      <c r="IN709"/>
    </row>
    <row r="710" s="33" customFormat="1" ht="15" customHeight="1" spans="1:248">
      <c r="A710" s="105">
        <v>21004</v>
      </c>
      <c r="B710" s="106" t="s">
        <v>578</v>
      </c>
      <c r="C710" s="117">
        <f t="shared" ref="C710:G710" si="135">SUM(C711:C721)</f>
        <v>1477</v>
      </c>
      <c r="D710" s="101">
        <f t="shared" si="135"/>
        <v>1429</v>
      </c>
      <c r="E710" s="102">
        <f t="shared" si="133"/>
        <v>-48</v>
      </c>
      <c r="F710" s="103">
        <f t="shared" si="134"/>
        <v>-3.2498307379824</v>
      </c>
      <c r="G710" s="104">
        <f t="shared" si="135"/>
        <v>3291</v>
      </c>
      <c r="IG710"/>
      <c r="IH710"/>
      <c r="II710"/>
      <c r="IJ710"/>
      <c r="IK710"/>
      <c r="IL710"/>
      <c r="IM710"/>
      <c r="IN710"/>
    </row>
    <row r="711" s="33" customFormat="1" ht="15" customHeight="1" spans="1:248">
      <c r="A711" s="105">
        <v>2100401</v>
      </c>
      <c r="B711" s="108" t="s">
        <v>579</v>
      </c>
      <c r="C711" s="117">
        <v>448</v>
      </c>
      <c r="D711" s="101">
        <v>893</v>
      </c>
      <c r="E711" s="102">
        <f t="shared" si="133"/>
        <v>445</v>
      </c>
      <c r="F711" s="103">
        <f t="shared" si="134"/>
        <v>99.3303571428571</v>
      </c>
      <c r="G711" s="116">
        <v>893</v>
      </c>
      <c r="IG711"/>
      <c r="IH711"/>
      <c r="II711"/>
      <c r="IJ711"/>
      <c r="IK711"/>
      <c r="IL711"/>
      <c r="IM711"/>
      <c r="IN711"/>
    </row>
    <row r="712" s="33" customFormat="1" ht="15" customHeight="1" spans="1:248">
      <c r="A712" s="105">
        <v>2100402</v>
      </c>
      <c r="B712" s="108" t="s">
        <v>580</v>
      </c>
      <c r="C712" s="117">
        <v>143</v>
      </c>
      <c r="D712" s="101">
        <v>12</v>
      </c>
      <c r="E712" s="102">
        <f t="shared" si="133"/>
        <v>-131</v>
      </c>
      <c r="F712" s="103">
        <f t="shared" si="134"/>
        <v>-91.6083916083916</v>
      </c>
      <c r="G712" s="116">
        <v>12</v>
      </c>
      <c r="IG712"/>
      <c r="IH712"/>
      <c r="II712"/>
      <c r="IJ712"/>
      <c r="IK712"/>
      <c r="IL712"/>
      <c r="IM712"/>
      <c r="IN712"/>
    </row>
    <row r="713" s="33" customFormat="1" ht="15" customHeight="1" spans="1:248">
      <c r="A713" s="105">
        <v>2100403</v>
      </c>
      <c r="B713" s="108" t="s">
        <v>581</v>
      </c>
      <c r="C713" s="117">
        <v>289</v>
      </c>
      <c r="D713" s="101">
        <v>101</v>
      </c>
      <c r="E713" s="102">
        <f t="shared" si="133"/>
        <v>-188</v>
      </c>
      <c r="F713" s="103">
        <f t="shared" si="134"/>
        <v>-65.0519031141868</v>
      </c>
      <c r="G713" s="116">
        <v>101</v>
      </c>
      <c r="IG713"/>
      <c r="IH713"/>
      <c r="II713"/>
      <c r="IJ713"/>
      <c r="IK713"/>
      <c r="IL713"/>
      <c r="IM713"/>
      <c r="IN713"/>
    </row>
    <row r="714" s="33" customFormat="1" ht="15" customHeight="1" spans="1:248">
      <c r="A714" s="105">
        <v>2100404</v>
      </c>
      <c r="B714" s="108" t="s">
        <v>582</v>
      </c>
      <c r="C714" s="117">
        <v>0</v>
      </c>
      <c r="D714" s="101">
        <v>0</v>
      </c>
      <c r="E714" s="102">
        <f t="shared" si="133"/>
        <v>0</v>
      </c>
      <c r="F714" s="103">
        <f t="shared" si="134"/>
        <v>0</v>
      </c>
      <c r="G714" s="116">
        <v>0</v>
      </c>
      <c r="IG714"/>
      <c r="IH714"/>
      <c r="II714"/>
      <c r="IJ714"/>
      <c r="IK714"/>
      <c r="IL714"/>
      <c r="IM714"/>
      <c r="IN714"/>
    </row>
    <row r="715" s="33" customFormat="1" ht="15" customHeight="1" spans="1:248">
      <c r="A715" s="105">
        <v>2100405</v>
      </c>
      <c r="B715" s="108" t="s">
        <v>583</v>
      </c>
      <c r="C715" s="117">
        <v>3</v>
      </c>
      <c r="D715" s="101">
        <v>0</v>
      </c>
      <c r="E715" s="102">
        <f t="shared" si="133"/>
        <v>-3</v>
      </c>
      <c r="F715" s="103">
        <f t="shared" si="134"/>
        <v>-100</v>
      </c>
      <c r="G715" s="116">
        <v>0</v>
      </c>
      <c r="IG715"/>
      <c r="IH715"/>
      <c r="II715"/>
      <c r="IJ715"/>
      <c r="IK715"/>
      <c r="IL715"/>
      <c r="IM715"/>
      <c r="IN715"/>
    </row>
    <row r="716" s="33" customFormat="1" ht="15" customHeight="1" spans="1:248">
      <c r="A716" s="105">
        <v>2100406</v>
      </c>
      <c r="B716" s="108" t="s">
        <v>584</v>
      </c>
      <c r="C716" s="117">
        <v>0</v>
      </c>
      <c r="D716" s="101">
        <v>0</v>
      </c>
      <c r="E716" s="102">
        <f t="shared" si="133"/>
        <v>0</v>
      </c>
      <c r="F716" s="103">
        <f t="shared" si="134"/>
        <v>0</v>
      </c>
      <c r="G716" s="116">
        <v>0</v>
      </c>
      <c r="IG716"/>
      <c r="IH716"/>
      <c r="II716"/>
      <c r="IJ716"/>
      <c r="IK716"/>
      <c r="IL716"/>
      <c r="IM716"/>
      <c r="IN716"/>
    </row>
    <row r="717" s="33" customFormat="1" ht="15" customHeight="1" spans="1:248">
      <c r="A717" s="105">
        <v>2100407</v>
      </c>
      <c r="B717" s="108" t="s">
        <v>585</v>
      </c>
      <c r="C717" s="117">
        <v>0</v>
      </c>
      <c r="D717" s="101">
        <v>0</v>
      </c>
      <c r="E717" s="102">
        <f t="shared" si="133"/>
        <v>0</v>
      </c>
      <c r="F717" s="103">
        <f t="shared" si="134"/>
        <v>0</v>
      </c>
      <c r="G717" s="116">
        <v>0</v>
      </c>
      <c r="IG717"/>
      <c r="IH717"/>
      <c r="II717"/>
      <c r="IJ717"/>
      <c r="IK717"/>
      <c r="IL717"/>
      <c r="IM717"/>
      <c r="IN717"/>
    </row>
    <row r="718" s="33" customFormat="1" ht="15" customHeight="1" spans="1:248">
      <c r="A718" s="105">
        <v>2100408</v>
      </c>
      <c r="B718" s="108" t="s">
        <v>586</v>
      </c>
      <c r="C718" s="117">
        <v>580</v>
      </c>
      <c r="D718" s="101">
        <v>370</v>
      </c>
      <c r="E718" s="102">
        <f t="shared" si="133"/>
        <v>-210</v>
      </c>
      <c r="F718" s="103">
        <f t="shared" si="134"/>
        <v>-36.2068965517241</v>
      </c>
      <c r="G718" s="116">
        <v>2054</v>
      </c>
      <c r="IG718"/>
      <c r="IH718"/>
      <c r="II718"/>
      <c r="IJ718"/>
      <c r="IK718"/>
      <c r="IL718"/>
      <c r="IM718"/>
      <c r="IN718"/>
    </row>
    <row r="719" s="33" customFormat="1" ht="15" customHeight="1" spans="1:248">
      <c r="A719" s="105">
        <v>2100409</v>
      </c>
      <c r="B719" s="108" t="s">
        <v>587</v>
      </c>
      <c r="C719" s="117">
        <v>0</v>
      </c>
      <c r="D719" s="101">
        <v>41</v>
      </c>
      <c r="E719" s="102">
        <f t="shared" si="133"/>
        <v>41</v>
      </c>
      <c r="F719" s="103">
        <f t="shared" si="134"/>
        <v>0</v>
      </c>
      <c r="G719" s="116">
        <v>219</v>
      </c>
      <c r="IG719"/>
      <c r="IH719"/>
      <c r="II719"/>
      <c r="IJ719"/>
      <c r="IK719"/>
      <c r="IL719"/>
      <c r="IM719"/>
      <c r="IN719"/>
    </row>
    <row r="720" s="33" customFormat="1" ht="15" customHeight="1" spans="1:248">
      <c r="A720" s="105">
        <v>2100410</v>
      </c>
      <c r="B720" s="108" t="s">
        <v>588</v>
      </c>
      <c r="C720" s="117">
        <v>0</v>
      </c>
      <c r="D720" s="101">
        <v>0</v>
      </c>
      <c r="E720" s="102">
        <f t="shared" si="133"/>
        <v>0</v>
      </c>
      <c r="F720" s="103">
        <f t="shared" si="134"/>
        <v>0</v>
      </c>
      <c r="G720" s="116">
        <v>0</v>
      </c>
      <c r="IG720"/>
      <c r="IH720"/>
      <c r="II720"/>
      <c r="IJ720"/>
      <c r="IK720"/>
      <c r="IL720"/>
      <c r="IM720"/>
      <c r="IN720"/>
    </row>
    <row r="721" s="33" customFormat="1" ht="15" customHeight="1" spans="1:248">
      <c r="A721" s="105">
        <v>2100499</v>
      </c>
      <c r="B721" s="108" t="s">
        <v>589</v>
      </c>
      <c r="C721" s="117">
        <v>14</v>
      </c>
      <c r="D721" s="101">
        <v>12</v>
      </c>
      <c r="E721" s="102">
        <f t="shared" si="133"/>
        <v>-2</v>
      </c>
      <c r="F721" s="103">
        <f t="shared" si="134"/>
        <v>-14.2857142857143</v>
      </c>
      <c r="G721" s="116">
        <v>12</v>
      </c>
      <c r="IG721"/>
      <c r="IH721"/>
      <c r="II721"/>
      <c r="IJ721"/>
      <c r="IK721"/>
      <c r="IL721"/>
      <c r="IM721"/>
      <c r="IN721"/>
    </row>
    <row r="722" s="33" customFormat="1" ht="15" customHeight="1" spans="1:248">
      <c r="A722" s="105">
        <v>21006</v>
      </c>
      <c r="B722" s="106" t="s">
        <v>590</v>
      </c>
      <c r="C722" s="117">
        <f t="shared" ref="C722:G722" si="136">SUM(C723:C724)</f>
        <v>0</v>
      </c>
      <c r="D722" s="101">
        <f t="shared" si="136"/>
        <v>0</v>
      </c>
      <c r="E722" s="102">
        <f t="shared" si="133"/>
        <v>0</v>
      </c>
      <c r="F722" s="103">
        <f t="shared" si="134"/>
        <v>0</v>
      </c>
      <c r="G722" s="104">
        <f t="shared" si="136"/>
        <v>0</v>
      </c>
      <c r="IG722"/>
      <c r="IH722"/>
      <c r="II722"/>
      <c r="IJ722"/>
      <c r="IK722"/>
      <c r="IL722"/>
      <c r="IM722"/>
      <c r="IN722"/>
    </row>
    <row r="723" s="33" customFormat="1" ht="15" customHeight="1" spans="1:248">
      <c r="A723" s="105">
        <v>2100601</v>
      </c>
      <c r="B723" s="108" t="s">
        <v>591</v>
      </c>
      <c r="C723" s="117">
        <v>0</v>
      </c>
      <c r="D723" s="101">
        <v>0</v>
      </c>
      <c r="E723" s="102">
        <f t="shared" si="133"/>
        <v>0</v>
      </c>
      <c r="F723" s="103">
        <f t="shared" si="134"/>
        <v>0</v>
      </c>
      <c r="G723" s="104">
        <v>0</v>
      </c>
      <c r="IG723"/>
      <c r="IH723"/>
      <c r="II723"/>
      <c r="IJ723"/>
      <c r="IK723"/>
      <c r="IL723"/>
      <c r="IM723"/>
      <c r="IN723"/>
    </row>
    <row r="724" s="33" customFormat="1" ht="15" customHeight="1" spans="1:248">
      <c r="A724" s="105">
        <v>2100699</v>
      </c>
      <c r="B724" s="108" t="s">
        <v>592</v>
      </c>
      <c r="C724" s="117">
        <v>0</v>
      </c>
      <c r="D724" s="101">
        <v>0</v>
      </c>
      <c r="E724" s="102">
        <f t="shared" si="133"/>
        <v>0</v>
      </c>
      <c r="F724" s="103">
        <f t="shared" si="134"/>
        <v>0</v>
      </c>
      <c r="G724" s="104">
        <v>0</v>
      </c>
      <c r="IG724"/>
      <c r="IH724"/>
      <c r="II724"/>
      <c r="IJ724"/>
      <c r="IK724"/>
      <c r="IL724"/>
      <c r="IM724"/>
      <c r="IN724"/>
    </row>
    <row r="725" s="33" customFormat="1" ht="15" customHeight="1" spans="1:248">
      <c r="A725" s="105">
        <v>21007</v>
      </c>
      <c r="B725" s="106" t="s">
        <v>593</v>
      </c>
      <c r="C725" s="117">
        <f t="shared" ref="C725:G725" si="137">SUM(C726:C728)</f>
        <v>264</v>
      </c>
      <c r="D725" s="101">
        <f t="shared" si="137"/>
        <v>315</v>
      </c>
      <c r="E725" s="102">
        <f t="shared" si="133"/>
        <v>51</v>
      </c>
      <c r="F725" s="103">
        <f t="shared" si="134"/>
        <v>19.3181818181818</v>
      </c>
      <c r="G725" s="104">
        <f t="shared" si="137"/>
        <v>923</v>
      </c>
      <c r="IG725"/>
      <c r="IH725"/>
      <c r="II725"/>
      <c r="IJ725"/>
      <c r="IK725"/>
      <c r="IL725"/>
      <c r="IM725"/>
      <c r="IN725"/>
    </row>
    <row r="726" s="33" customFormat="1" ht="15" customHeight="1" spans="1:248">
      <c r="A726" s="105">
        <v>2100716</v>
      </c>
      <c r="B726" s="108" t="s">
        <v>594</v>
      </c>
      <c r="C726" s="117">
        <v>0</v>
      </c>
      <c r="D726" s="101">
        <v>0</v>
      </c>
      <c r="E726" s="102">
        <f t="shared" si="133"/>
        <v>0</v>
      </c>
      <c r="F726" s="103">
        <f t="shared" si="134"/>
        <v>0</v>
      </c>
      <c r="G726" s="104">
        <v>0</v>
      </c>
      <c r="IG726"/>
      <c r="IH726"/>
      <c r="II726"/>
      <c r="IJ726"/>
      <c r="IK726"/>
      <c r="IL726"/>
      <c r="IM726"/>
      <c r="IN726"/>
    </row>
    <row r="727" s="33" customFormat="1" ht="15" customHeight="1" spans="1:248">
      <c r="A727" s="105">
        <v>2100717</v>
      </c>
      <c r="B727" s="108" t="s">
        <v>595</v>
      </c>
      <c r="C727" s="117">
        <v>264</v>
      </c>
      <c r="D727" s="101">
        <v>313</v>
      </c>
      <c r="E727" s="102">
        <f t="shared" si="133"/>
        <v>49</v>
      </c>
      <c r="F727" s="103">
        <f t="shared" si="134"/>
        <v>18.5606060606061</v>
      </c>
      <c r="G727" s="116">
        <v>921</v>
      </c>
      <c r="IG727"/>
      <c r="IH727"/>
      <c r="II727"/>
      <c r="IJ727"/>
      <c r="IK727"/>
      <c r="IL727"/>
      <c r="IM727"/>
      <c r="IN727"/>
    </row>
    <row r="728" s="33" customFormat="1" ht="15" customHeight="1" spans="1:248">
      <c r="A728" s="105">
        <v>2100799</v>
      </c>
      <c r="B728" s="108" t="s">
        <v>596</v>
      </c>
      <c r="C728" s="117">
        <v>0</v>
      </c>
      <c r="D728" s="101">
        <v>2</v>
      </c>
      <c r="E728" s="102">
        <f t="shared" si="133"/>
        <v>2</v>
      </c>
      <c r="F728" s="103">
        <f t="shared" si="134"/>
        <v>0</v>
      </c>
      <c r="G728" s="116">
        <v>2</v>
      </c>
      <c r="IG728"/>
      <c r="IH728"/>
      <c r="II728"/>
      <c r="IJ728"/>
      <c r="IK728"/>
      <c r="IL728"/>
      <c r="IM728"/>
      <c r="IN728"/>
    </row>
    <row r="729" s="33" customFormat="1" ht="15" customHeight="1" spans="1:248">
      <c r="A729" s="105">
        <v>21011</v>
      </c>
      <c r="B729" s="106" t="s">
        <v>597</v>
      </c>
      <c r="C729" s="117">
        <f t="shared" ref="C729:G729" si="138">SUM(C730:C733)</f>
        <v>2841</v>
      </c>
      <c r="D729" s="101">
        <f t="shared" si="138"/>
        <v>2975</v>
      </c>
      <c r="E729" s="102">
        <f t="shared" si="133"/>
        <v>134</v>
      </c>
      <c r="F729" s="103">
        <f t="shared" si="134"/>
        <v>4.71664906722985</v>
      </c>
      <c r="G729" s="104">
        <f t="shared" si="138"/>
        <v>2975</v>
      </c>
      <c r="IG729"/>
      <c r="IH729"/>
      <c r="II729"/>
      <c r="IJ729"/>
      <c r="IK729"/>
      <c r="IL729"/>
      <c r="IM729"/>
      <c r="IN729"/>
    </row>
    <row r="730" s="33" customFormat="1" ht="15" customHeight="1" spans="1:248">
      <c r="A730" s="105">
        <v>2101101</v>
      </c>
      <c r="B730" s="108" t="s">
        <v>598</v>
      </c>
      <c r="C730" s="117">
        <v>651</v>
      </c>
      <c r="D730" s="101">
        <v>600</v>
      </c>
      <c r="E730" s="102">
        <f t="shared" si="133"/>
        <v>-51</v>
      </c>
      <c r="F730" s="103">
        <f t="shared" si="134"/>
        <v>-7.83410138248848</v>
      </c>
      <c r="G730" s="116">
        <v>600</v>
      </c>
      <c r="IG730"/>
      <c r="IH730"/>
      <c r="II730"/>
      <c r="IJ730"/>
      <c r="IK730"/>
      <c r="IL730"/>
      <c r="IM730"/>
      <c r="IN730"/>
    </row>
    <row r="731" s="33" customFormat="1" ht="15" customHeight="1" spans="1:248">
      <c r="A731" s="105">
        <v>2101102</v>
      </c>
      <c r="B731" s="108" t="s">
        <v>599</v>
      </c>
      <c r="C731" s="117">
        <v>2190</v>
      </c>
      <c r="D731" s="101">
        <v>2375</v>
      </c>
      <c r="E731" s="102">
        <f t="shared" si="133"/>
        <v>185</v>
      </c>
      <c r="F731" s="103">
        <f t="shared" si="134"/>
        <v>8.44748858447489</v>
      </c>
      <c r="G731" s="116">
        <v>2375</v>
      </c>
      <c r="IG731"/>
      <c r="IH731"/>
      <c r="II731"/>
      <c r="IJ731"/>
      <c r="IK731"/>
      <c r="IL731"/>
      <c r="IM731"/>
      <c r="IN731"/>
    </row>
    <row r="732" s="33" customFormat="1" ht="15" customHeight="1" spans="1:248">
      <c r="A732" s="105">
        <v>2101103</v>
      </c>
      <c r="B732" s="108" t="s">
        <v>600</v>
      </c>
      <c r="C732" s="117">
        <v>0</v>
      </c>
      <c r="D732" s="101">
        <v>0</v>
      </c>
      <c r="E732" s="102">
        <f t="shared" si="133"/>
        <v>0</v>
      </c>
      <c r="F732" s="103">
        <f t="shared" si="134"/>
        <v>0</v>
      </c>
      <c r="G732" s="104">
        <v>0</v>
      </c>
      <c r="IG732"/>
      <c r="IH732"/>
      <c r="II732"/>
      <c r="IJ732"/>
      <c r="IK732"/>
      <c r="IL732"/>
      <c r="IM732"/>
      <c r="IN732"/>
    </row>
    <row r="733" s="33" customFormat="1" ht="15" customHeight="1" spans="1:248">
      <c r="A733" s="105">
        <v>2101199</v>
      </c>
      <c r="B733" s="108" t="s">
        <v>601</v>
      </c>
      <c r="C733" s="117">
        <v>0</v>
      </c>
      <c r="D733" s="101">
        <v>0</v>
      </c>
      <c r="E733" s="102">
        <f t="shared" si="133"/>
        <v>0</v>
      </c>
      <c r="F733" s="103">
        <f t="shared" si="134"/>
        <v>0</v>
      </c>
      <c r="G733" s="104">
        <v>0</v>
      </c>
      <c r="IG733"/>
      <c r="IH733"/>
      <c r="II733"/>
      <c r="IJ733"/>
      <c r="IK733"/>
      <c r="IL733"/>
      <c r="IM733"/>
      <c r="IN733"/>
    </row>
    <row r="734" s="33" customFormat="1" ht="15" customHeight="1" spans="1:248">
      <c r="A734" s="105">
        <v>21012</v>
      </c>
      <c r="B734" s="106" t="s">
        <v>602</v>
      </c>
      <c r="C734" s="117">
        <f t="shared" ref="C734:G734" si="139">SUM(C735:C737)</f>
        <v>2757</v>
      </c>
      <c r="D734" s="101">
        <f t="shared" si="139"/>
        <v>1906</v>
      </c>
      <c r="E734" s="102">
        <f t="shared" si="133"/>
        <v>-851</v>
      </c>
      <c r="F734" s="103">
        <f t="shared" si="134"/>
        <v>-30.866884294523</v>
      </c>
      <c r="G734" s="104">
        <f t="shared" si="139"/>
        <v>10588</v>
      </c>
      <c r="IG734"/>
      <c r="IH734"/>
      <c r="II734"/>
      <c r="IJ734"/>
      <c r="IK734"/>
      <c r="IL734"/>
      <c r="IM734"/>
      <c r="IN734"/>
    </row>
    <row r="735" s="33" customFormat="1" ht="15" customHeight="1" spans="1:248">
      <c r="A735" s="105">
        <v>2101201</v>
      </c>
      <c r="B735" s="108" t="s">
        <v>603</v>
      </c>
      <c r="C735" s="117">
        <v>0</v>
      </c>
      <c r="D735" s="101">
        <v>0</v>
      </c>
      <c r="E735" s="102">
        <f t="shared" si="133"/>
        <v>0</v>
      </c>
      <c r="F735" s="103">
        <f t="shared" si="134"/>
        <v>0</v>
      </c>
      <c r="G735" s="104">
        <v>0</v>
      </c>
      <c r="IG735"/>
      <c r="IH735"/>
      <c r="II735"/>
      <c r="IJ735"/>
      <c r="IK735"/>
      <c r="IL735"/>
      <c r="IM735"/>
      <c r="IN735"/>
    </row>
    <row r="736" s="33" customFormat="1" ht="15" customHeight="1" spans="1:248">
      <c r="A736" s="105">
        <v>2101202</v>
      </c>
      <c r="B736" s="108" t="s">
        <v>604</v>
      </c>
      <c r="C736" s="117">
        <v>2757</v>
      </c>
      <c r="D736" s="101">
        <v>1906</v>
      </c>
      <c r="E736" s="102">
        <f t="shared" si="133"/>
        <v>-851</v>
      </c>
      <c r="F736" s="103">
        <f t="shared" si="134"/>
        <v>-30.866884294523</v>
      </c>
      <c r="G736" s="116">
        <v>10588</v>
      </c>
      <c r="IG736"/>
      <c r="IH736"/>
      <c r="II736"/>
      <c r="IJ736"/>
      <c r="IK736"/>
      <c r="IL736"/>
      <c r="IM736"/>
      <c r="IN736"/>
    </row>
    <row r="737" s="33" customFormat="1" ht="15" customHeight="1" spans="1:248">
      <c r="A737" s="105">
        <v>2101299</v>
      </c>
      <c r="B737" s="108" t="s">
        <v>605</v>
      </c>
      <c r="C737" s="117">
        <v>0</v>
      </c>
      <c r="D737" s="101">
        <v>0</v>
      </c>
      <c r="E737" s="102">
        <f t="shared" si="133"/>
        <v>0</v>
      </c>
      <c r="F737" s="103">
        <f t="shared" si="134"/>
        <v>0</v>
      </c>
      <c r="G737" s="104">
        <v>0</v>
      </c>
      <c r="IG737"/>
      <c r="IH737"/>
      <c r="II737"/>
      <c r="IJ737"/>
      <c r="IK737"/>
      <c r="IL737"/>
      <c r="IM737"/>
      <c r="IN737"/>
    </row>
    <row r="738" s="33" customFormat="1" ht="15" customHeight="1" spans="1:248">
      <c r="A738" s="105">
        <v>21013</v>
      </c>
      <c r="B738" s="106" t="s">
        <v>606</v>
      </c>
      <c r="C738" s="117">
        <f t="shared" ref="C738:G738" si="140">SUM(C739:C741)</f>
        <v>699</v>
      </c>
      <c r="D738" s="101">
        <f t="shared" si="140"/>
        <v>627</v>
      </c>
      <c r="E738" s="102">
        <f t="shared" si="133"/>
        <v>-72</v>
      </c>
      <c r="F738" s="103">
        <f t="shared" si="134"/>
        <v>-10.3004291845494</v>
      </c>
      <c r="G738" s="104">
        <f t="shared" si="140"/>
        <v>1698</v>
      </c>
      <c r="IG738"/>
      <c r="IH738"/>
      <c r="II738"/>
      <c r="IJ738"/>
      <c r="IK738"/>
      <c r="IL738"/>
      <c r="IM738"/>
      <c r="IN738"/>
    </row>
    <row r="739" s="33" customFormat="1" ht="15" customHeight="1" spans="1:248">
      <c r="A739" s="105">
        <v>2101301</v>
      </c>
      <c r="B739" s="108" t="s">
        <v>607</v>
      </c>
      <c r="C739" s="117">
        <v>699</v>
      </c>
      <c r="D739" s="101">
        <v>627</v>
      </c>
      <c r="E739" s="102">
        <f t="shared" si="133"/>
        <v>-72</v>
      </c>
      <c r="F739" s="103">
        <f t="shared" si="134"/>
        <v>-10.3004291845494</v>
      </c>
      <c r="G739" s="116">
        <v>1698</v>
      </c>
      <c r="IG739"/>
      <c r="IH739"/>
      <c r="II739"/>
      <c r="IJ739"/>
      <c r="IK739"/>
      <c r="IL739"/>
      <c r="IM739"/>
      <c r="IN739"/>
    </row>
    <row r="740" s="33" customFormat="1" ht="15" customHeight="1" spans="1:248">
      <c r="A740" s="105">
        <v>2101302</v>
      </c>
      <c r="B740" s="108" t="s">
        <v>608</v>
      </c>
      <c r="C740" s="117">
        <v>0</v>
      </c>
      <c r="D740" s="101">
        <v>0</v>
      </c>
      <c r="E740" s="102">
        <f t="shared" si="133"/>
        <v>0</v>
      </c>
      <c r="F740" s="103">
        <f t="shared" si="134"/>
        <v>0</v>
      </c>
      <c r="G740" s="104">
        <v>0</v>
      </c>
      <c r="IG740"/>
      <c r="IH740"/>
      <c r="II740"/>
      <c r="IJ740"/>
      <c r="IK740"/>
      <c r="IL740"/>
      <c r="IM740"/>
      <c r="IN740"/>
    </row>
    <row r="741" s="33" customFormat="1" ht="15" customHeight="1" spans="1:248">
      <c r="A741" s="105">
        <v>2101399</v>
      </c>
      <c r="B741" s="108" t="s">
        <v>609</v>
      </c>
      <c r="C741" s="117">
        <v>0</v>
      </c>
      <c r="D741" s="101">
        <v>0</v>
      </c>
      <c r="E741" s="102">
        <f t="shared" si="133"/>
        <v>0</v>
      </c>
      <c r="F741" s="103">
        <f t="shared" si="134"/>
        <v>0</v>
      </c>
      <c r="G741" s="104">
        <v>0</v>
      </c>
      <c r="IG741"/>
      <c r="IH741"/>
      <c r="II741"/>
      <c r="IJ741"/>
      <c r="IK741"/>
      <c r="IL741"/>
      <c r="IM741"/>
      <c r="IN741"/>
    </row>
    <row r="742" s="33" customFormat="1" ht="15" customHeight="1" spans="1:248">
      <c r="A742" s="105">
        <v>21014</v>
      </c>
      <c r="B742" s="106" t="s">
        <v>610</v>
      </c>
      <c r="C742" s="117">
        <f t="shared" ref="C742:G742" si="141">SUM(C743:C744)</f>
        <v>46</v>
      </c>
      <c r="D742" s="101">
        <f t="shared" si="141"/>
        <v>36</v>
      </c>
      <c r="E742" s="102">
        <f t="shared" si="133"/>
        <v>-10</v>
      </c>
      <c r="F742" s="103">
        <f t="shared" si="134"/>
        <v>-21.7391304347826</v>
      </c>
      <c r="G742" s="104">
        <f t="shared" si="141"/>
        <v>112</v>
      </c>
      <c r="IG742"/>
      <c r="IH742"/>
      <c r="II742"/>
      <c r="IJ742"/>
      <c r="IK742"/>
      <c r="IL742"/>
      <c r="IM742"/>
      <c r="IN742"/>
    </row>
    <row r="743" s="33" customFormat="1" ht="15" customHeight="1" spans="1:248">
      <c r="A743" s="105">
        <v>2101401</v>
      </c>
      <c r="B743" s="108" t="s">
        <v>611</v>
      </c>
      <c r="C743" s="117">
        <v>46</v>
      </c>
      <c r="D743" s="101">
        <v>36</v>
      </c>
      <c r="E743" s="102">
        <f t="shared" si="133"/>
        <v>-10</v>
      </c>
      <c r="F743" s="103">
        <f t="shared" si="134"/>
        <v>-21.7391304347826</v>
      </c>
      <c r="G743" s="116">
        <v>112</v>
      </c>
      <c r="IG743"/>
      <c r="IH743"/>
      <c r="II743"/>
      <c r="IJ743"/>
      <c r="IK743"/>
      <c r="IL743"/>
      <c r="IM743"/>
      <c r="IN743"/>
    </row>
    <row r="744" s="33" customFormat="1" ht="15" customHeight="1" spans="1:248">
      <c r="A744" s="105">
        <v>2101499</v>
      </c>
      <c r="B744" s="108" t="s">
        <v>612</v>
      </c>
      <c r="C744" s="117">
        <v>0</v>
      </c>
      <c r="D744" s="101">
        <v>0</v>
      </c>
      <c r="E744" s="102">
        <f t="shared" si="133"/>
        <v>0</v>
      </c>
      <c r="F744" s="103">
        <f t="shared" si="134"/>
        <v>0</v>
      </c>
      <c r="G744" s="104">
        <v>0</v>
      </c>
      <c r="IG744"/>
      <c r="IH744"/>
      <c r="II744"/>
      <c r="IJ744"/>
      <c r="IK744"/>
      <c r="IL744"/>
      <c r="IM744"/>
      <c r="IN744"/>
    </row>
    <row r="745" s="33" customFormat="1" ht="15" customHeight="1" spans="1:248">
      <c r="A745" s="105">
        <v>21015</v>
      </c>
      <c r="B745" s="106" t="s">
        <v>613</v>
      </c>
      <c r="C745" s="117">
        <f t="shared" ref="C745:G745" si="142">SUM(C746:C753)</f>
        <v>0</v>
      </c>
      <c r="D745" s="101">
        <f t="shared" si="142"/>
        <v>167</v>
      </c>
      <c r="E745" s="102">
        <f t="shared" si="133"/>
        <v>167</v>
      </c>
      <c r="F745" s="103">
        <f t="shared" si="134"/>
        <v>0</v>
      </c>
      <c r="G745" s="104">
        <f t="shared" si="142"/>
        <v>167</v>
      </c>
      <c r="IG745"/>
      <c r="IH745"/>
      <c r="II745"/>
      <c r="IJ745"/>
      <c r="IK745"/>
      <c r="IL745"/>
      <c r="IM745"/>
      <c r="IN745"/>
    </row>
    <row r="746" s="33" customFormat="1" ht="15" customHeight="1" spans="1:248">
      <c r="A746" s="105">
        <v>2101501</v>
      </c>
      <c r="B746" s="108" t="s">
        <v>63</v>
      </c>
      <c r="C746" s="117">
        <v>0</v>
      </c>
      <c r="D746" s="101">
        <v>82</v>
      </c>
      <c r="E746" s="102">
        <f t="shared" si="133"/>
        <v>82</v>
      </c>
      <c r="F746" s="103">
        <f t="shared" si="134"/>
        <v>0</v>
      </c>
      <c r="G746" s="116">
        <v>82</v>
      </c>
      <c r="IG746"/>
      <c r="IH746"/>
      <c r="II746"/>
      <c r="IJ746"/>
      <c r="IK746"/>
      <c r="IL746"/>
      <c r="IM746"/>
      <c r="IN746"/>
    </row>
    <row r="747" s="33" customFormat="1" ht="15" customHeight="1" spans="1:248">
      <c r="A747" s="105">
        <v>2101502</v>
      </c>
      <c r="B747" s="108" t="s">
        <v>64</v>
      </c>
      <c r="C747" s="117">
        <v>0</v>
      </c>
      <c r="D747" s="101">
        <v>0</v>
      </c>
      <c r="E747" s="102">
        <f t="shared" si="133"/>
        <v>0</v>
      </c>
      <c r="F747" s="103">
        <f t="shared" si="134"/>
        <v>0</v>
      </c>
      <c r="G747" s="116">
        <v>0</v>
      </c>
      <c r="IG747"/>
      <c r="IH747"/>
      <c r="II747"/>
      <c r="IJ747"/>
      <c r="IK747"/>
      <c r="IL747"/>
      <c r="IM747"/>
      <c r="IN747"/>
    </row>
    <row r="748" s="33" customFormat="1" ht="15" customHeight="1" spans="1:248">
      <c r="A748" s="105">
        <v>2101503</v>
      </c>
      <c r="B748" s="108" t="s">
        <v>65</v>
      </c>
      <c r="C748" s="117">
        <v>0</v>
      </c>
      <c r="D748" s="101">
        <v>0</v>
      </c>
      <c r="E748" s="102">
        <f t="shared" si="133"/>
        <v>0</v>
      </c>
      <c r="F748" s="103">
        <f t="shared" si="134"/>
        <v>0</v>
      </c>
      <c r="G748" s="116">
        <v>0</v>
      </c>
      <c r="IG748"/>
      <c r="IH748"/>
      <c r="II748"/>
      <c r="IJ748"/>
      <c r="IK748"/>
      <c r="IL748"/>
      <c r="IM748"/>
      <c r="IN748"/>
    </row>
    <row r="749" s="33" customFormat="1" ht="15" customHeight="1" spans="1:248">
      <c r="A749" s="105">
        <v>2101504</v>
      </c>
      <c r="B749" s="108" t="s">
        <v>104</v>
      </c>
      <c r="C749" s="117">
        <v>0</v>
      </c>
      <c r="D749" s="101">
        <v>74</v>
      </c>
      <c r="E749" s="102">
        <f t="shared" si="133"/>
        <v>74</v>
      </c>
      <c r="F749" s="103">
        <f t="shared" si="134"/>
        <v>0</v>
      </c>
      <c r="G749" s="116">
        <v>74</v>
      </c>
      <c r="IG749"/>
      <c r="IH749"/>
      <c r="II749"/>
      <c r="IJ749"/>
      <c r="IK749"/>
      <c r="IL749"/>
      <c r="IM749"/>
      <c r="IN749"/>
    </row>
    <row r="750" s="33" customFormat="1" ht="15" customHeight="1" spans="1:248">
      <c r="A750" s="105">
        <v>2101505</v>
      </c>
      <c r="B750" s="108" t="s">
        <v>614</v>
      </c>
      <c r="C750" s="117">
        <v>0</v>
      </c>
      <c r="D750" s="101">
        <v>0</v>
      </c>
      <c r="E750" s="102">
        <f t="shared" si="133"/>
        <v>0</v>
      </c>
      <c r="F750" s="103">
        <f t="shared" si="134"/>
        <v>0</v>
      </c>
      <c r="G750" s="116">
        <v>0</v>
      </c>
      <c r="IG750"/>
      <c r="IH750"/>
      <c r="II750"/>
      <c r="IJ750"/>
      <c r="IK750"/>
      <c r="IL750"/>
      <c r="IM750"/>
      <c r="IN750"/>
    </row>
    <row r="751" s="33" customFormat="1" ht="15" customHeight="1" spans="1:248">
      <c r="A751" s="105">
        <v>2101506</v>
      </c>
      <c r="B751" s="108" t="s">
        <v>615</v>
      </c>
      <c r="C751" s="117">
        <v>0</v>
      </c>
      <c r="D751" s="101">
        <v>11</v>
      </c>
      <c r="E751" s="102">
        <f t="shared" si="133"/>
        <v>11</v>
      </c>
      <c r="F751" s="103">
        <f t="shared" si="134"/>
        <v>0</v>
      </c>
      <c r="G751" s="116">
        <v>11</v>
      </c>
      <c r="IG751"/>
      <c r="IH751"/>
      <c r="II751"/>
      <c r="IJ751"/>
      <c r="IK751"/>
      <c r="IL751"/>
      <c r="IM751"/>
      <c r="IN751"/>
    </row>
    <row r="752" s="33" customFormat="1" ht="15" customHeight="1" spans="1:248">
      <c r="A752" s="105">
        <v>2101550</v>
      </c>
      <c r="B752" s="108" t="s">
        <v>72</v>
      </c>
      <c r="C752" s="117">
        <v>0</v>
      </c>
      <c r="D752" s="101">
        <v>0</v>
      </c>
      <c r="E752" s="102">
        <f t="shared" si="133"/>
        <v>0</v>
      </c>
      <c r="F752" s="103">
        <f t="shared" si="134"/>
        <v>0</v>
      </c>
      <c r="G752" s="116">
        <v>0</v>
      </c>
      <c r="IG752"/>
      <c r="IH752"/>
      <c r="II752"/>
      <c r="IJ752"/>
      <c r="IK752"/>
      <c r="IL752"/>
      <c r="IM752"/>
      <c r="IN752"/>
    </row>
    <row r="753" s="33" customFormat="1" ht="15" customHeight="1" spans="1:248">
      <c r="A753" s="105">
        <v>2101599</v>
      </c>
      <c r="B753" s="108" t="s">
        <v>616</v>
      </c>
      <c r="C753" s="117">
        <v>0</v>
      </c>
      <c r="D753" s="101">
        <v>0</v>
      </c>
      <c r="E753" s="102">
        <f t="shared" si="133"/>
        <v>0</v>
      </c>
      <c r="F753" s="103">
        <f t="shared" si="134"/>
        <v>0</v>
      </c>
      <c r="G753" s="116">
        <v>0</v>
      </c>
      <c r="IG753"/>
      <c r="IH753"/>
      <c r="II753"/>
      <c r="IJ753"/>
      <c r="IK753"/>
      <c r="IL753"/>
      <c r="IM753"/>
      <c r="IN753"/>
    </row>
    <row r="754" s="33" customFormat="1" ht="15" customHeight="1" spans="1:248">
      <c r="A754" s="105">
        <v>21016</v>
      </c>
      <c r="B754" s="106" t="s">
        <v>617</v>
      </c>
      <c r="C754" s="117">
        <f t="shared" ref="C754:G754" si="143">SUM(C755)</f>
        <v>0</v>
      </c>
      <c r="D754" s="101">
        <f t="shared" si="143"/>
        <v>0</v>
      </c>
      <c r="E754" s="102">
        <f t="shared" si="133"/>
        <v>0</v>
      </c>
      <c r="F754" s="103">
        <f t="shared" si="134"/>
        <v>0</v>
      </c>
      <c r="G754" s="104">
        <f t="shared" si="143"/>
        <v>0</v>
      </c>
      <c r="IG754"/>
      <c r="IH754"/>
      <c r="II754"/>
      <c r="IJ754"/>
      <c r="IK754"/>
      <c r="IL754"/>
      <c r="IM754"/>
      <c r="IN754"/>
    </row>
    <row r="755" s="33" customFormat="1" ht="15" customHeight="1" spans="1:248">
      <c r="A755" s="105">
        <v>2101601</v>
      </c>
      <c r="B755" s="108" t="s">
        <v>618</v>
      </c>
      <c r="C755" s="117">
        <v>0</v>
      </c>
      <c r="D755" s="101">
        <v>0</v>
      </c>
      <c r="E755" s="102">
        <f t="shared" si="133"/>
        <v>0</v>
      </c>
      <c r="F755" s="103">
        <f t="shared" si="134"/>
        <v>0</v>
      </c>
      <c r="G755" s="104">
        <v>0</v>
      </c>
      <c r="IG755"/>
      <c r="IH755"/>
      <c r="II755"/>
      <c r="IJ755"/>
      <c r="IK755"/>
      <c r="IL755"/>
      <c r="IM755"/>
      <c r="IN755"/>
    </row>
    <row r="756" s="33" customFormat="1" ht="15" customHeight="1" spans="1:248">
      <c r="A756" s="105">
        <v>21099</v>
      </c>
      <c r="B756" s="106" t="s">
        <v>619</v>
      </c>
      <c r="C756" s="117">
        <f t="shared" ref="C756:G756" si="144">C757</f>
        <v>0</v>
      </c>
      <c r="D756" s="101">
        <f t="shared" si="144"/>
        <v>0</v>
      </c>
      <c r="E756" s="102">
        <f t="shared" si="133"/>
        <v>0</v>
      </c>
      <c r="F756" s="103">
        <f t="shared" si="134"/>
        <v>0</v>
      </c>
      <c r="G756" s="104">
        <f t="shared" si="144"/>
        <v>0</v>
      </c>
      <c r="IG756"/>
      <c r="IH756"/>
      <c r="II756"/>
      <c r="IJ756"/>
      <c r="IK756"/>
      <c r="IL756"/>
      <c r="IM756"/>
      <c r="IN756"/>
    </row>
    <row r="757" s="33" customFormat="1" ht="15" customHeight="1" spans="1:248">
      <c r="A757" s="105">
        <v>2109901</v>
      </c>
      <c r="B757" s="108" t="s">
        <v>620</v>
      </c>
      <c r="C757" s="117">
        <v>0</v>
      </c>
      <c r="D757" s="101">
        <v>0</v>
      </c>
      <c r="E757" s="102">
        <f t="shared" si="133"/>
        <v>0</v>
      </c>
      <c r="F757" s="103">
        <f t="shared" si="134"/>
        <v>0</v>
      </c>
      <c r="G757" s="104">
        <v>0</v>
      </c>
      <c r="IG757"/>
      <c r="IH757"/>
      <c r="II757"/>
      <c r="IJ757"/>
      <c r="IK757"/>
      <c r="IL757"/>
      <c r="IM757"/>
      <c r="IN757"/>
    </row>
    <row r="758" s="33" customFormat="1" ht="15" customHeight="1" spans="1:248">
      <c r="A758" s="105">
        <v>211</v>
      </c>
      <c r="B758" s="106" t="s">
        <v>621</v>
      </c>
      <c r="C758" s="117">
        <f t="shared" ref="C758:G758" si="145">C759+C769+C773+C781+C786+C793+C799+C802+C805+C807+C809+C815+C817+C819+C834</f>
        <v>3277</v>
      </c>
      <c r="D758" s="101">
        <f t="shared" si="145"/>
        <v>2596</v>
      </c>
      <c r="E758" s="102">
        <f t="shared" si="133"/>
        <v>-681</v>
      </c>
      <c r="F758" s="103">
        <f t="shared" si="134"/>
        <v>-20.7812023191944</v>
      </c>
      <c r="G758" s="104">
        <f t="shared" si="145"/>
        <v>2596</v>
      </c>
      <c r="IG758"/>
      <c r="IH758"/>
      <c r="II758"/>
      <c r="IJ758"/>
      <c r="IK758"/>
      <c r="IL758"/>
      <c r="IM758"/>
      <c r="IN758"/>
    </row>
    <row r="759" s="33" customFormat="1" ht="15" customHeight="1" spans="1:248">
      <c r="A759" s="105">
        <v>21101</v>
      </c>
      <c r="B759" s="106" t="s">
        <v>622</v>
      </c>
      <c r="C759" s="117">
        <f t="shared" ref="C759:G759" si="146">SUM(C760:C768)</f>
        <v>275</v>
      </c>
      <c r="D759" s="101">
        <f t="shared" si="146"/>
        <v>131</v>
      </c>
      <c r="E759" s="102">
        <f t="shared" si="133"/>
        <v>-144</v>
      </c>
      <c r="F759" s="103">
        <f t="shared" si="134"/>
        <v>-52.3636363636364</v>
      </c>
      <c r="G759" s="104">
        <f t="shared" si="146"/>
        <v>131</v>
      </c>
      <c r="IG759"/>
      <c r="IH759"/>
      <c r="II759"/>
      <c r="IJ759"/>
      <c r="IK759"/>
      <c r="IL759"/>
      <c r="IM759"/>
      <c r="IN759"/>
    </row>
    <row r="760" s="33" customFormat="1" ht="15" customHeight="1" spans="1:248">
      <c r="A760" s="105">
        <v>2110101</v>
      </c>
      <c r="B760" s="108" t="s">
        <v>63</v>
      </c>
      <c r="C760" s="117">
        <v>92</v>
      </c>
      <c r="D760" s="101">
        <v>131</v>
      </c>
      <c r="E760" s="102">
        <f t="shared" si="133"/>
        <v>39</v>
      </c>
      <c r="F760" s="103">
        <f t="shared" si="134"/>
        <v>42.3913043478261</v>
      </c>
      <c r="G760" s="116">
        <v>131</v>
      </c>
      <c r="IG760"/>
      <c r="IH760"/>
      <c r="II760"/>
      <c r="IJ760"/>
      <c r="IK760"/>
      <c r="IL760"/>
      <c r="IM760"/>
      <c r="IN760"/>
    </row>
    <row r="761" s="33" customFormat="1" ht="15" customHeight="1" spans="1:248">
      <c r="A761" s="105">
        <v>2110102</v>
      </c>
      <c r="B761" s="108" t="s">
        <v>64</v>
      </c>
      <c r="C761" s="117">
        <v>0</v>
      </c>
      <c r="D761" s="101">
        <v>0</v>
      </c>
      <c r="E761" s="102">
        <f t="shared" si="133"/>
        <v>0</v>
      </c>
      <c r="F761" s="103">
        <f t="shared" si="134"/>
        <v>0</v>
      </c>
      <c r="G761" s="116">
        <v>0</v>
      </c>
      <c r="IG761"/>
      <c r="IH761"/>
      <c r="II761"/>
      <c r="IJ761"/>
      <c r="IK761"/>
      <c r="IL761"/>
      <c r="IM761"/>
      <c r="IN761"/>
    </row>
    <row r="762" s="33" customFormat="1" ht="15" customHeight="1" spans="1:248">
      <c r="A762" s="105">
        <v>2110103</v>
      </c>
      <c r="B762" s="108" t="s">
        <v>65</v>
      </c>
      <c r="C762" s="117">
        <v>38</v>
      </c>
      <c r="D762" s="101">
        <v>0</v>
      </c>
      <c r="E762" s="102">
        <f t="shared" si="133"/>
        <v>-38</v>
      </c>
      <c r="F762" s="103">
        <f t="shared" si="134"/>
        <v>-100</v>
      </c>
      <c r="G762" s="116">
        <v>0</v>
      </c>
      <c r="IG762"/>
      <c r="IH762"/>
      <c r="II762"/>
      <c r="IJ762"/>
      <c r="IK762"/>
      <c r="IL762"/>
      <c r="IM762"/>
      <c r="IN762"/>
    </row>
    <row r="763" s="33" customFormat="1" ht="15" customHeight="1" spans="1:248">
      <c r="A763" s="105">
        <v>2110104</v>
      </c>
      <c r="B763" s="108" t="s">
        <v>623</v>
      </c>
      <c r="C763" s="117">
        <v>0</v>
      </c>
      <c r="D763" s="101">
        <v>0</v>
      </c>
      <c r="E763" s="102">
        <f t="shared" si="133"/>
        <v>0</v>
      </c>
      <c r="F763" s="103">
        <f t="shared" si="134"/>
        <v>0</v>
      </c>
      <c r="G763" s="116">
        <v>0</v>
      </c>
      <c r="IG763"/>
      <c r="IH763"/>
      <c r="II763"/>
      <c r="IJ763"/>
      <c r="IK763"/>
      <c r="IL763"/>
      <c r="IM763"/>
      <c r="IN763"/>
    </row>
    <row r="764" s="33" customFormat="1" ht="15" customHeight="1" spans="1:248">
      <c r="A764" s="105">
        <v>2110105</v>
      </c>
      <c r="B764" s="108" t="s">
        <v>624</v>
      </c>
      <c r="C764" s="117">
        <v>0</v>
      </c>
      <c r="D764" s="101">
        <v>0</v>
      </c>
      <c r="E764" s="102">
        <f t="shared" si="133"/>
        <v>0</v>
      </c>
      <c r="F764" s="103">
        <f t="shared" si="134"/>
        <v>0</v>
      </c>
      <c r="G764" s="116">
        <v>0</v>
      </c>
      <c r="IG764"/>
      <c r="IH764"/>
      <c r="II764"/>
      <c r="IJ764"/>
      <c r="IK764"/>
      <c r="IL764"/>
      <c r="IM764"/>
      <c r="IN764"/>
    </row>
    <row r="765" s="33" customFormat="1" ht="15" customHeight="1" spans="1:248">
      <c r="A765" s="105">
        <v>2110106</v>
      </c>
      <c r="B765" s="108" t="s">
        <v>625</v>
      </c>
      <c r="C765" s="117">
        <v>0</v>
      </c>
      <c r="D765" s="101">
        <v>0</v>
      </c>
      <c r="E765" s="102">
        <f t="shared" si="133"/>
        <v>0</v>
      </c>
      <c r="F765" s="103">
        <f t="shared" si="134"/>
        <v>0</v>
      </c>
      <c r="G765" s="116">
        <v>0</v>
      </c>
      <c r="IG765"/>
      <c r="IH765"/>
      <c r="II765"/>
      <c r="IJ765"/>
      <c r="IK765"/>
      <c r="IL765"/>
      <c r="IM765"/>
      <c r="IN765"/>
    </row>
    <row r="766" s="33" customFormat="1" ht="15" customHeight="1" spans="1:248">
      <c r="A766" s="105">
        <v>2110107</v>
      </c>
      <c r="B766" s="108" t="s">
        <v>626</v>
      </c>
      <c r="C766" s="117">
        <v>0</v>
      </c>
      <c r="D766" s="101">
        <v>0</v>
      </c>
      <c r="E766" s="102">
        <f t="shared" si="133"/>
        <v>0</v>
      </c>
      <c r="F766" s="103">
        <f t="shared" si="134"/>
        <v>0</v>
      </c>
      <c r="G766" s="116">
        <v>0</v>
      </c>
      <c r="IG766"/>
      <c r="IH766"/>
      <c r="II766"/>
      <c r="IJ766"/>
      <c r="IK766"/>
      <c r="IL766"/>
      <c r="IM766"/>
      <c r="IN766"/>
    </row>
    <row r="767" s="33" customFormat="1" ht="15" customHeight="1" spans="1:248">
      <c r="A767" s="105">
        <v>2110108</v>
      </c>
      <c r="B767" s="108" t="s">
        <v>627</v>
      </c>
      <c r="C767" s="117">
        <v>0</v>
      </c>
      <c r="D767" s="101">
        <v>0</v>
      </c>
      <c r="E767" s="102">
        <f t="shared" si="133"/>
        <v>0</v>
      </c>
      <c r="F767" s="103">
        <f t="shared" si="134"/>
        <v>0</v>
      </c>
      <c r="G767" s="116">
        <v>0</v>
      </c>
      <c r="IG767"/>
      <c r="IH767"/>
      <c r="II767"/>
      <c r="IJ767"/>
      <c r="IK767"/>
      <c r="IL767"/>
      <c r="IM767"/>
      <c r="IN767"/>
    </row>
    <row r="768" s="33" customFormat="1" ht="15" customHeight="1" spans="1:248">
      <c r="A768" s="105">
        <v>2110199</v>
      </c>
      <c r="B768" s="108" t="s">
        <v>628</v>
      </c>
      <c r="C768" s="117">
        <v>145</v>
      </c>
      <c r="D768" s="101">
        <v>0</v>
      </c>
      <c r="E768" s="102">
        <f t="shared" si="133"/>
        <v>-145</v>
      </c>
      <c r="F768" s="103">
        <f t="shared" si="134"/>
        <v>-100</v>
      </c>
      <c r="G768" s="116">
        <v>0</v>
      </c>
      <c r="IG768"/>
      <c r="IH768"/>
      <c r="II768"/>
      <c r="IJ768"/>
      <c r="IK768"/>
      <c r="IL768"/>
      <c r="IM768"/>
      <c r="IN768"/>
    </row>
    <row r="769" s="33" customFormat="1" ht="15" customHeight="1" spans="1:248">
      <c r="A769" s="105">
        <v>21102</v>
      </c>
      <c r="B769" s="106" t="s">
        <v>629</v>
      </c>
      <c r="C769" s="117">
        <f t="shared" ref="C769:G769" si="147">SUM(C770:C772)</f>
        <v>157</v>
      </c>
      <c r="D769" s="101">
        <f t="shared" si="147"/>
        <v>69</v>
      </c>
      <c r="E769" s="102">
        <f t="shared" si="133"/>
        <v>-88</v>
      </c>
      <c r="F769" s="103">
        <f t="shared" si="134"/>
        <v>-56.0509554140127</v>
      </c>
      <c r="G769" s="104">
        <f t="shared" si="147"/>
        <v>69</v>
      </c>
      <c r="IG769"/>
      <c r="IH769"/>
      <c r="II769"/>
      <c r="IJ769"/>
      <c r="IK769"/>
      <c r="IL769"/>
      <c r="IM769"/>
      <c r="IN769"/>
    </row>
    <row r="770" s="33" customFormat="1" ht="15" customHeight="1" spans="1:248">
      <c r="A770" s="105">
        <v>2110203</v>
      </c>
      <c r="B770" s="108" t="s">
        <v>630</v>
      </c>
      <c r="C770" s="117">
        <v>0</v>
      </c>
      <c r="D770" s="101">
        <v>0</v>
      </c>
      <c r="E770" s="102">
        <f t="shared" si="133"/>
        <v>0</v>
      </c>
      <c r="F770" s="103">
        <f t="shared" si="134"/>
        <v>0</v>
      </c>
      <c r="G770" s="104">
        <v>0</v>
      </c>
      <c r="IG770"/>
      <c r="IH770"/>
      <c r="II770"/>
      <c r="IJ770"/>
      <c r="IK770"/>
      <c r="IL770"/>
      <c r="IM770"/>
      <c r="IN770"/>
    </row>
    <row r="771" s="33" customFormat="1" ht="15" customHeight="1" spans="1:248">
      <c r="A771" s="105">
        <v>2110204</v>
      </c>
      <c r="B771" s="108" t="s">
        <v>631</v>
      </c>
      <c r="C771" s="117">
        <v>0</v>
      </c>
      <c r="D771" s="101">
        <v>0</v>
      </c>
      <c r="E771" s="102">
        <f t="shared" si="133"/>
        <v>0</v>
      </c>
      <c r="F771" s="103">
        <f t="shared" si="134"/>
        <v>0</v>
      </c>
      <c r="G771" s="104">
        <v>0</v>
      </c>
      <c r="IG771"/>
      <c r="IH771"/>
      <c r="II771"/>
      <c r="IJ771"/>
      <c r="IK771"/>
      <c r="IL771"/>
      <c r="IM771"/>
      <c r="IN771"/>
    </row>
    <row r="772" s="33" customFormat="1" ht="15" customHeight="1" spans="1:248">
      <c r="A772" s="105">
        <v>2110299</v>
      </c>
      <c r="B772" s="108" t="s">
        <v>632</v>
      </c>
      <c r="C772" s="117">
        <v>157</v>
      </c>
      <c r="D772" s="101">
        <v>69</v>
      </c>
      <c r="E772" s="102">
        <f t="shared" si="133"/>
        <v>-88</v>
      </c>
      <c r="F772" s="103">
        <f t="shared" si="134"/>
        <v>-56.0509554140127</v>
      </c>
      <c r="G772" s="116">
        <v>69</v>
      </c>
      <c r="IG772"/>
      <c r="IH772"/>
      <c r="II772"/>
      <c r="IJ772"/>
      <c r="IK772"/>
      <c r="IL772"/>
      <c r="IM772"/>
      <c r="IN772"/>
    </row>
    <row r="773" s="33" customFormat="1" ht="15" customHeight="1" spans="1:248">
      <c r="A773" s="105">
        <v>21103</v>
      </c>
      <c r="B773" s="106" t="s">
        <v>633</v>
      </c>
      <c r="C773" s="117">
        <f t="shared" ref="C773:G773" si="148">SUM(C774:C780)</f>
        <v>245</v>
      </c>
      <c r="D773" s="101">
        <f t="shared" si="148"/>
        <v>650</v>
      </c>
      <c r="E773" s="102">
        <f t="shared" ref="E773:E836" si="149">D773-C773</f>
        <v>405</v>
      </c>
      <c r="F773" s="103">
        <f t="shared" ref="F773:F836" si="150">IF(C773=0,,E773/C773*100)</f>
        <v>165.30612244898</v>
      </c>
      <c r="G773" s="104">
        <f t="shared" si="148"/>
        <v>650</v>
      </c>
      <c r="IG773"/>
      <c r="IH773"/>
      <c r="II773"/>
      <c r="IJ773"/>
      <c r="IK773"/>
      <c r="IL773"/>
      <c r="IM773"/>
      <c r="IN773"/>
    </row>
    <row r="774" s="33" customFormat="1" ht="15" customHeight="1" spans="1:248">
      <c r="A774" s="105">
        <v>2110301</v>
      </c>
      <c r="B774" s="108" t="s">
        <v>634</v>
      </c>
      <c r="C774" s="117">
        <v>0</v>
      </c>
      <c r="D774" s="101">
        <v>0</v>
      </c>
      <c r="E774" s="102">
        <f t="shared" si="149"/>
        <v>0</v>
      </c>
      <c r="F774" s="103">
        <f t="shared" si="150"/>
        <v>0</v>
      </c>
      <c r="G774" s="116">
        <v>0</v>
      </c>
      <c r="IG774"/>
      <c r="IH774"/>
      <c r="II774"/>
      <c r="IJ774"/>
      <c r="IK774"/>
      <c r="IL774"/>
      <c r="IM774"/>
      <c r="IN774"/>
    </row>
    <row r="775" s="33" customFormat="1" ht="15" customHeight="1" spans="1:248">
      <c r="A775" s="105">
        <v>2110302</v>
      </c>
      <c r="B775" s="108" t="s">
        <v>635</v>
      </c>
      <c r="C775" s="117">
        <v>200</v>
      </c>
      <c r="D775" s="101">
        <v>650</v>
      </c>
      <c r="E775" s="102">
        <f t="shared" si="149"/>
        <v>450</v>
      </c>
      <c r="F775" s="103">
        <f t="shared" si="150"/>
        <v>225</v>
      </c>
      <c r="G775" s="116">
        <v>650</v>
      </c>
      <c r="IG775"/>
      <c r="IH775"/>
      <c r="II775"/>
      <c r="IJ775"/>
      <c r="IK775"/>
      <c r="IL775"/>
      <c r="IM775"/>
      <c r="IN775"/>
    </row>
    <row r="776" s="33" customFormat="1" ht="15" customHeight="1" spans="1:248">
      <c r="A776" s="105">
        <v>2110303</v>
      </c>
      <c r="B776" s="108" t="s">
        <v>636</v>
      </c>
      <c r="C776" s="117">
        <v>0</v>
      </c>
      <c r="D776" s="101">
        <v>0</v>
      </c>
      <c r="E776" s="102">
        <f t="shared" si="149"/>
        <v>0</v>
      </c>
      <c r="F776" s="103">
        <f t="shared" si="150"/>
        <v>0</v>
      </c>
      <c r="G776" s="116">
        <v>0</v>
      </c>
      <c r="IG776"/>
      <c r="IH776"/>
      <c r="II776"/>
      <c r="IJ776"/>
      <c r="IK776"/>
      <c r="IL776"/>
      <c r="IM776"/>
      <c r="IN776"/>
    </row>
    <row r="777" s="33" customFormat="1" ht="15" customHeight="1" spans="1:248">
      <c r="A777" s="105">
        <v>2110304</v>
      </c>
      <c r="B777" s="108" t="s">
        <v>637</v>
      </c>
      <c r="C777" s="117">
        <v>45</v>
      </c>
      <c r="D777" s="101">
        <v>0</v>
      </c>
      <c r="E777" s="102">
        <f t="shared" si="149"/>
        <v>-45</v>
      </c>
      <c r="F777" s="103">
        <f t="shared" si="150"/>
        <v>-100</v>
      </c>
      <c r="G777" s="116">
        <v>0</v>
      </c>
      <c r="IG777"/>
      <c r="IH777"/>
      <c r="II777"/>
      <c r="IJ777"/>
      <c r="IK777"/>
      <c r="IL777"/>
      <c r="IM777"/>
      <c r="IN777"/>
    </row>
    <row r="778" s="33" customFormat="1" ht="15" customHeight="1" spans="1:248">
      <c r="A778" s="105">
        <v>2110305</v>
      </c>
      <c r="B778" s="108" t="s">
        <v>638</v>
      </c>
      <c r="C778" s="117">
        <v>0</v>
      </c>
      <c r="D778" s="101">
        <v>0</v>
      </c>
      <c r="E778" s="102">
        <f t="shared" si="149"/>
        <v>0</v>
      </c>
      <c r="F778" s="103">
        <f t="shared" si="150"/>
        <v>0</v>
      </c>
      <c r="G778" s="116">
        <v>0</v>
      </c>
      <c r="IG778"/>
      <c r="IH778"/>
      <c r="II778"/>
      <c r="IJ778"/>
      <c r="IK778"/>
      <c r="IL778"/>
      <c r="IM778"/>
      <c r="IN778"/>
    </row>
    <row r="779" s="33" customFormat="1" ht="15" customHeight="1" spans="1:248">
      <c r="A779" s="105">
        <v>2110306</v>
      </c>
      <c r="B779" s="108" t="s">
        <v>639</v>
      </c>
      <c r="C779" s="117">
        <v>0</v>
      </c>
      <c r="D779" s="101">
        <v>0</v>
      </c>
      <c r="E779" s="102">
        <f t="shared" si="149"/>
        <v>0</v>
      </c>
      <c r="F779" s="103">
        <f t="shared" si="150"/>
        <v>0</v>
      </c>
      <c r="G779" s="116">
        <v>0</v>
      </c>
      <c r="IG779"/>
      <c r="IH779"/>
      <c r="II779"/>
      <c r="IJ779"/>
      <c r="IK779"/>
      <c r="IL779"/>
      <c r="IM779"/>
      <c r="IN779"/>
    </row>
    <row r="780" s="33" customFormat="1" ht="15" customHeight="1" spans="1:248">
      <c r="A780" s="105">
        <v>2110399</v>
      </c>
      <c r="B780" s="108" t="s">
        <v>640</v>
      </c>
      <c r="C780" s="117">
        <v>0</v>
      </c>
      <c r="D780" s="101">
        <v>0</v>
      </c>
      <c r="E780" s="102">
        <f t="shared" si="149"/>
        <v>0</v>
      </c>
      <c r="F780" s="103">
        <f t="shared" si="150"/>
        <v>0</v>
      </c>
      <c r="G780" s="116">
        <v>0</v>
      </c>
      <c r="IG780"/>
      <c r="IH780"/>
      <c r="II780"/>
      <c r="IJ780"/>
      <c r="IK780"/>
      <c r="IL780"/>
      <c r="IM780"/>
      <c r="IN780"/>
    </row>
    <row r="781" s="33" customFormat="1" ht="15" customHeight="1" spans="1:248">
      <c r="A781" s="105">
        <v>21104</v>
      </c>
      <c r="B781" s="106" t="s">
        <v>641</v>
      </c>
      <c r="C781" s="117">
        <f t="shared" ref="C781:G781" si="151">SUM(C782:C785)</f>
        <v>2600</v>
      </c>
      <c r="D781" s="101">
        <f t="shared" si="151"/>
        <v>1746</v>
      </c>
      <c r="E781" s="102">
        <f t="shared" si="149"/>
        <v>-854</v>
      </c>
      <c r="F781" s="103">
        <f t="shared" si="150"/>
        <v>-32.8461538461538</v>
      </c>
      <c r="G781" s="104">
        <f t="shared" si="151"/>
        <v>1746</v>
      </c>
      <c r="IG781"/>
      <c r="IH781"/>
      <c r="II781"/>
      <c r="IJ781"/>
      <c r="IK781"/>
      <c r="IL781"/>
      <c r="IM781"/>
      <c r="IN781"/>
    </row>
    <row r="782" s="33" customFormat="1" ht="15" customHeight="1" spans="1:248">
      <c r="A782" s="105">
        <v>2110401</v>
      </c>
      <c r="B782" s="108" t="s">
        <v>642</v>
      </c>
      <c r="C782" s="117">
        <v>0</v>
      </c>
      <c r="D782" s="101">
        <v>0</v>
      </c>
      <c r="E782" s="102">
        <f t="shared" si="149"/>
        <v>0</v>
      </c>
      <c r="F782" s="103">
        <f t="shared" si="150"/>
        <v>0</v>
      </c>
      <c r="G782" s="104">
        <v>0</v>
      </c>
      <c r="IG782"/>
      <c r="IH782"/>
      <c r="II782"/>
      <c r="IJ782"/>
      <c r="IK782"/>
      <c r="IL782"/>
      <c r="IM782"/>
      <c r="IN782"/>
    </row>
    <row r="783" s="33" customFormat="1" ht="15" customHeight="1" spans="1:248">
      <c r="A783" s="105">
        <v>2110402</v>
      </c>
      <c r="B783" s="108" t="s">
        <v>643</v>
      </c>
      <c r="C783" s="117">
        <v>2600</v>
      </c>
      <c r="D783" s="101">
        <v>1746</v>
      </c>
      <c r="E783" s="102">
        <f t="shared" si="149"/>
        <v>-854</v>
      </c>
      <c r="F783" s="103">
        <f t="shared" si="150"/>
        <v>-32.8461538461538</v>
      </c>
      <c r="G783" s="116">
        <v>1746</v>
      </c>
      <c r="IG783"/>
      <c r="IH783"/>
      <c r="II783"/>
      <c r="IJ783"/>
      <c r="IK783"/>
      <c r="IL783"/>
      <c r="IM783"/>
      <c r="IN783"/>
    </row>
    <row r="784" s="33" customFormat="1" ht="15" customHeight="1" spans="1:248">
      <c r="A784" s="105">
        <v>2110404</v>
      </c>
      <c r="B784" s="108" t="s">
        <v>644</v>
      </c>
      <c r="C784" s="117">
        <v>0</v>
      </c>
      <c r="D784" s="101">
        <v>0</v>
      </c>
      <c r="E784" s="102">
        <f t="shared" si="149"/>
        <v>0</v>
      </c>
      <c r="F784" s="103">
        <f t="shared" si="150"/>
        <v>0</v>
      </c>
      <c r="G784" s="104">
        <v>0</v>
      </c>
      <c r="IG784"/>
      <c r="IH784"/>
      <c r="II784"/>
      <c r="IJ784"/>
      <c r="IK784"/>
      <c r="IL784"/>
      <c r="IM784"/>
      <c r="IN784"/>
    </row>
    <row r="785" s="33" customFormat="1" ht="15" customHeight="1" spans="1:248">
      <c r="A785" s="105">
        <v>2110499</v>
      </c>
      <c r="B785" s="108" t="s">
        <v>645</v>
      </c>
      <c r="C785" s="117">
        <v>0</v>
      </c>
      <c r="D785" s="101">
        <v>0</v>
      </c>
      <c r="E785" s="102">
        <f t="shared" si="149"/>
        <v>0</v>
      </c>
      <c r="F785" s="103">
        <f t="shared" si="150"/>
        <v>0</v>
      </c>
      <c r="G785" s="104">
        <v>0</v>
      </c>
      <c r="IG785"/>
      <c r="IH785"/>
      <c r="II785"/>
      <c r="IJ785"/>
      <c r="IK785"/>
      <c r="IL785"/>
      <c r="IM785"/>
      <c r="IN785"/>
    </row>
    <row r="786" s="33" customFormat="1" ht="15" customHeight="1" spans="1:248">
      <c r="A786" s="105">
        <v>21105</v>
      </c>
      <c r="B786" s="106" t="s">
        <v>646</v>
      </c>
      <c r="C786" s="117">
        <f t="shared" ref="C786:G786" si="152">SUM(C787:C792)</f>
        <v>0</v>
      </c>
      <c r="D786" s="101">
        <f t="shared" si="152"/>
        <v>0</v>
      </c>
      <c r="E786" s="102">
        <f t="shared" si="149"/>
        <v>0</v>
      </c>
      <c r="F786" s="103">
        <f t="shared" si="150"/>
        <v>0</v>
      </c>
      <c r="G786" s="104">
        <f t="shared" si="152"/>
        <v>0</v>
      </c>
      <c r="IG786"/>
      <c r="IH786"/>
      <c r="II786"/>
      <c r="IJ786"/>
      <c r="IK786"/>
      <c r="IL786"/>
      <c r="IM786"/>
      <c r="IN786"/>
    </row>
    <row r="787" s="33" customFormat="1" ht="15" customHeight="1" spans="1:248">
      <c r="A787" s="105">
        <v>2110501</v>
      </c>
      <c r="B787" s="108" t="s">
        <v>647</v>
      </c>
      <c r="C787" s="117">
        <v>0</v>
      </c>
      <c r="D787" s="101">
        <v>0</v>
      </c>
      <c r="E787" s="102">
        <f t="shared" si="149"/>
        <v>0</v>
      </c>
      <c r="F787" s="103">
        <f t="shared" si="150"/>
        <v>0</v>
      </c>
      <c r="G787" s="104">
        <v>0</v>
      </c>
      <c r="IG787"/>
      <c r="IH787"/>
      <c r="II787"/>
      <c r="IJ787"/>
      <c r="IK787"/>
      <c r="IL787"/>
      <c r="IM787"/>
      <c r="IN787"/>
    </row>
    <row r="788" s="33" customFormat="1" ht="15" customHeight="1" spans="1:248">
      <c r="A788" s="105">
        <v>2110502</v>
      </c>
      <c r="B788" s="108" t="s">
        <v>648</v>
      </c>
      <c r="C788" s="117">
        <v>0</v>
      </c>
      <c r="D788" s="101">
        <v>0</v>
      </c>
      <c r="E788" s="102">
        <f t="shared" si="149"/>
        <v>0</v>
      </c>
      <c r="F788" s="103">
        <f t="shared" si="150"/>
        <v>0</v>
      </c>
      <c r="G788" s="104">
        <v>0</v>
      </c>
      <c r="IG788"/>
      <c r="IH788"/>
      <c r="II788"/>
      <c r="IJ788"/>
      <c r="IK788"/>
      <c r="IL788"/>
      <c r="IM788"/>
      <c r="IN788"/>
    </row>
    <row r="789" s="33" customFormat="1" ht="15" customHeight="1" spans="1:248">
      <c r="A789" s="105">
        <v>2110503</v>
      </c>
      <c r="B789" s="108" t="s">
        <v>649</v>
      </c>
      <c r="C789" s="117">
        <v>0</v>
      </c>
      <c r="D789" s="101">
        <v>0</v>
      </c>
      <c r="E789" s="102">
        <f t="shared" si="149"/>
        <v>0</v>
      </c>
      <c r="F789" s="103">
        <f t="shared" si="150"/>
        <v>0</v>
      </c>
      <c r="G789" s="104">
        <v>0</v>
      </c>
      <c r="IG789"/>
      <c r="IH789"/>
      <c r="II789"/>
      <c r="IJ789"/>
      <c r="IK789"/>
      <c r="IL789"/>
      <c r="IM789"/>
      <c r="IN789"/>
    </row>
    <row r="790" s="33" customFormat="1" ht="15" customHeight="1" spans="1:248">
      <c r="A790" s="105">
        <v>2110506</v>
      </c>
      <c r="B790" s="108" t="s">
        <v>650</v>
      </c>
      <c r="C790" s="117">
        <v>0</v>
      </c>
      <c r="D790" s="101">
        <v>0</v>
      </c>
      <c r="E790" s="102">
        <f t="shared" si="149"/>
        <v>0</v>
      </c>
      <c r="F790" s="103">
        <f t="shared" si="150"/>
        <v>0</v>
      </c>
      <c r="G790" s="104">
        <v>0</v>
      </c>
      <c r="IG790"/>
      <c r="IH790"/>
      <c r="II790"/>
      <c r="IJ790"/>
      <c r="IK790"/>
      <c r="IL790"/>
      <c r="IM790"/>
      <c r="IN790"/>
    </row>
    <row r="791" s="33" customFormat="1" ht="15" customHeight="1" spans="1:248">
      <c r="A791" s="105" t="s">
        <v>651</v>
      </c>
      <c r="B791" s="108" t="s">
        <v>652</v>
      </c>
      <c r="C791" s="117">
        <v>0</v>
      </c>
      <c r="D791" s="101">
        <v>0</v>
      </c>
      <c r="E791" s="102">
        <f t="shared" si="149"/>
        <v>0</v>
      </c>
      <c r="F791" s="103">
        <f t="shared" si="150"/>
        <v>0</v>
      </c>
      <c r="G791" s="104">
        <v>0</v>
      </c>
      <c r="IG791"/>
      <c r="IH791"/>
      <c r="II791"/>
      <c r="IJ791"/>
      <c r="IK791"/>
      <c r="IL791"/>
      <c r="IM791"/>
      <c r="IN791"/>
    </row>
    <row r="792" s="33" customFormat="1" ht="15" customHeight="1" spans="1:248">
      <c r="A792" s="105">
        <v>2110599</v>
      </c>
      <c r="B792" s="108" t="s">
        <v>653</v>
      </c>
      <c r="C792" s="117">
        <v>0</v>
      </c>
      <c r="D792" s="101">
        <v>0</v>
      </c>
      <c r="E792" s="102">
        <f t="shared" si="149"/>
        <v>0</v>
      </c>
      <c r="F792" s="103">
        <f t="shared" si="150"/>
        <v>0</v>
      </c>
      <c r="G792" s="104">
        <v>0</v>
      </c>
      <c r="IG792"/>
      <c r="IH792"/>
      <c r="II792"/>
      <c r="IJ792"/>
      <c r="IK792"/>
      <c r="IL792"/>
      <c r="IM792"/>
      <c r="IN792"/>
    </row>
    <row r="793" s="33" customFormat="1" ht="15" customHeight="1" spans="1:248">
      <c r="A793" s="105">
        <v>21106</v>
      </c>
      <c r="B793" s="106" t="s">
        <v>654</v>
      </c>
      <c r="C793" s="117">
        <f t="shared" ref="C793:G793" si="153">SUM(C794:C798)</f>
        <v>0</v>
      </c>
      <c r="D793" s="101">
        <f t="shared" si="153"/>
        <v>0</v>
      </c>
      <c r="E793" s="102">
        <f t="shared" si="149"/>
        <v>0</v>
      </c>
      <c r="F793" s="103">
        <f t="shared" si="150"/>
        <v>0</v>
      </c>
      <c r="G793" s="104">
        <f t="shared" si="153"/>
        <v>0</v>
      </c>
      <c r="IG793"/>
      <c r="IH793"/>
      <c r="II793"/>
      <c r="IJ793"/>
      <c r="IK793"/>
      <c r="IL793"/>
      <c r="IM793"/>
      <c r="IN793"/>
    </row>
    <row r="794" s="33" customFormat="1" ht="15" customHeight="1" spans="1:248">
      <c r="A794" s="105">
        <v>2110602</v>
      </c>
      <c r="B794" s="108" t="s">
        <v>655</v>
      </c>
      <c r="C794" s="117">
        <v>0</v>
      </c>
      <c r="D794" s="101">
        <v>0</v>
      </c>
      <c r="E794" s="102">
        <f t="shared" si="149"/>
        <v>0</v>
      </c>
      <c r="F794" s="103">
        <f t="shared" si="150"/>
        <v>0</v>
      </c>
      <c r="G794" s="104">
        <v>0</v>
      </c>
      <c r="IG794"/>
      <c r="IH794"/>
      <c r="II794"/>
      <c r="IJ794"/>
      <c r="IK794"/>
      <c r="IL794"/>
      <c r="IM794"/>
      <c r="IN794"/>
    </row>
    <row r="795" s="33" customFormat="1" ht="15" customHeight="1" spans="1:248">
      <c r="A795" s="105">
        <v>2110603</v>
      </c>
      <c r="B795" s="108" t="s">
        <v>656</v>
      </c>
      <c r="C795" s="117">
        <v>0</v>
      </c>
      <c r="D795" s="101">
        <v>0</v>
      </c>
      <c r="E795" s="102">
        <f t="shared" si="149"/>
        <v>0</v>
      </c>
      <c r="F795" s="103">
        <f t="shared" si="150"/>
        <v>0</v>
      </c>
      <c r="G795" s="104">
        <v>0</v>
      </c>
      <c r="IG795"/>
      <c r="IH795"/>
      <c r="II795"/>
      <c r="IJ795"/>
      <c r="IK795"/>
      <c r="IL795"/>
      <c r="IM795"/>
      <c r="IN795"/>
    </row>
    <row r="796" s="33" customFormat="1" ht="15" customHeight="1" spans="1:248">
      <c r="A796" s="105">
        <v>2110604</v>
      </c>
      <c r="B796" s="108" t="s">
        <v>657</v>
      </c>
      <c r="C796" s="117">
        <v>0</v>
      </c>
      <c r="D796" s="101">
        <v>0</v>
      </c>
      <c r="E796" s="102">
        <f t="shared" si="149"/>
        <v>0</v>
      </c>
      <c r="F796" s="103">
        <f t="shared" si="150"/>
        <v>0</v>
      </c>
      <c r="G796" s="104">
        <v>0</v>
      </c>
      <c r="IG796"/>
      <c r="IH796"/>
      <c r="II796"/>
      <c r="IJ796"/>
      <c r="IK796"/>
      <c r="IL796"/>
      <c r="IM796"/>
      <c r="IN796"/>
    </row>
    <row r="797" s="33" customFormat="1" ht="15" customHeight="1" spans="1:248">
      <c r="A797" s="105">
        <v>2110605</v>
      </c>
      <c r="B797" s="108" t="s">
        <v>658</v>
      </c>
      <c r="C797" s="117">
        <v>0</v>
      </c>
      <c r="D797" s="101">
        <v>0</v>
      </c>
      <c r="E797" s="102">
        <f t="shared" si="149"/>
        <v>0</v>
      </c>
      <c r="F797" s="103">
        <f t="shared" si="150"/>
        <v>0</v>
      </c>
      <c r="G797" s="104">
        <v>0</v>
      </c>
      <c r="IG797"/>
      <c r="IH797"/>
      <c r="II797"/>
      <c r="IJ797"/>
      <c r="IK797"/>
      <c r="IL797"/>
      <c r="IM797"/>
      <c r="IN797"/>
    </row>
    <row r="798" s="33" customFormat="1" ht="15" customHeight="1" spans="1:248">
      <c r="A798" s="105">
        <v>2110699</v>
      </c>
      <c r="B798" s="108" t="s">
        <v>659</v>
      </c>
      <c r="C798" s="117">
        <v>0</v>
      </c>
      <c r="D798" s="101">
        <v>0</v>
      </c>
      <c r="E798" s="102">
        <f t="shared" si="149"/>
        <v>0</v>
      </c>
      <c r="F798" s="103">
        <f t="shared" si="150"/>
        <v>0</v>
      </c>
      <c r="G798" s="104">
        <v>0</v>
      </c>
      <c r="IG798"/>
      <c r="IH798"/>
      <c r="II798"/>
      <c r="IJ798"/>
      <c r="IK798"/>
      <c r="IL798"/>
      <c r="IM798"/>
      <c r="IN798"/>
    </row>
    <row r="799" s="33" customFormat="1" ht="15" customHeight="1" spans="1:248">
      <c r="A799" s="105">
        <v>21107</v>
      </c>
      <c r="B799" s="106" t="s">
        <v>660</v>
      </c>
      <c r="C799" s="117">
        <f t="shared" ref="C799:G799" si="154">SUM(C800:C801)</f>
        <v>0</v>
      </c>
      <c r="D799" s="101">
        <f t="shared" si="154"/>
        <v>0</v>
      </c>
      <c r="E799" s="102">
        <f t="shared" si="149"/>
        <v>0</v>
      </c>
      <c r="F799" s="103">
        <f t="shared" si="150"/>
        <v>0</v>
      </c>
      <c r="G799" s="104">
        <f t="shared" si="154"/>
        <v>0</v>
      </c>
      <c r="IG799"/>
      <c r="IH799"/>
      <c r="II799"/>
      <c r="IJ799"/>
      <c r="IK799"/>
      <c r="IL799"/>
      <c r="IM799"/>
      <c r="IN799"/>
    </row>
    <row r="800" s="33" customFormat="1" ht="15" customHeight="1" spans="1:248">
      <c r="A800" s="105">
        <v>2110704</v>
      </c>
      <c r="B800" s="108" t="s">
        <v>661</v>
      </c>
      <c r="C800" s="117">
        <v>0</v>
      </c>
      <c r="D800" s="101">
        <v>0</v>
      </c>
      <c r="E800" s="102">
        <f t="shared" si="149"/>
        <v>0</v>
      </c>
      <c r="F800" s="103">
        <f t="shared" si="150"/>
        <v>0</v>
      </c>
      <c r="G800" s="104">
        <v>0</v>
      </c>
      <c r="IG800"/>
      <c r="IH800"/>
      <c r="II800"/>
      <c r="IJ800"/>
      <c r="IK800"/>
      <c r="IL800"/>
      <c r="IM800"/>
      <c r="IN800"/>
    </row>
    <row r="801" s="33" customFormat="1" ht="15" customHeight="1" spans="1:248">
      <c r="A801" s="105">
        <v>2110799</v>
      </c>
      <c r="B801" s="108" t="s">
        <v>662</v>
      </c>
      <c r="C801" s="117">
        <v>0</v>
      </c>
      <c r="D801" s="101">
        <v>0</v>
      </c>
      <c r="E801" s="102">
        <f t="shared" si="149"/>
        <v>0</v>
      </c>
      <c r="F801" s="103">
        <f t="shared" si="150"/>
        <v>0</v>
      </c>
      <c r="G801" s="104">
        <v>0</v>
      </c>
      <c r="IG801"/>
      <c r="IH801"/>
      <c r="II801"/>
      <c r="IJ801"/>
      <c r="IK801"/>
      <c r="IL801"/>
      <c r="IM801"/>
      <c r="IN801"/>
    </row>
    <row r="802" s="33" customFormat="1" ht="15" customHeight="1" spans="1:248">
      <c r="A802" s="105">
        <v>21108</v>
      </c>
      <c r="B802" s="106" t="s">
        <v>663</v>
      </c>
      <c r="C802" s="117">
        <f t="shared" ref="C802:G802" si="155">SUM(C803:C804)</f>
        <v>0</v>
      </c>
      <c r="D802" s="101">
        <f t="shared" si="155"/>
        <v>0</v>
      </c>
      <c r="E802" s="102">
        <f t="shared" si="149"/>
        <v>0</v>
      </c>
      <c r="F802" s="103">
        <f t="shared" si="150"/>
        <v>0</v>
      </c>
      <c r="G802" s="104">
        <f t="shared" si="155"/>
        <v>0</v>
      </c>
      <c r="IG802"/>
      <c r="IH802"/>
      <c r="II802"/>
      <c r="IJ802"/>
      <c r="IK802"/>
      <c r="IL802"/>
      <c r="IM802"/>
      <c r="IN802"/>
    </row>
    <row r="803" s="33" customFormat="1" ht="15" customHeight="1" spans="1:248">
      <c r="A803" s="105">
        <v>2110804</v>
      </c>
      <c r="B803" s="108" t="s">
        <v>664</v>
      </c>
      <c r="C803" s="117">
        <v>0</v>
      </c>
      <c r="D803" s="101">
        <v>0</v>
      </c>
      <c r="E803" s="102">
        <f t="shared" si="149"/>
        <v>0</v>
      </c>
      <c r="F803" s="103">
        <f t="shared" si="150"/>
        <v>0</v>
      </c>
      <c r="G803" s="104">
        <v>0</v>
      </c>
      <c r="IG803"/>
      <c r="IH803"/>
      <c r="II803"/>
      <c r="IJ803"/>
      <c r="IK803"/>
      <c r="IL803"/>
      <c r="IM803"/>
      <c r="IN803"/>
    </row>
    <row r="804" s="33" customFormat="1" ht="15" customHeight="1" spans="1:248">
      <c r="A804" s="105">
        <v>2110899</v>
      </c>
      <c r="B804" s="108" t="s">
        <v>665</v>
      </c>
      <c r="C804" s="117">
        <v>0</v>
      </c>
      <c r="D804" s="101">
        <v>0</v>
      </c>
      <c r="E804" s="102">
        <f t="shared" si="149"/>
        <v>0</v>
      </c>
      <c r="F804" s="103">
        <f t="shared" si="150"/>
        <v>0</v>
      </c>
      <c r="G804" s="104">
        <v>0</v>
      </c>
      <c r="IG804"/>
      <c r="IH804"/>
      <c r="II804"/>
      <c r="IJ804"/>
      <c r="IK804"/>
      <c r="IL804"/>
      <c r="IM804"/>
      <c r="IN804"/>
    </row>
    <row r="805" s="33" customFormat="1" ht="15" customHeight="1" spans="1:248">
      <c r="A805" s="105">
        <v>21109</v>
      </c>
      <c r="B805" s="106" t="s">
        <v>666</v>
      </c>
      <c r="C805" s="117">
        <f t="shared" ref="C805:G805" si="156">C806</f>
        <v>0</v>
      </c>
      <c r="D805" s="101">
        <f t="shared" si="156"/>
        <v>0</v>
      </c>
      <c r="E805" s="102">
        <f t="shared" si="149"/>
        <v>0</v>
      </c>
      <c r="F805" s="103">
        <f t="shared" si="150"/>
        <v>0</v>
      </c>
      <c r="G805" s="104">
        <f t="shared" si="156"/>
        <v>0</v>
      </c>
      <c r="IG805"/>
      <c r="IH805"/>
      <c r="II805"/>
      <c r="IJ805"/>
      <c r="IK805"/>
      <c r="IL805"/>
      <c r="IM805"/>
      <c r="IN805"/>
    </row>
    <row r="806" s="33" customFormat="1" ht="15" customHeight="1" spans="1:248">
      <c r="A806" s="105">
        <v>2110901</v>
      </c>
      <c r="B806" s="108" t="s">
        <v>667</v>
      </c>
      <c r="C806" s="117">
        <v>0</v>
      </c>
      <c r="D806" s="101">
        <v>0</v>
      </c>
      <c r="E806" s="102">
        <f t="shared" si="149"/>
        <v>0</v>
      </c>
      <c r="F806" s="103">
        <f t="shared" si="150"/>
        <v>0</v>
      </c>
      <c r="G806" s="104">
        <v>0</v>
      </c>
      <c r="IG806"/>
      <c r="IH806"/>
      <c r="II806"/>
      <c r="IJ806"/>
      <c r="IK806"/>
      <c r="IL806"/>
      <c r="IM806"/>
      <c r="IN806"/>
    </row>
    <row r="807" s="33" customFormat="1" ht="15" customHeight="1" spans="1:248">
      <c r="A807" s="105">
        <v>21110</v>
      </c>
      <c r="B807" s="106" t="s">
        <v>668</v>
      </c>
      <c r="C807" s="117">
        <f t="shared" ref="C807:G807" si="157">C808</f>
        <v>0</v>
      </c>
      <c r="D807" s="101">
        <f t="shared" si="157"/>
        <v>0</v>
      </c>
      <c r="E807" s="102">
        <f t="shared" si="149"/>
        <v>0</v>
      </c>
      <c r="F807" s="103">
        <f t="shared" si="150"/>
        <v>0</v>
      </c>
      <c r="G807" s="104">
        <f t="shared" si="157"/>
        <v>0</v>
      </c>
      <c r="IG807"/>
      <c r="IH807"/>
      <c r="II807"/>
      <c r="IJ807"/>
      <c r="IK807"/>
      <c r="IL807"/>
      <c r="IM807"/>
      <c r="IN807"/>
    </row>
    <row r="808" s="33" customFormat="1" ht="15" customHeight="1" spans="1:248">
      <c r="A808" s="105">
        <v>2111001</v>
      </c>
      <c r="B808" s="108" t="s">
        <v>669</v>
      </c>
      <c r="C808" s="117">
        <v>0</v>
      </c>
      <c r="D808" s="101">
        <v>0</v>
      </c>
      <c r="E808" s="102">
        <f t="shared" si="149"/>
        <v>0</v>
      </c>
      <c r="F808" s="103">
        <f t="shared" si="150"/>
        <v>0</v>
      </c>
      <c r="G808" s="104">
        <v>0</v>
      </c>
      <c r="IG808"/>
      <c r="IH808"/>
      <c r="II808"/>
      <c r="IJ808"/>
      <c r="IK808"/>
      <c r="IL808"/>
      <c r="IM808"/>
      <c r="IN808"/>
    </row>
    <row r="809" s="33" customFormat="1" ht="15" customHeight="1" spans="1:248">
      <c r="A809" s="105">
        <v>21111</v>
      </c>
      <c r="B809" s="106" t="s">
        <v>670</v>
      </c>
      <c r="C809" s="117">
        <f t="shared" ref="C809:G809" si="158">SUM(C810:C814)</f>
        <v>0</v>
      </c>
      <c r="D809" s="101">
        <f t="shared" si="158"/>
        <v>0</v>
      </c>
      <c r="E809" s="102">
        <f t="shared" si="149"/>
        <v>0</v>
      </c>
      <c r="F809" s="103">
        <f t="shared" si="150"/>
        <v>0</v>
      </c>
      <c r="G809" s="104">
        <f t="shared" si="158"/>
        <v>0</v>
      </c>
      <c r="IG809"/>
      <c r="IH809"/>
      <c r="II809"/>
      <c r="IJ809"/>
      <c r="IK809"/>
      <c r="IL809"/>
      <c r="IM809"/>
      <c r="IN809"/>
    </row>
    <row r="810" s="33" customFormat="1" ht="15" customHeight="1" spans="1:248">
      <c r="A810" s="105">
        <v>2111101</v>
      </c>
      <c r="B810" s="108" t="s">
        <v>671</v>
      </c>
      <c r="C810" s="117">
        <v>0</v>
      </c>
      <c r="D810" s="101">
        <v>0</v>
      </c>
      <c r="E810" s="102">
        <f t="shared" si="149"/>
        <v>0</v>
      </c>
      <c r="F810" s="103">
        <f t="shared" si="150"/>
        <v>0</v>
      </c>
      <c r="G810" s="104">
        <v>0</v>
      </c>
      <c r="IG810"/>
      <c r="IH810"/>
      <c r="II810"/>
      <c r="IJ810"/>
      <c r="IK810"/>
      <c r="IL810"/>
      <c r="IM810"/>
      <c r="IN810"/>
    </row>
    <row r="811" s="33" customFormat="1" ht="15" customHeight="1" spans="1:248">
      <c r="A811" s="105">
        <v>2111102</v>
      </c>
      <c r="B811" s="108" t="s">
        <v>672</v>
      </c>
      <c r="C811" s="117">
        <v>0</v>
      </c>
      <c r="D811" s="101">
        <v>0</v>
      </c>
      <c r="E811" s="102">
        <f t="shared" si="149"/>
        <v>0</v>
      </c>
      <c r="F811" s="103">
        <f t="shared" si="150"/>
        <v>0</v>
      </c>
      <c r="G811" s="104">
        <v>0</v>
      </c>
      <c r="IG811"/>
      <c r="IH811"/>
      <c r="II811"/>
      <c r="IJ811"/>
      <c r="IK811"/>
      <c r="IL811"/>
      <c r="IM811"/>
      <c r="IN811"/>
    </row>
    <row r="812" s="33" customFormat="1" ht="15" customHeight="1" spans="1:248">
      <c r="A812" s="105">
        <v>2111103</v>
      </c>
      <c r="B812" s="108" t="s">
        <v>673</v>
      </c>
      <c r="C812" s="117">
        <v>0</v>
      </c>
      <c r="D812" s="101">
        <v>0</v>
      </c>
      <c r="E812" s="102">
        <f t="shared" si="149"/>
        <v>0</v>
      </c>
      <c r="F812" s="103">
        <f t="shared" si="150"/>
        <v>0</v>
      </c>
      <c r="G812" s="104">
        <v>0</v>
      </c>
      <c r="IG812"/>
      <c r="IH812"/>
      <c r="II812"/>
      <c r="IJ812"/>
      <c r="IK812"/>
      <c r="IL812"/>
      <c r="IM812"/>
      <c r="IN812"/>
    </row>
    <row r="813" s="33" customFormat="1" ht="15" customHeight="1" spans="1:248">
      <c r="A813" s="105">
        <v>2111104</v>
      </c>
      <c r="B813" s="108" t="s">
        <v>674</v>
      </c>
      <c r="C813" s="117">
        <v>0</v>
      </c>
      <c r="D813" s="101">
        <v>0</v>
      </c>
      <c r="E813" s="102">
        <f t="shared" si="149"/>
        <v>0</v>
      </c>
      <c r="F813" s="103">
        <f t="shared" si="150"/>
        <v>0</v>
      </c>
      <c r="G813" s="104">
        <v>0</v>
      </c>
      <c r="IG813"/>
      <c r="IH813"/>
      <c r="II813"/>
      <c r="IJ813"/>
      <c r="IK813"/>
      <c r="IL813"/>
      <c r="IM813"/>
      <c r="IN813"/>
    </row>
    <row r="814" s="33" customFormat="1" ht="15" customHeight="1" spans="1:248">
      <c r="A814" s="105">
        <v>2111199</v>
      </c>
      <c r="B814" s="108" t="s">
        <v>675</v>
      </c>
      <c r="C814" s="117">
        <v>0</v>
      </c>
      <c r="D814" s="101">
        <v>0</v>
      </c>
      <c r="E814" s="102">
        <f t="shared" si="149"/>
        <v>0</v>
      </c>
      <c r="F814" s="103">
        <f t="shared" si="150"/>
        <v>0</v>
      </c>
      <c r="G814" s="104">
        <v>0</v>
      </c>
      <c r="IG814"/>
      <c r="IH814"/>
      <c r="II814"/>
      <c r="IJ814"/>
      <c r="IK814"/>
      <c r="IL814"/>
      <c r="IM814"/>
      <c r="IN814"/>
    </row>
    <row r="815" s="33" customFormat="1" ht="15" customHeight="1" spans="1:248">
      <c r="A815" s="105">
        <v>21112</v>
      </c>
      <c r="B815" s="106" t="s">
        <v>676</v>
      </c>
      <c r="C815" s="117">
        <f t="shared" ref="C815:G815" si="159">C816</f>
        <v>0</v>
      </c>
      <c r="D815" s="101">
        <f t="shared" si="159"/>
        <v>0</v>
      </c>
      <c r="E815" s="102">
        <f t="shared" si="149"/>
        <v>0</v>
      </c>
      <c r="F815" s="103">
        <f t="shared" si="150"/>
        <v>0</v>
      </c>
      <c r="G815" s="104">
        <f t="shared" si="159"/>
        <v>0</v>
      </c>
      <c r="IG815"/>
      <c r="IH815"/>
      <c r="II815"/>
      <c r="IJ815"/>
      <c r="IK815"/>
      <c r="IL815"/>
      <c r="IM815"/>
      <c r="IN815"/>
    </row>
    <row r="816" s="33" customFormat="1" ht="15" customHeight="1" spans="1:248">
      <c r="A816" s="105">
        <v>2111201</v>
      </c>
      <c r="B816" s="108" t="s">
        <v>677</v>
      </c>
      <c r="C816" s="117">
        <v>0</v>
      </c>
      <c r="D816" s="101">
        <v>0</v>
      </c>
      <c r="E816" s="102">
        <f t="shared" si="149"/>
        <v>0</v>
      </c>
      <c r="F816" s="103">
        <f t="shared" si="150"/>
        <v>0</v>
      </c>
      <c r="G816" s="104">
        <v>0</v>
      </c>
      <c r="IG816"/>
      <c r="IH816"/>
      <c r="II816"/>
      <c r="IJ816"/>
      <c r="IK816"/>
      <c r="IL816"/>
      <c r="IM816"/>
      <c r="IN816"/>
    </row>
    <row r="817" s="33" customFormat="1" ht="15" customHeight="1" spans="1:248">
      <c r="A817" s="105">
        <v>21113</v>
      </c>
      <c r="B817" s="106" t="s">
        <v>678</v>
      </c>
      <c r="C817" s="117">
        <f t="shared" ref="C817:G817" si="160">C818</f>
        <v>0</v>
      </c>
      <c r="D817" s="101">
        <f t="shared" si="160"/>
        <v>0</v>
      </c>
      <c r="E817" s="102">
        <f t="shared" si="149"/>
        <v>0</v>
      </c>
      <c r="F817" s="103">
        <f t="shared" si="150"/>
        <v>0</v>
      </c>
      <c r="G817" s="104">
        <f t="shared" si="160"/>
        <v>0</v>
      </c>
      <c r="IG817"/>
      <c r="IH817"/>
      <c r="II817"/>
      <c r="IJ817"/>
      <c r="IK817"/>
      <c r="IL817"/>
      <c r="IM817"/>
      <c r="IN817"/>
    </row>
    <row r="818" s="33" customFormat="1" ht="15" customHeight="1" spans="1:248">
      <c r="A818" s="105">
        <v>2111301</v>
      </c>
      <c r="B818" s="108" t="s">
        <v>679</v>
      </c>
      <c r="C818" s="117">
        <v>0</v>
      </c>
      <c r="D818" s="101">
        <v>0</v>
      </c>
      <c r="E818" s="102">
        <f t="shared" si="149"/>
        <v>0</v>
      </c>
      <c r="F818" s="103">
        <f t="shared" si="150"/>
        <v>0</v>
      </c>
      <c r="G818" s="104">
        <v>0</v>
      </c>
      <c r="IG818"/>
      <c r="IH818"/>
      <c r="II818"/>
      <c r="IJ818"/>
      <c r="IK818"/>
      <c r="IL818"/>
      <c r="IM818"/>
      <c r="IN818"/>
    </row>
    <row r="819" s="33" customFormat="1" ht="15" customHeight="1" spans="1:248">
      <c r="A819" s="105">
        <v>21114</v>
      </c>
      <c r="B819" s="106" t="s">
        <v>680</v>
      </c>
      <c r="C819" s="117">
        <f t="shared" ref="C819:G819" si="161">SUM(C820:C833)</f>
        <v>0</v>
      </c>
      <c r="D819" s="101">
        <f t="shared" si="161"/>
        <v>0</v>
      </c>
      <c r="E819" s="102">
        <f t="shared" si="149"/>
        <v>0</v>
      </c>
      <c r="F819" s="103">
        <f t="shared" si="150"/>
        <v>0</v>
      </c>
      <c r="G819" s="104">
        <f t="shared" si="161"/>
        <v>0</v>
      </c>
      <c r="IG819"/>
      <c r="IH819"/>
      <c r="II819"/>
      <c r="IJ819"/>
      <c r="IK819"/>
      <c r="IL819"/>
      <c r="IM819"/>
      <c r="IN819"/>
    </row>
    <row r="820" s="33" customFormat="1" ht="15" customHeight="1" spans="1:248">
      <c r="A820" s="105">
        <v>2111401</v>
      </c>
      <c r="B820" s="108" t="s">
        <v>63</v>
      </c>
      <c r="C820" s="117">
        <v>0</v>
      </c>
      <c r="D820" s="101">
        <v>0</v>
      </c>
      <c r="E820" s="102">
        <f t="shared" si="149"/>
        <v>0</v>
      </c>
      <c r="F820" s="103">
        <f t="shared" si="150"/>
        <v>0</v>
      </c>
      <c r="G820" s="104">
        <v>0</v>
      </c>
      <c r="IG820"/>
      <c r="IH820"/>
      <c r="II820"/>
      <c r="IJ820"/>
      <c r="IK820"/>
      <c r="IL820"/>
      <c r="IM820"/>
      <c r="IN820"/>
    </row>
    <row r="821" s="33" customFormat="1" ht="15" customHeight="1" spans="1:248">
      <c r="A821" s="105">
        <v>2111402</v>
      </c>
      <c r="B821" s="108" t="s">
        <v>64</v>
      </c>
      <c r="C821" s="117">
        <v>0</v>
      </c>
      <c r="D821" s="101">
        <v>0</v>
      </c>
      <c r="E821" s="102">
        <f t="shared" si="149"/>
        <v>0</v>
      </c>
      <c r="F821" s="103">
        <f t="shared" si="150"/>
        <v>0</v>
      </c>
      <c r="G821" s="104">
        <v>0</v>
      </c>
      <c r="IG821"/>
      <c r="IH821"/>
      <c r="II821"/>
      <c r="IJ821"/>
      <c r="IK821"/>
      <c r="IL821"/>
      <c r="IM821"/>
      <c r="IN821"/>
    </row>
    <row r="822" s="33" customFormat="1" ht="15" customHeight="1" spans="1:248">
      <c r="A822" s="105">
        <v>2111403</v>
      </c>
      <c r="B822" s="108" t="s">
        <v>65</v>
      </c>
      <c r="C822" s="117">
        <v>0</v>
      </c>
      <c r="D822" s="101">
        <v>0</v>
      </c>
      <c r="E822" s="102">
        <f t="shared" si="149"/>
        <v>0</v>
      </c>
      <c r="F822" s="103">
        <f t="shared" si="150"/>
        <v>0</v>
      </c>
      <c r="G822" s="104">
        <v>0</v>
      </c>
      <c r="IG822"/>
      <c r="IH822"/>
      <c r="II822"/>
      <c r="IJ822"/>
      <c r="IK822"/>
      <c r="IL822"/>
      <c r="IM822"/>
      <c r="IN822"/>
    </row>
    <row r="823" s="33" customFormat="1" ht="15" customHeight="1" spans="1:248">
      <c r="A823" s="105">
        <v>2111404</v>
      </c>
      <c r="B823" s="108" t="s">
        <v>681</v>
      </c>
      <c r="C823" s="117">
        <v>0</v>
      </c>
      <c r="D823" s="101">
        <v>0</v>
      </c>
      <c r="E823" s="102">
        <f t="shared" si="149"/>
        <v>0</v>
      </c>
      <c r="F823" s="103">
        <f t="shared" si="150"/>
        <v>0</v>
      </c>
      <c r="G823" s="104">
        <v>0</v>
      </c>
      <c r="IG823"/>
      <c r="IH823"/>
      <c r="II823"/>
      <c r="IJ823"/>
      <c r="IK823"/>
      <c r="IL823"/>
      <c r="IM823"/>
      <c r="IN823"/>
    </row>
    <row r="824" s="33" customFormat="1" ht="15" customHeight="1" spans="1:248">
      <c r="A824" s="105">
        <v>2111405</v>
      </c>
      <c r="B824" s="108" t="s">
        <v>682</v>
      </c>
      <c r="C824" s="117">
        <v>0</v>
      </c>
      <c r="D824" s="101">
        <v>0</v>
      </c>
      <c r="E824" s="102">
        <f t="shared" si="149"/>
        <v>0</v>
      </c>
      <c r="F824" s="103">
        <f t="shared" si="150"/>
        <v>0</v>
      </c>
      <c r="G824" s="104">
        <v>0</v>
      </c>
      <c r="IG824"/>
      <c r="IH824"/>
      <c r="II824"/>
      <c r="IJ824"/>
      <c r="IK824"/>
      <c r="IL824"/>
      <c r="IM824"/>
      <c r="IN824"/>
    </row>
    <row r="825" s="33" customFormat="1" ht="15" customHeight="1" spans="1:248">
      <c r="A825" s="105">
        <v>2111406</v>
      </c>
      <c r="B825" s="108" t="s">
        <v>683</v>
      </c>
      <c r="C825" s="117">
        <v>0</v>
      </c>
      <c r="D825" s="101">
        <v>0</v>
      </c>
      <c r="E825" s="102">
        <f t="shared" si="149"/>
        <v>0</v>
      </c>
      <c r="F825" s="103">
        <f t="shared" si="150"/>
        <v>0</v>
      </c>
      <c r="G825" s="104">
        <v>0</v>
      </c>
      <c r="IG825"/>
      <c r="IH825"/>
      <c r="II825"/>
      <c r="IJ825"/>
      <c r="IK825"/>
      <c r="IL825"/>
      <c r="IM825"/>
      <c r="IN825"/>
    </row>
    <row r="826" s="33" customFormat="1" ht="15" customHeight="1" spans="1:248">
      <c r="A826" s="105">
        <v>2111407</v>
      </c>
      <c r="B826" s="108" t="s">
        <v>684</v>
      </c>
      <c r="C826" s="117">
        <v>0</v>
      </c>
      <c r="D826" s="101">
        <v>0</v>
      </c>
      <c r="E826" s="102">
        <f t="shared" si="149"/>
        <v>0</v>
      </c>
      <c r="F826" s="103">
        <f t="shared" si="150"/>
        <v>0</v>
      </c>
      <c r="G826" s="104">
        <v>0</v>
      </c>
      <c r="IG826"/>
      <c r="IH826"/>
      <c r="II826"/>
      <c r="IJ826"/>
      <c r="IK826"/>
      <c r="IL826"/>
      <c r="IM826"/>
      <c r="IN826"/>
    </row>
    <row r="827" s="33" customFormat="1" ht="15" customHeight="1" spans="1:248">
      <c r="A827" s="105">
        <v>2111408</v>
      </c>
      <c r="B827" s="108" t="s">
        <v>685</v>
      </c>
      <c r="C827" s="117">
        <v>0</v>
      </c>
      <c r="D827" s="101">
        <v>0</v>
      </c>
      <c r="E827" s="102">
        <f t="shared" si="149"/>
        <v>0</v>
      </c>
      <c r="F827" s="103">
        <f t="shared" si="150"/>
        <v>0</v>
      </c>
      <c r="G827" s="104">
        <v>0</v>
      </c>
      <c r="IG827"/>
      <c r="IH827"/>
      <c r="II827"/>
      <c r="IJ827"/>
      <c r="IK827"/>
      <c r="IL827"/>
      <c r="IM827"/>
      <c r="IN827"/>
    </row>
    <row r="828" s="33" customFormat="1" ht="15" customHeight="1" spans="1:248">
      <c r="A828" s="105">
        <v>2111409</v>
      </c>
      <c r="B828" s="108" t="s">
        <v>686</v>
      </c>
      <c r="C828" s="117">
        <v>0</v>
      </c>
      <c r="D828" s="101">
        <v>0</v>
      </c>
      <c r="E828" s="102">
        <f t="shared" si="149"/>
        <v>0</v>
      </c>
      <c r="F828" s="103">
        <f t="shared" si="150"/>
        <v>0</v>
      </c>
      <c r="G828" s="104">
        <v>0</v>
      </c>
      <c r="IG828"/>
      <c r="IH828"/>
      <c r="II828"/>
      <c r="IJ828"/>
      <c r="IK828"/>
      <c r="IL828"/>
      <c r="IM828"/>
      <c r="IN828"/>
    </row>
    <row r="829" s="33" customFormat="1" ht="15" customHeight="1" spans="1:248">
      <c r="A829" s="105">
        <v>2111410</v>
      </c>
      <c r="B829" s="108" t="s">
        <v>687</v>
      </c>
      <c r="C829" s="117">
        <v>0</v>
      </c>
      <c r="D829" s="101">
        <v>0</v>
      </c>
      <c r="E829" s="102">
        <f t="shared" si="149"/>
        <v>0</v>
      </c>
      <c r="F829" s="103">
        <f t="shared" si="150"/>
        <v>0</v>
      </c>
      <c r="G829" s="104">
        <v>0</v>
      </c>
      <c r="IG829"/>
      <c r="IH829"/>
      <c r="II829"/>
      <c r="IJ829"/>
      <c r="IK829"/>
      <c r="IL829"/>
      <c r="IM829"/>
      <c r="IN829"/>
    </row>
    <row r="830" s="33" customFormat="1" ht="15" customHeight="1" spans="1:248">
      <c r="A830" s="105">
        <v>2111411</v>
      </c>
      <c r="B830" s="108" t="s">
        <v>104</v>
      </c>
      <c r="C830" s="117">
        <v>0</v>
      </c>
      <c r="D830" s="101">
        <v>0</v>
      </c>
      <c r="E830" s="102">
        <f t="shared" si="149"/>
        <v>0</v>
      </c>
      <c r="F830" s="103">
        <f t="shared" si="150"/>
        <v>0</v>
      </c>
      <c r="G830" s="104">
        <v>0</v>
      </c>
      <c r="IG830"/>
      <c r="IH830"/>
      <c r="II830"/>
      <c r="IJ830"/>
      <c r="IK830"/>
      <c r="IL830"/>
      <c r="IM830"/>
      <c r="IN830"/>
    </row>
    <row r="831" s="33" customFormat="1" ht="15" customHeight="1" spans="1:248">
      <c r="A831" s="105">
        <v>2111413</v>
      </c>
      <c r="B831" s="108" t="s">
        <v>688</v>
      </c>
      <c r="C831" s="117">
        <v>0</v>
      </c>
      <c r="D831" s="101">
        <v>0</v>
      </c>
      <c r="E831" s="102">
        <f t="shared" si="149"/>
        <v>0</v>
      </c>
      <c r="F831" s="103">
        <f t="shared" si="150"/>
        <v>0</v>
      </c>
      <c r="G831" s="104">
        <v>0</v>
      </c>
      <c r="IG831"/>
      <c r="IH831"/>
      <c r="II831"/>
      <c r="IJ831"/>
      <c r="IK831"/>
      <c r="IL831"/>
      <c r="IM831"/>
      <c r="IN831"/>
    </row>
    <row r="832" s="33" customFormat="1" ht="15" customHeight="1" spans="1:248">
      <c r="A832" s="105">
        <v>2111450</v>
      </c>
      <c r="B832" s="108" t="s">
        <v>72</v>
      </c>
      <c r="C832" s="117">
        <v>0</v>
      </c>
      <c r="D832" s="101">
        <v>0</v>
      </c>
      <c r="E832" s="102">
        <f t="shared" si="149"/>
        <v>0</v>
      </c>
      <c r="F832" s="103">
        <f t="shared" si="150"/>
        <v>0</v>
      </c>
      <c r="G832" s="104">
        <v>0</v>
      </c>
      <c r="IG832"/>
      <c r="IH832"/>
      <c r="II832"/>
      <c r="IJ832"/>
      <c r="IK832"/>
      <c r="IL832"/>
      <c r="IM832"/>
      <c r="IN832"/>
    </row>
    <row r="833" s="33" customFormat="1" ht="15" customHeight="1" spans="1:248">
      <c r="A833" s="105">
        <v>2111499</v>
      </c>
      <c r="B833" s="108" t="s">
        <v>689</v>
      </c>
      <c r="C833" s="117">
        <v>0</v>
      </c>
      <c r="D833" s="101">
        <v>0</v>
      </c>
      <c r="E833" s="102">
        <f t="shared" si="149"/>
        <v>0</v>
      </c>
      <c r="F833" s="103">
        <f t="shared" si="150"/>
        <v>0</v>
      </c>
      <c r="G833" s="104">
        <v>0</v>
      </c>
      <c r="IG833"/>
      <c r="IH833"/>
      <c r="II833"/>
      <c r="IJ833"/>
      <c r="IK833"/>
      <c r="IL833"/>
      <c r="IM833"/>
      <c r="IN833"/>
    </row>
    <row r="834" s="33" customFormat="1" ht="15" customHeight="1" spans="1:248">
      <c r="A834" s="105">
        <v>21199</v>
      </c>
      <c r="B834" s="106" t="s">
        <v>690</v>
      </c>
      <c r="C834" s="117">
        <f t="shared" ref="C834:G834" si="162">C835</f>
        <v>0</v>
      </c>
      <c r="D834" s="101">
        <f t="shared" si="162"/>
        <v>0</v>
      </c>
      <c r="E834" s="102">
        <f t="shared" si="149"/>
        <v>0</v>
      </c>
      <c r="F834" s="103">
        <f t="shared" si="150"/>
        <v>0</v>
      </c>
      <c r="G834" s="104">
        <f t="shared" si="162"/>
        <v>0</v>
      </c>
      <c r="IG834"/>
      <c r="IH834"/>
      <c r="II834"/>
      <c r="IJ834"/>
      <c r="IK834"/>
      <c r="IL834"/>
      <c r="IM834"/>
      <c r="IN834"/>
    </row>
    <row r="835" s="33" customFormat="1" ht="15" customHeight="1" spans="1:248">
      <c r="A835" s="105">
        <v>2119901</v>
      </c>
      <c r="B835" s="108" t="s">
        <v>691</v>
      </c>
      <c r="C835" s="117">
        <v>0</v>
      </c>
      <c r="D835" s="101">
        <v>0</v>
      </c>
      <c r="E835" s="102">
        <f t="shared" si="149"/>
        <v>0</v>
      </c>
      <c r="F835" s="103">
        <f t="shared" si="150"/>
        <v>0</v>
      </c>
      <c r="G835" s="104">
        <v>0</v>
      </c>
      <c r="IG835"/>
      <c r="IH835"/>
      <c r="II835"/>
      <c r="IJ835"/>
      <c r="IK835"/>
      <c r="IL835"/>
      <c r="IM835"/>
      <c r="IN835"/>
    </row>
    <row r="836" s="33" customFormat="1" ht="15" customHeight="1" spans="1:248">
      <c r="A836" s="105">
        <v>212</v>
      </c>
      <c r="B836" s="106" t="s">
        <v>692</v>
      </c>
      <c r="C836" s="117">
        <f t="shared" ref="C836:G836" si="163">C837+C848+C850+C853+C855+C857</f>
        <v>6398</v>
      </c>
      <c r="D836" s="101">
        <f t="shared" si="163"/>
        <v>7050</v>
      </c>
      <c r="E836" s="102">
        <f t="shared" si="149"/>
        <v>652</v>
      </c>
      <c r="F836" s="103">
        <f t="shared" si="150"/>
        <v>10.190684588934</v>
      </c>
      <c r="G836" s="104">
        <f t="shared" si="163"/>
        <v>7050</v>
      </c>
      <c r="IG836"/>
      <c r="IH836"/>
      <c r="II836"/>
      <c r="IJ836"/>
      <c r="IK836"/>
      <c r="IL836"/>
      <c r="IM836"/>
      <c r="IN836"/>
    </row>
    <row r="837" s="33" customFormat="1" ht="15" customHeight="1" spans="1:248">
      <c r="A837" s="105">
        <v>21201</v>
      </c>
      <c r="B837" s="106" t="s">
        <v>693</v>
      </c>
      <c r="C837" s="117">
        <f t="shared" ref="C837:G837" si="164">SUM(C838:C847)</f>
        <v>487</v>
      </c>
      <c r="D837" s="101">
        <f t="shared" si="164"/>
        <v>759</v>
      </c>
      <c r="E837" s="102">
        <f t="shared" ref="E837:E900" si="165">D837-C837</f>
        <v>272</v>
      </c>
      <c r="F837" s="103">
        <f t="shared" ref="F837:F900" si="166">IF(C837=0,,E837/C837*100)</f>
        <v>55.8521560574949</v>
      </c>
      <c r="G837" s="104">
        <f t="shared" si="164"/>
        <v>759</v>
      </c>
      <c r="IG837"/>
      <c r="IH837"/>
      <c r="II837"/>
      <c r="IJ837"/>
      <c r="IK837"/>
      <c r="IL837"/>
      <c r="IM837"/>
      <c r="IN837"/>
    </row>
    <row r="838" s="33" customFormat="1" ht="15" customHeight="1" spans="1:248">
      <c r="A838" s="105">
        <v>2120101</v>
      </c>
      <c r="B838" s="108" t="s">
        <v>63</v>
      </c>
      <c r="C838" s="117">
        <v>106</v>
      </c>
      <c r="D838" s="101">
        <v>168</v>
      </c>
      <c r="E838" s="102">
        <f t="shared" si="165"/>
        <v>62</v>
      </c>
      <c r="F838" s="103">
        <f t="shared" si="166"/>
        <v>58.4905660377358</v>
      </c>
      <c r="G838" s="116">
        <v>168</v>
      </c>
      <c r="IG838"/>
      <c r="IH838"/>
      <c r="II838"/>
      <c r="IJ838"/>
      <c r="IK838"/>
      <c r="IL838"/>
      <c r="IM838"/>
      <c r="IN838"/>
    </row>
    <row r="839" s="33" customFormat="1" ht="15" customHeight="1" spans="1:248">
      <c r="A839" s="105">
        <v>2120102</v>
      </c>
      <c r="B839" s="108" t="s">
        <v>64</v>
      </c>
      <c r="C839" s="117">
        <v>0</v>
      </c>
      <c r="D839" s="101">
        <v>13</v>
      </c>
      <c r="E839" s="102">
        <f t="shared" si="165"/>
        <v>13</v>
      </c>
      <c r="F839" s="103">
        <f t="shared" si="166"/>
        <v>0</v>
      </c>
      <c r="G839" s="116">
        <v>13</v>
      </c>
      <c r="IG839"/>
      <c r="IH839"/>
      <c r="II839"/>
      <c r="IJ839"/>
      <c r="IK839"/>
      <c r="IL839"/>
      <c r="IM839"/>
      <c r="IN839"/>
    </row>
    <row r="840" s="33" customFormat="1" ht="15" customHeight="1" spans="1:248">
      <c r="A840" s="105">
        <v>2120103</v>
      </c>
      <c r="B840" s="108" t="s">
        <v>65</v>
      </c>
      <c r="C840" s="117">
        <v>0</v>
      </c>
      <c r="D840" s="101">
        <v>0</v>
      </c>
      <c r="E840" s="102">
        <f t="shared" si="165"/>
        <v>0</v>
      </c>
      <c r="F840" s="103">
        <f t="shared" si="166"/>
        <v>0</v>
      </c>
      <c r="G840" s="116">
        <v>0</v>
      </c>
      <c r="IG840"/>
      <c r="IH840"/>
      <c r="II840"/>
      <c r="IJ840"/>
      <c r="IK840"/>
      <c r="IL840"/>
      <c r="IM840"/>
      <c r="IN840"/>
    </row>
    <row r="841" s="33" customFormat="1" ht="15" customHeight="1" spans="1:248">
      <c r="A841" s="105">
        <v>2120104</v>
      </c>
      <c r="B841" s="108" t="s">
        <v>694</v>
      </c>
      <c r="C841" s="117">
        <v>329</v>
      </c>
      <c r="D841" s="101">
        <v>578</v>
      </c>
      <c r="E841" s="102">
        <f t="shared" si="165"/>
        <v>249</v>
      </c>
      <c r="F841" s="103">
        <f t="shared" si="166"/>
        <v>75.6838905775076</v>
      </c>
      <c r="G841" s="116">
        <v>578</v>
      </c>
      <c r="IG841"/>
      <c r="IH841"/>
      <c r="II841"/>
      <c r="IJ841"/>
      <c r="IK841"/>
      <c r="IL841"/>
      <c r="IM841"/>
      <c r="IN841"/>
    </row>
    <row r="842" s="33" customFormat="1" ht="15" customHeight="1" spans="1:248">
      <c r="A842" s="105">
        <v>2120105</v>
      </c>
      <c r="B842" s="108" t="s">
        <v>695</v>
      </c>
      <c r="C842" s="117">
        <v>0</v>
      </c>
      <c r="D842" s="101">
        <v>0</v>
      </c>
      <c r="E842" s="102">
        <f t="shared" si="165"/>
        <v>0</v>
      </c>
      <c r="F842" s="103">
        <f t="shared" si="166"/>
        <v>0</v>
      </c>
      <c r="G842" s="116">
        <v>0</v>
      </c>
      <c r="IG842"/>
      <c r="IH842"/>
      <c r="II842"/>
      <c r="IJ842"/>
      <c r="IK842"/>
      <c r="IL842"/>
      <c r="IM842"/>
      <c r="IN842"/>
    </row>
    <row r="843" s="33" customFormat="1" ht="15" customHeight="1" spans="1:248">
      <c r="A843" s="105">
        <v>2120106</v>
      </c>
      <c r="B843" s="108" t="s">
        <v>696</v>
      </c>
      <c r="C843" s="117">
        <v>52</v>
      </c>
      <c r="D843" s="101">
        <v>0</v>
      </c>
      <c r="E843" s="102">
        <f t="shared" si="165"/>
        <v>-52</v>
      </c>
      <c r="F843" s="103">
        <f t="shared" si="166"/>
        <v>-100</v>
      </c>
      <c r="G843" s="116">
        <v>0</v>
      </c>
      <c r="IG843"/>
      <c r="IH843"/>
      <c r="II843"/>
      <c r="IJ843"/>
      <c r="IK843"/>
      <c r="IL843"/>
      <c r="IM843"/>
      <c r="IN843"/>
    </row>
    <row r="844" s="33" customFormat="1" ht="15" customHeight="1" spans="1:248">
      <c r="A844" s="105">
        <v>2120107</v>
      </c>
      <c r="B844" s="108" t="s">
        <v>697</v>
      </c>
      <c r="C844" s="117">
        <v>0</v>
      </c>
      <c r="D844" s="101">
        <v>0</v>
      </c>
      <c r="E844" s="102">
        <f t="shared" si="165"/>
        <v>0</v>
      </c>
      <c r="F844" s="103">
        <f t="shared" si="166"/>
        <v>0</v>
      </c>
      <c r="G844" s="116">
        <v>0</v>
      </c>
      <c r="IG844"/>
      <c r="IH844"/>
      <c r="II844"/>
      <c r="IJ844"/>
      <c r="IK844"/>
      <c r="IL844"/>
      <c r="IM844"/>
      <c r="IN844"/>
    </row>
    <row r="845" s="33" customFormat="1" ht="15" customHeight="1" spans="1:248">
      <c r="A845" s="105">
        <v>2120109</v>
      </c>
      <c r="B845" s="108" t="s">
        <v>698</v>
      </c>
      <c r="C845" s="117">
        <v>0</v>
      </c>
      <c r="D845" s="101">
        <v>0</v>
      </c>
      <c r="E845" s="102">
        <f t="shared" si="165"/>
        <v>0</v>
      </c>
      <c r="F845" s="103">
        <f t="shared" si="166"/>
        <v>0</v>
      </c>
      <c r="G845" s="116">
        <v>0</v>
      </c>
      <c r="IG845"/>
      <c r="IH845"/>
      <c r="II845"/>
      <c r="IJ845"/>
      <c r="IK845"/>
      <c r="IL845"/>
      <c r="IM845"/>
      <c r="IN845"/>
    </row>
    <row r="846" s="33" customFormat="1" ht="15" customHeight="1" spans="1:248">
      <c r="A846" s="105">
        <v>2120110</v>
      </c>
      <c r="B846" s="108" t="s">
        <v>699</v>
      </c>
      <c r="C846" s="117">
        <v>0</v>
      </c>
      <c r="D846" s="101">
        <v>0</v>
      </c>
      <c r="E846" s="102">
        <f t="shared" si="165"/>
        <v>0</v>
      </c>
      <c r="F846" s="103">
        <f t="shared" si="166"/>
        <v>0</v>
      </c>
      <c r="G846" s="116">
        <v>0</v>
      </c>
      <c r="IG846"/>
      <c r="IH846"/>
      <c r="II846"/>
      <c r="IJ846"/>
      <c r="IK846"/>
      <c r="IL846"/>
      <c r="IM846"/>
      <c r="IN846"/>
    </row>
    <row r="847" s="33" customFormat="1" ht="15" customHeight="1" spans="1:248">
      <c r="A847" s="105">
        <v>2120199</v>
      </c>
      <c r="B847" s="108" t="s">
        <v>700</v>
      </c>
      <c r="C847" s="117">
        <v>0</v>
      </c>
      <c r="D847" s="101">
        <v>0</v>
      </c>
      <c r="E847" s="102">
        <f t="shared" si="165"/>
        <v>0</v>
      </c>
      <c r="F847" s="103">
        <f t="shared" si="166"/>
        <v>0</v>
      </c>
      <c r="G847" s="104">
        <v>0</v>
      </c>
      <c r="IG847"/>
      <c r="IH847"/>
      <c r="II847"/>
      <c r="IJ847"/>
      <c r="IK847"/>
      <c r="IL847"/>
      <c r="IM847"/>
      <c r="IN847"/>
    </row>
    <row r="848" s="33" customFormat="1" ht="15" customHeight="1" spans="1:248">
      <c r="A848" s="105">
        <v>21202</v>
      </c>
      <c r="B848" s="106" t="s">
        <v>701</v>
      </c>
      <c r="C848" s="117">
        <f t="shared" ref="C848:G848" si="167">C849</f>
        <v>0</v>
      </c>
      <c r="D848" s="101">
        <f t="shared" si="167"/>
        <v>0</v>
      </c>
      <c r="E848" s="102">
        <f t="shared" si="165"/>
        <v>0</v>
      </c>
      <c r="F848" s="103">
        <f t="shared" si="166"/>
        <v>0</v>
      </c>
      <c r="G848" s="104">
        <f t="shared" si="167"/>
        <v>0</v>
      </c>
      <c r="IG848"/>
      <c r="IH848"/>
      <c r="II848"/>
      <c r="IJ848"/>
      <c r="IK848"/>
      <c r="IL848"/>
      <c r="IM848"/>
      <c r="IN848"/>
    </row>
    <row r="849" s="33" customFormat="1" ht="15" customHeight="1" spans="1:248">
      <c r="A849" s="105">
        <v>2120201</v>
      </c>
      <c r="B849" s="108" t="s">
        <v>702</v>
      </c>
      <c r="C849" s="117">
        <v>0</v>
      </c>
      <c r="D849" s="101">
        <v>0</v>
      </c>
      <c r="E849" s="102">
        <f t="shared" si="165"/>
        <v>0</v>
      </c>
      <c r="F849" s="103">
        <f t="shared" si="166"/>
        <v>0</v>
      </c>
      <c r="G849" s="104">
        <v>0</v>
      </c>
      <c r="IG849"/>
      <c r="IH849"/>
      <c r="II849"/>
      <c r="IJ849"/>
      <c r="IK849"/>
      <c r="IL849"/>
      <c r="IM849"/>
      <c r="IN849"/>
    </row>
    <row r="850" s="33" customFormat="1" ht="15" customHeight="1" spans="1:248">
      <c r="A850" s="105">
        <v>21203</v>
      </c>
      <c r="B850" s="106" t="s">
        <v>703</v>
      </c>
      <c r="C850" s="117">
        <f t="shared" ref="C850:G850" si="168">SUM(C851:C852)</f>
        <v>3372</v>
      </c>
      <c r="D850" s="101">
        <f t="shared" si="168"/>
        <v>4283</v>
      </c>
      <c r="E850" s="102">
        <f t="shared" si="165"/>
        <v>911</v>
      </c>
      <c r="F850" s="103">
        <f t="shared" si="166"/>
        <v>27.0166073546856</v>
      </c>
      <c r="G850" s="104">
        <f t="shared" si="168"/>
        <v>4283</v>
      </c>
      <c r="IG850"/>
      <c r="IH850"/>
      <c r="II850"/>
      <c r="IJ850"/>
      <c r="IK850"/>
      <c r="IL850"/>
      <c r="IM850"/>
      <c r="IN850"/>
    </row>
    <row r="851" s="33" customFormat="1" ht="15" customHeight="1" spans="1:248">
      <c r="A851" s="105">
        <v>2120303</v>
      </c>
      <c r="B851" s="108" t="s">
        <v>704</v>
      </c>
      <c r="C851" s="117"/>
      <c r="D851" s="101">
        <v>0</v>
      </c>
      <c r="E851" s="102">
        <f t="shared" si="165"/>
        <v>0</v>
      </c>
      <c r="F851" s="103">
        <f t="shared" si="166"/>
        <v>0</v>
      </c>
      <c r="G851" s="104"/>
      <c r="IG851"/>
      <c r="IH851"/>
      <c r="II851"/>
      <c r="IJ851"/>
      <c r="IK851"/>
      <c r="IL851"/>
      <c r="IM851"/>
      <c r="IN851"/>
    </row>
    <row r="852" s="33" customFormat="1" ht="15" customHeight="1" spans="1:248">
      <c r="A852" s="105">
        <v>2120399</v>
      </c>
      <c r="B852" s="108" t="s">
        <v>705</v>
      </c>
      <c r="C852" s="117">
        <v>3372</v>
      </c>
      <c r="D852" s="101">
        <v>4283</v>
      </c>
      <c r="E852" s="102">
        <f t="shared" si="165"/>
        <v>911</v>
      </c>
      <c r="F852" s="103">
        <f t="shared" si="166"/>
        <v>27.0166073546856</v>
      </c>
      <c r="G852" s="116">
        <v>4283</v>
      </c>
      <c r="IG852"/>
      <c r="IH852"/>
      <c r="II852"/>
      <c r="IJ852"/>
      <c r="IK852"/>
      <c r="IL852"/>
      <c r="IM852"/>
      <c r="IN852"/>
    </row>
    <row r="853" s="33" customFormat="1" ht="15" customHeight="1" spans="1:248">
      <c r="A853" s="105">
        <v>21205</v>
      </c>
      <c r="B853" s="106" t="s">
        <v>706</v>
      </c>
      <c r="C853" s="117">
        <f t="shared" ref="C853:G853" si="169">C854</f>
        <v>2428</v>
      </c>
      <c r="D853" s="101">
        <f t="shared" si="169"/>
        <v>2008</v>
      </c>
      <c r="E853" s="102">
        <f t="shared" si="165"/>
        <v>-420</v>
      </c>
      <c r="F853" s="103">
        <f t="shared" si="166"/>
        <v>-17.2981878088962</v>
      </c>
      <c r="G853" s="104">
        <f t="shared" si="169"/>
        <v>2008</v>
      </c>
      <c r="IG853"/>
      <c r="IH853"/>
      <c r="II853"/>
      <c r="IJ853"/>
      <c r="IK853"/>
      <c r="IL853"/>
      <c r="IM853"/>
      <c r="IN853"/>
    </row>
    <row r="854" s="33" customFormat="1" ht="15" customHeight="1" spans="1:248">
      <c r="A854" s="105">
        <v>2120501</v>
      </c>
      <c r="B854" s="108" t="s">
        <v>707</v>
      </c>
      <c r="C854" s="117">
        <v>2428</v>
      </c>
      <c r="D854" s="101">
        <v>2008</v>
      </c>
      <c r="E854" s="102">
        <f t="shared" si="165"/>
        <v>-420</v>
      </c>
      <c r="F854" s="103">
        <f t="shared" si="166"/>
        <v>-17.2981878088962</v>
      </c>
      <c r="G854" s="116">
        <v>2008</v>
      </c>
      <c r="IG854"/>
      <c r="IH854"/>
      <c r="II854"/>
      <c r="IJ854"/>
      <c r="IK854"/>
      <c r="IL854"/>
      <c r="IM854"/>
      <c r="IN854"/>
    </row>
    <row r="855" s="33" customFormat="1" ht="15" customHeight="1" spans="1:248">
      <c r="A855" s="105">
        <v>21206</v>
      </c>
      <c r="B855" s="106" t="s">
        <v>708</v>
      </c>
      <c r="C855" s="117">
        <f t="shared" ref="C855:G855" si="170">C856</f>
        <v>111</v>
      </c>
      <c r="D855" s="101">
        <f t="shared" si="170"/>
        <v>0</v>
      </c>
      <c r="E855" s="102">
        <f t="shared" si="165"/>
        <v>-111</v>
      </c>
      <c r="F855" s="103">
        <f t="shared" si="166"/>
        <v>-100</v>
      </c>
      <c r="G855" s="104">
        <f t="shared" si="170"/>
        <v>0</v>
      </c>
      <c r="IG855"/>
      <c r="IH855"/>
      <c r="II855"/>
      <c r="IJ855"/>
      <c r="IK855"/>
      <c r="IL855"/>
      <c r="IM855"/>
      <c r="IN855"/>
    </row>
    <row r="856" s="33" customFormat="1" ht="15" customHeight="1" spans="1:248">
      <c r="A856" s="105">
        <v>2120601</v>
      </c>
      <c r="B856" s="108" t="s">
        <v>709</v>
      </c>
      <c r="C856" s="117">
        <v>111</v>
      </c>
      <c r="D856" s="101"/>
      <c r="E856" s="102">
        <f t="shared" si="165"/>
        <v>-111</v>
      </c>
      <c r="F856" s="103">
        <f t="shared" si="166"/>
        <v>-100</v>
      </c>
      <c r="G856" s="104"/>
      <c r="IG856"/>
      <c r="IH856"/>
      <c r="II856"/>
      <c r="IJ856"/>
      <c r="IK856"/>
      <c r="IL856"/>
      <c r="IM856"/>
      <c r="IN856"/>
    </row>
    <row r="857" s="33" customFormat="1" ht="15" customHeight="1" spans="1:248">
      <c r="A857" s="105">
        <v>21299</v>
      </c>
      <c r="B857" s="106" t="s">
        <v>710</v>
      </c>
      <c r="C857" s="117">
        <f t="shared" ref="C857:G857" si="171">C858</f>
        <v>0</v>
      </c>
      <c r="D857" s="101">
        <f t="shared" si="171"/>
        <v>0</v>
      </c>
      <c r="E857" s="102">
        <f t="shared" si="165"/>
        <v>0</v>
      </c>
      <c r="F857" s="103">
        <f t="shared" si="166"/>
        <v>0</v>
      </c>
      <c r="G857" s="104">
        <f t="shared" si="171"/>
        <v>0</v>
      </c>
      <c r="IG857"/>
      <c r="IH857"/>
      <c r="II857"/>
      <c r="IJ857"/>
      <c r="IK857"/>
      <c r="IL857"/>
      <c r="IM857"/>
      <c r="IN857"/>
    </row>
    <row r="858" s="33" customFormat="1" ht="15" customHeight="1" spans="1:248">
      <c r="A858" s="105">
        <v>2129901</v>
      </c>
      <c r="B858" s="108" t="s">
        <v>711</v>
      </c>
      <c r="C858" s="117"/>
      <c r="D858" s="101"/>
      <c r="E858" s="102">
        <f t="shared" si="165"/>
        <v>0</v>
      </c>
      <c r="F858" s="103">
        <f t="shared" si="166"/>
        <v>0</v>
      </c>
      <c r="G858" s="104"/>
      <c r="IG858"/>
      <c r="IH858"/>
      <c r="II858"/>
      <c r="IJ858"/>
      <c r="IK858"/>
      <c r="IL858"/>
      <c r="IM858"/>
      <c r="IN858"/>
    </row>
    <row r="859" s="33" customFormat="1" ht="15" customHeight="1" spans="1:248">
      <c r="A859" s="105">
        <v>213</v>
      </c>
      <c r="B859" s="106" t="s">
        <v>712</v>
      </c>
      <c r="C859" s="117">
        <f t="shared" ref="C859:G859" si="172">C860+C886+C911+C939+C950+C957+C964+C967</f>
        <v>8194</v>
      </c>
      <c r="D859" s="101">
        <f t="shared" si="172"/>
        <v>6273</v>
      </c>
      <c r="E859" s="102">
        <f t="shared" si="165"/>
        <v>-1921</v>
      </c>
      <c r="F859" s="103">
        <f t="shared" si="166"/>
        <v>-23.4439834024896</v>
      </c>
      <c r="G859" s="104">
        <f t="shared" si="172"/>
        <v>6273</v>
      </c>
      <c r="IG859"/>
      <c r="IH859"/>
      <c r="II859"/>
      <c r="IJ859"/>
      <c r="IK859"/>
      <c r="IL859"/>
      <c r="IM859"/>
      <c r="IN859"/>
    </row>
    <row r="860" s="33" customFormat="1" ht="15" customHeight="1" spans="1:248">
      <c r="A860" s="105">
        <v>21301</v>
      </c>
      <c r="B860" s="106" t="s">
        <v>713</v>
      </c>
      <c r="C860" s="117">
        <f t="shared" ref="C860:G860" si="173">SUM(C861:C885)</f>
        <v>1263</v>
      </c>
      <c r="D860" s="101">
        <f t="shared" si="173"/>
        <v>1764</v>
      </c>
      <c r="E860" s="102">
        <f t="shared" si="165"/>
        <v>501</v>
      </c>
      <c r="F860" s="103">
        <f t="shared" si="166"/>
        <v>39.667458432304</v>
      </c>
      <c r="G860" s="104">
        <f t="shared" si="173"/>
        <v>1764</v>
      </c>
      <c r="IG860"/>
      <c r="IH860"/>
      <c r="II860"/>
      <c r="IJ860"/>
      <c r="IK860"/>
      <c r="IL860"/>
      <c r="IM860"/>
      <c r="IN860"/>
    </row>
    <row r="861" s="33" customFormat="1" ht="15" customHeight="1" spans="1:248">
      <c r="A861" s="105">
        <v>2130101</v>
      </c>
      <c r="B861" s="108" t="s">
        <v>63</v>
      </c>
      <c r="C861" s="117">
        <f>283+10</f>
        <v>293</v>
      </c>
      <c r="D861" s="101">
        <v>125</v>
      </c>
      <c r="E861" s="102">
        <f t="shared" si="165"/>
        <v>-168</v>
      </c>
      <c r="F861" s="103">
        <f t="shared" si="166"/>
        <v>-57.3378839590444</v>
      </c>
      <c r="G861" s="116">
        <v>125</v>
      </c>
      <c r="IG861"/>
      <c r="IH861"/>
      <c r="II861"/>
      <c r="IJ861"/>
      <c r="IK861"/>
      <c r="IL861"/>
      <c r="IM861"/>
      <c r="IN861"/>
    </row>
    <row r="862" s="33" customFormat="1" ht="15" customHeight="1" spans="1:248">
      <c r="A862" s="105">
        <v>2130102</v>
      </c>
      <c r="B862" s="108" t="s">
        <v>64</v>
      </c>
      <c r="C862" s="117">
        <v>0</v>
      </c>
      <c r="D862" s="101">
        <v>13</v>
      </c>
      <c r="E862" s="102">
        <f t="shared" si="165"/>
        <v>13</v>
      </c>
      <c r="F862" s="103">
        <f t="shared" si="166"/>
        <v>0</v>
      </c>
      <c r="G862" s="116">
        <v>13</v>
      </c>
      <c r="IG862"/>
      <c r="IH862"/>
      <c r="II862"/>
      <c r="IJ862"/>
      <c r="IK862"/>
      <c r="IL862"/>
      <c r="IM862"/>
      <c r="IN862"/>
    </row>
    <row r="863" s="33" customFormat="1" ht="15" customHeight="1" spans="1:248">
      <c r="A863" s="105">
        <v>2130103</v>
      </c>
      <c r="B863" s="108" t="s">
        <v>65</v>
      </c>
      <c r="C863" s="117">
        <v>0</v>
      </c>
      <c r="D863" s="101">
        <v>0</v>
      </c>
      <c r="E863" s="102">
        <f t="shared" si="165"/>
        <v>0</v>
      </c>
      <c r="F863" s="103">
        <f t="shared" si="166"/>
        <v>0</v>
      </c>
      <c r="G863" s="116">
        <v>0</v>
      </c>
      <c r="IG863"/>
      <c r="IH863"/>
      <c r="II863"/>
      <c r="IJ863"/>
      <c r="IK863"/>
      <c r="IL863"/>
      <c r="IM863"/>
      <c r="IN863"/>
    </row>
    <row r="864" s="33" customFormat="1" ht="15" customHeight="1" spans="1:248">
      <c r="A864" s="105">
        <v>2130104</v>
      </c>
      <c r="B864" s="108" t="s">
        <v>72</v>
      </c>
      <c r="C864" s="117">
        <v>813</v>
      </c>
      <c r="D864" s="101">
        <v>1411</v>
      </c>
      <c r="E864" s="102">
        <f t="shared" si="165"/>
        <v>598</v>
      </c>
      <c r="F864" s="103">
        <f t="shared" si="166"/>
        <v>73.5547355473555</v>
      </c>
      <c r="G864" s="116">
        <v>1411</v>
      </c>
      <c r="IG864"/>
      <c r="IH864"/>
      <c r="II864"/>
      <c r="IJ864"/>
      <c r="IK864"/>
      <c r="IL864"/>
      <c r="IM864"/>
      <c r="IN864"/>
    </row>
    <row r="865" s="33" customFormat="1" ht="15" customHeight="1" spans="1:248">
      <c r="A865" s="105">
        <v>2130105</v>
      </c>
      <c r="B865" s="108" t="s">
        <v>714</v>
      </c>
      <c r="C865" s="117">
        <v>0</v>
      </c>
      <c r="D865" s="101">
        <v>0</v>
      </c>
      <c r="E865" s="102">
        <f t="shared" si="165"/>
        <v>0</v>
      </c>
      <c r="F865" s="103">
        <f t="shared" si="166"/>
        <v>0</v>
      </c>
      <c r="G865" s="116">
        <v>0</v>
      </c>
      <c r="IG865"/>
      <c r="IH865"/>
      <c r="II865"/>
      <c r="IJ865"/>
      <c r="IK865"/>
      <c r="IL865"/>
      <c r="IM865"/>
      <c r="IN865"/>
    </row>
    <row r="866" s="33" customFormat="1" ht="15" customHeight="1" spans="1:248">
      <c r="A866" s="105">
        <v>2130106</v>
      </c>
      <c r="B866" s="108" t="s">
        <v>715</v>
      </c>
      <c r="C866" s="117">
        <v>25</v>
      </c>
      <c r="D866" s="101">
        <v>42</v>
      </c>
      <c r="E866" s="102">
        <f t="shared" si="165"/>
        <v>17</v>
      </c>
      <c r="F866" s="103">
        <f t="shared" si="166"/>
        <v>68</v>
      </c>
      <c r="G866" s="116">
        <v>42</v>
      </c>
      <c r="IG866"/>
      <c r="IH866"/>
      <c r="II866"/>
      <c r="IJ866"/>
      <c r="IK866"/>
      <c r="IL866"/>
      <c r="IM866"/>
      <c r="IN866"/>
    </row>
    <row r="867" s="33" customFormat="1" ht="15" customHeight="1" spans="1:248">
      <c r="A867" s="105">
        <v>2130108</v>
      </c>
      <c r="B867" s="108" t="s">
        <v>716</v>
      </c>
      <c r="C867" s="117">
        <v>47</v>
      </c>
      <c r="D867" s="101">
        <v>70</v>
      </c>
      <c r="E867" s="102">
        <f t="shared" si="165"/>
        <v>23</v>
      </c>
      <c r="F867" s="103">
        <f t="shared" si="166"/>
        <v>48.936170212766</v>
      </c>
      <c r="G867" s="116">
        <v>70</v>
      </c>
      <c r="IG867"/>
      <c r="IH867"/>
      <c r="II867"/>
      <c r="IJ867"/>
      <c r="IK867"/>
      <c r="IL867"/>
      <c r="IM867"/>
      <c r="IN867"/>
    </row>
    <row r="868" s="33" customFormat="1" ht="15" customHeight="1" spans="1:248">
      <c r="A868" s="105">
        <v>2130109</v>
      </c>
      <c r="B868" s="108" t="s">
        <v>717</v>
      </c>
      <c r="C868" s="117">
        <v>14</v>
      </c>
      <c r="D868" s="101">
        <v>5</v>
      </c>
      <c r="E868" s="102">
        <f t="shared" si="165"/>
        <v>-9</v>
      </c>
      <c r="F868" s="103">
        <f t="shared" si="166"/>
        <v>-64.2857142857143</v>
      </c>
      <c r="G868" s="116">
        <v>5</v>
      </c>
      <c r="IG868"/>
      <c r="IH868"/>
      <c r="II868"/>
      <c r="IJ868"/>
      <c r="IK868"/>
      <c r="IL868"/>
      <c r="IM868"/>
      <c r="IN868"/>
    </row>
    <row r="869" s="33" customFormat="1" ht="15" customHeight="1" spans="1:248">
      <c r="A869" s="105">
        <v>2130110</v>
      </c>
      <c r="B869" s="108" t="s">
        <v>718</v>
      </c>
      <c r="C869" s="117">
        <v>11</v>
      </c>
      <c r="D869" s="101">
        <v>1</v>
      </c>
      <c r="E869" s="102">
        <f t="shared" si="165"/>
        <v>-10</v>
      </c>
      <c r="F869" s="103">
        <f t="shared" si="166"/>
        <v>-90.9090909090909</v>
      </c>
      <c r="G869" s="116">
        <v>1</v>
      </c>
      <c r="IG869"/>
      <c r="IH869"/>
      <c r="II869"/>
      <c r="IJ869"/>
      <c r="IK869"/>
      <c r="IL869"/>
      <c r="IM869"/>
      <c r="IN869"/>
    </row>
    <row r="870" s="33" customFormat="1" ht="15" customHeight="1" spans="1:248">
      <c r="A870" s="105">
        <v>2130111</v>
      </c>
      <c r="B870" s="108" t="s">
        <v>719</v>
      </c>
      <c r="C870" s="117">
        <v>0</v>
      </c>
      <c r="D870" s="101">
        <v>0</v>
      </c>
      <c r="E870" s="102">
        <f t="shared" si="165"/>
        <v>0</v>
      </c>
      <c r="F870" s="103">
        <f t="shared" si="166"/>
        <v>0</v>
      </c>
      <c r="G870" s="116">
        <v>0</v>
      </c>
      <c r="IG870"/>
      <c r="IH870"/>
      <c r="II870"/>
      <c r="IJ870"/>
      <c r="IK870"/>
      <c r="IL870"/>
      <c r="IM870"/>
      <c r="IN870"/>
    </row>
    <row r="871" s="33" customFormat="1" ht="15" customHeight="1" spans="1:248">
      <c r="A871" s="105">
        <v>2130112</v>
      </c>
      <c r="B871" s="108" t="s">
        <v>720</v>
      </c>
      <c r="C871" s="117">
        <v>11</v>
      </c>
      <c r="D871" s="101">
        <v>5</v>
      </c>
      <c r="E871" s="102">
        <f t="shared" si="165"/>
        <v>-6</v>
      </c>
      <c r="F871" s="103">
        <f t="shared" si="166"/>
        <v>-54.5454545454545</v>
      </c>
      <c r="G871" s="116">
        <v>5</v>
      </c>
      <c r="IG871"/>
      <c r="IH871"/>
      <c r="II871"/>
      <c r="IJ871"/>
      <c r="IK871"/>
      <c r="IL871"/>
      <c r="IM871"/>
      <c r="IN871"/>
    </row>
    <row r="872" s="33" customFormat="1" ht="15" customHeight="1" spans="1:248">
      <c r="A872" s="105">
        <v>2130114</v>
      </c>
      <c r="B872" s="108" t="s">
        <v>721</v>
      </c>
      <c r="C872" s="117">
        <v>0</v>
      </c>
      <c r="D872" s="101">
        <v>0</v>
      </c>
      <c r="E872" s="102">
        <f t="shared" si="165"/>
        <v>0</v>
      </c>
      <c r="F872" s="103">
        <f t="shared" si="166"/>
        <v>0</v>
      </c>
      <c r="G872" s="116">
        <v>0</v>
      </c>
      <c r="IG872"/>
      <c r="IH872"/>
      <c r="II872"/>
      <c r="IJ872"/>
      <c r="IK872"/>
      <c r="IL872"/>
      <c r="IM872"/>
      <c r="IN872"/>
    </row>
    <row r="873" s="33" customFormat="1" ht="15" customHeight="1" spans="1:248">
      <c r="A873" s="105">
        <v>2130119</v>
      </c>
      <c r="B873" s="108" t="s">
        <v>722</v>
      </c>
      <c r="C873" s="117">
        <v>0</v>
      </c>
      <c r="D873" s="101">
        <v>0</v>
      </c>
      <c r="E873" s="102">
        <f t="shared" si="165"/>
        <v>0</v>
      </c>
      <c r="F873" s="103">
        <f t="shared" si="166"/>
        <v>0</v>
      </c>
      <c r="G873" s="116">
        <v>0</v>
      </c>
      <c r="IG873"/>
      <c r="IH873"/>
      <c r="II873"/>
      <c r="IJ873"/>
      <c r="IK873"/>
      <c r="IL873"/>
      <c r="IM873"/>
      <c r="IN873"/>
    </row>
    <row r="874" s="33" customFormat="1" ht="15" customHeight="1" spans="1:248">
      <c r="A874" s="105">
        <v>2130120</v>
      </c>
      <c r="B874" s="108" t="s">
        <v>723</v>
      </c>
      <c r="C874" s="117">
        <v>0</v>
      </c>
      <c r="D874" s="101">
        <v>0</v>
      </c>
      <c r="E874" s="102">
        <f t="shared" si="165"/>
        <v>0</v>
      </c>
      <c r="F874" s="103">
        <f t="shared" si="166"/>
        <v>0</v>
      </c>
      <c r="G874" s="116">
        <v>0</v>
      </c>
      <c r="IG874"/>
      <c r="IH874"/>
      <c r="II874"/>
      <c r="IJ874"/>
      <c r="IK874"/>
      <c r="IL874"/>
      <c r="IM874"/>
      <c r="IN874"/>
    </row>
    <row r="875" s="33" customFormat="1" ht="15" customHeight="1" spans="1:248">
      <c r="A875" s="105">
        <v>2130121</v>
      </c>
      <c r="B875" s="108" t="s">
        <v>724</v>
      </c>
      <c r="C875" s="117"/>
      <c r="D875" s="101">
        <v>0</v>
      </c>
      <c r="E875" s="102">
        <f t="shared" si="165"/>
        <v>0</v>
      </c>
      <c r="F875" s="103">
        <f t="shared" si="166"/>
        <v>0</v>
      </c>
      <c r="G875" s="116">
        <v>0</v>
      </c>
      <c r="IG875"/>
      <c r="IH875"/>
      <c r="II875"/>
      <c r="IJ875"/>
      <c r="IK875"/>
      <c r="IL875"/>
      <c r="IM875"/>
      <c r="IN875"/>
    </row>
    <row r="876" s="33" customFormat="1" ht="15" customHeight="1" spans="1:248">
      <c r="A876" s="105">
        <v>2130122</v>
      </c>
      <c r="B876" s="108" t="s">
        <v>725</v>
      </c>
      <c r="C876" s="117">
        <v>5</v>
      </c>
      <c r="D876" s="101">
        <v>39</v>
      </c>
      <c r="E876" s="102">
        <f t="shared" si="165"/>
        <v>34</v>
      </c>
      <c r="F876" s="103">
        <f t="shared" si="166"/>
        <v>680</v>
      </c>
      <c r="G876" s="116">
        <v>39</v>
      </c>
      <c r="IG876"/>
      <c r="IH876"/>
      <c r="II876"/>
      <c r="IJ876"/>
      <c r="IK876"/>
      <c r="IL876"/>
      <c r="IM876"/>
      <c r="IN876"/>
    </row>
    <row r="877" s="33" customFormat="1" ht="15" customHeight="1" spans="1:248">
      <c r="A877" s="105">
        <v>2130124</v>
      </c>
      <c r="B877" s="108" t="s">
        <v>726</v>
      </c>
      <c r="C877" s="117">
        <v>5</v>
      </c>
      <c r="D877" s="101">
        <v>10</v>
      </c>
      <c r="E877" s="102">
        <f t="shared" si="165"/>
        <v>5</v>
      </c>
      <c r="F877" s="103">
        <f t="shared" si="166"/>
        <v>100</v>
      </c>
      <c r="G877" s="116">
        <v>10</v>
      </c>
      <c r="IG877"/>
      <c r="IH877"/>
      <c r="II877"/>
      <c r="IJ877"/>
      <c r="IK877"/>
      <c r="IL877"/>
      <c r="IM877"/>
      <c r="IN877"/>
    </row>
    <row r="878" s="33" customFormat="1" ht="15" customHeight="1" spans="1:248">
      <c r="A878" s="105">
        <v>2130125</v>
      </c>
      <c r="B878" s="108" t="s">
        <v>727</v>
      </c>
      <c r="C878" s="117">
        <v>2</v>
      </c>
      <c r="D878" s="101">
        <v>2</v>
      </c>
      <c r="E878" s="102">
        <f t="shared" si="165"/>
        <v>0</v>
      </c>
      <c r="F878" s="103">
        <f t="shared" si="166"/>
        <v>0</v>
      </c>
      <c r="G878" s="116">
        <v>2</v>
      </c>
      <c r="IG878"/>
      <c r="IH878"/>
      <c r="II878"/>
      <c r="IJ878"/>
      <c r="IK878"/>
      <c r="IL878"/>
      <c r="IM878"/>
      <c r="IN878"/>
    </row>
    <row r="879" s="33" customFormat="1" ht="15" customHeight="1" spans="1:248">
      <c r="A879" s="105">
        <v>2130126</v>
      </c>
      <c r="B879" s="108" t="s">
        <v>728</v>
      </c>
      <c r="C879" s="117">
        <v>0</v>
      </c>
      <c r="D879" s="101">
        <v>0</v>
      </c>
      <c r="E879" s="102">
        <f t="shared" si="165"/>
        <v>0</v>
      </c>
      <c r="F879" s="103">
        <f t="shared" si="166"/>
        <v>0</v>
      </c>
      <c r="G879" s="116">
        <v>0</v>
      </c>
      <c r="IG879"/>
      <c r="IH879"/>
      <c r="II879"/>
      <c r="IJ879"/>
      <c r="IK879"/>
      <c r="IL879"/>
      <c r="IM879"/>
      <c r="IN879"/>
    </row>
    <row r="880" s="33" customFormat="1" ht="15" customHeight="1" spans="1:248">
      <c r="A880" s="105">
        <v>2130135</v>
      </c>
      <c r="B880" s="108" t="s">
        <v>729</v>
      </c>
      <c r="C880" s="117">
        <v>1</v>
      </c>
      <c r="D880" s="101">
        <v>0</v>
      </c>
      <c r="E880" s="102">
        <f t="shared" si="165"/>
        <v>-1</v>
      </c>
      <c r="F880" s="103">
        <f t="shared" si="166"/>
        <v>-100</v>
      </c>
      <c r="G880" s="116">
        <v>0</v>
      </c>
      <c r="IG880"/>
      <c r="IH880"/>
      <c r="II880"/>
      <c r="IJ880"/>
      <c r="IK880"/>
      <c r="IL880"/>
      <c r="IM880"/>
      <c r="IN880"/>
    </row>
    <row r="881" s="33" customFormat="1" ht="15" customHeight="1" spans="1:248">
      <c r="A881" s="105">
        <v>2130142</v>
      </c>
      <c r="B881" s="108" t="s">
        <v>730</v>
      </c>
      <c r="C881" s="117"/>
      <c r="D881" s="101">
        <v>0</v>
      </c>
      <c r="E881" s="102">
        <f t="shared" si="165"/>
        <v>0</v>
      </c>
      <c r="F881" s="103">
        <f t="shared" si="166"/>
        <v>0</v>
      </c>
      <c r="G881" s="116">
        <v>0</v>
      </c>
      <c r="IG881"/>
      <c r="IH881"/>
      <c r="II881"/>
      <c r="IJ881"/>
      <c r="IK881"/>
      <c r="IL881"/>
      <c r="IM881"/>
      <c r="IN881"/>
    </row>
    <row r="882" s="33" customFormat="1" ht="15" customHeight="1" spans="1:248">
      <c r="A882" s="105">
        <v>2130148</v>
      </c>
      <c r="B882" s="108" t="s">
        <v>731</v>
      </c>
      <c r="C882" s="117">
        <v>0</v>
      </c>
      <c r="D882" s="101">
        <v>0</v>
      </c>
      <c r="E882" s="102">
        <f t="shared" si="165"/>
        <v>0</v>
      </c>
      <c r="F882" s="103">
        <f t="shared" si="166"/>
        <v>0</v>
      </c>
      <c r="G882" s="116">
        <v>0</v>
      </c>
      <c r="IG882"/>
      <c r="IH882"/>
      <c r="II882"/>
      <c r="IJ882"/>
      <c r="IK882"/>
      <c r="IL882"/>
      <c r="IM882"/>
      <c r="IN882"/>
    </row>
    <row r="883" s="33" customFormat="1" ht="15" customHeight="1" spans="1:248">
      <c r="A883" s="105">
        <v>2130152</v>
      </c>
      <c r="B883" s="108" t="s">
        <v>732</v>
      </c>
      <c r="C883" s="117">
        <v>5</v>
      </c>
      <c r="D883" s="101">
        <v>0</v>
      </c>
      <c r="E883" s="102">
        <f t="shared" si="165"/>
        <v>-5</v>
      </c>
      <c r="F883" s="103">
        <f t="shared" si="166"/>
        <v>-100</v>
      </c>
      <c r="G883" s="116">
        <v>0</v>
      </c>
      <c r="IG883"/>
      <c r="IH883"/>
      <c r="II883"/>
      <c r="IJ883"/>
      <c r="IK883"/>
      <c r="IL883"/>
      <c r="IM883"/>
      <c r="IN883"/>
    </row>
    <row r="884" s="33" customFormat="1" ht="15" customHeight="1" spans="1:248">
      <c r="A884" s="105">
        <v>2130153</v>
      </c>
      <c r="B884" s="108" t="s">
        <v>733</v>
      </c>
      <c r="C884" s="117">
        <v>0</v>
      </c>
      <c r="D884" s="101">
        <v>0</v>
      </c>
      <c r="E884" s="102">
        <f t="shared" si="165"/>
        <v>0</v>
      </c>
      <c r="F884" s="103">
        <f t="shared" si="166"/>
        <v>0</v>
      </c>
      <c r="G884" s="116">
        <v>0</v>
      </c>
      <c r="IG884"/>
      <c r="IH884"/>
      <c r="II884"/>
      <c r="IJ884"/>
      <c r="IK884"/>
      <c r="IL884"/>
      <c r="IM884"/>
      <c r="IN884"/>
    </row>
    <row r="885" s="33" customFormat="1" ht="15" customHeight="1" spans="1:248">
      <c r="A885" s="105">
        <v>2130199</v>
      </c>
      <c r="B885" s="108" t="s">
        <v>734</v>
      </c>
      <c r="C885" s="117">
        <v>31</v>
      </c>
      <c r="D885" s="101">
        <v>41</v>
      </c>
      <c r="E885" s="102">
        <f t="shared" si="165"/>
        <v>10</v>
      </c>
      <c r="F885" s="103">
        <f t="shared" si="166"/>
        <v>32.258064516129</v>
      </c>
      <c r="G885" s="116">
        <v>41</v>
      </c>
      <c r="IG885"/>
      <c r="IH885"/>
      <c r="II885"/>
      <c r="IJ885"/>
      <c r="IK885"/>
      <c r="IL885"/>
      <c r="IM885"/>
      <c r="IN885"/>
    </row>
    <row r="886" s="33" customFormat="1" ht="15" customHeight="1" spans="1:248">
      <c r="A886" s="105">
        <v>21302</v>
      </c>
      <c r="B886" s="106" t="s">
        <v>735</v>
      </c>
      <c r="C886" s="117">
        <f t="shared" ref="C886:G886" si="174">SUM(C887:C910)</f>
        <v>3361</v>
      </c>
      <c r="D886" s="101">
        <f t="shared" si="174"/>
        <v>1386</v>
      </c>
      <c r="E886" s="102">
        <f t="shared" si="165"/>
        <v>-1975</v>
      </c>
      <c r="F886" s="103">
        <f t="shared" si="166"/>
        <v>-58.7622731329961</v>
      </c>
      <c r="G886" s="104">
        <f t="shared" si="174"/>
        <v>1386</v>
      </c>
      <c r="IG886"/>
      <c r="IH886"/>
      <c r="II886"/>
      <c r="IJ886"/>
      <c r="IK886"/>
      <c r="IL886"/>
      <c r="IM886"/>
      <c r="IN886"/>
    </row>
    <row r="887" s="33" customFormat="1" ht="15" customHeight="1" spans="1:248">
      <c r="A887" s="105">
        <v>2130201</v>
      </c>
      <c r="B887" s="108" t="s">
        <v>63</v>
      </c>
      <c r="C887" s="117">
        <v>275</v>
      </c>
      <c r="D887" s="101">
        <v>212</v>
      </c>
      <c r="E887" s="102">
        <f t="shared" si="165"/>
        <v>-63</v>
      </c>
      <c r="F887" s="103">
        <f t="shared" si="166"/>
        <v>-22.9090909090909</v>
      </c>
      <c r="G887" s="116">
        <v>212</v>
      </c>
      <c r="IG887"/>
      <c r="IH887"/>
      <c r="II887"/>
      <c r="IJ887"/>
      <c r="IK887"/>
      <c r="IL887"/>
      <c r="IM887"/>
      <c r="IN887"/>
    </row>
    <row r="888" s="33" customFormat="1" ht="15" customHeight="1" spans="1:248">
      <c r="A888" s="105">
        <v>2130202</v>
      </c>
      <c r="B888" s="108" t="s">
        <v>64</v>
      </c>
      <c r="C888" s="117">
        <v>0</v>
      </c>
      <c r="D888" s="101">
        <v>0</v>
      </c>
      <c r="E888" s="102">
        <f t="shared" si="165"/>
        <v>0</v>
      </c>
      <c r="F888" s="103">
        <f t="shared" si="166"/>
        <v>0</v>
      </c>
      <c r="G888" s="116">
        <v>0</v>
      </c>
      <c r="IG888"/>
      <c r="IH888"/>
      <c r="II888"/>
      <c r="IJ888"/>
      <c r="IK888"/>
      <c r="IL888"/>
      <c r="IM888"/>
      <c r="IN888"/>
    </row>
    <row r="889" s="33" customFormat="1" ht="15" customHeight="1" spans="1:248">
      <c r="A889" s="105">
        <v>2130203</v>
      </c>
      <c r="B889" s="108" t="s">
        <v>65</v>
      </c>
      <c r="C889" s="117">
        <v>0</v>
      </c>
      <c r="D889" s="101">
        <v>0</v>
      </c>
      <c r="E889" s="102">
        <f t="shared" si="165"/>
        <v>0</v>
      </c>
      <c r="F889" s="103">
        <f t="shared" si="166"/>
        <v>0</v>
      </c>
      <c r="G889" s="116">
        <v>0</v>
      </c>
      <c r="IG889"/>
      <c r="IH889"/>
      <c r="II889"/>
      <c r="IJ889"/>
      <c r="IK889"/>
      <c r="IL889"/>
      <c r="IM889"/>
      <c r="IN889"/>
    </row>
    <row r="890" s="33" customFormat="1" ht="15" customHeight="1" spans="1:248">
      <c r="A890" s="105">
        <v>2130204</v>
      </c>
      <c r="B890" s="108" t="s">
        <v>736</v>
      </c>
      <c r="C890" s="117">
        <v>2583</v>
      </c>
      <c r="D890" s="101">
        <v>0</v>
      </c>
      <c r="E890" s="102">
        <f t="shared" si="165"/>
        <v>-2583</v>
      </c>
      <c r="F890" s="103">
        <f t="shared" si="166"/>
        <v>-100</v>
      </c>
      <c r="G890" s="116">
        <v>0</v>
      </c>
      <c r="IG890"/>
      <c r="IH890"/>
      <c r="II890"/>
      <c r="IJ890"/>
      <c r="IK890"/>
      <c r="IL890"/>
      <c r="IM890"/>
      <c r="IN890"/>
    </row>
    <row r="891" s="33" customFormat="1" ht="15" customHeight="1" spans="1:248">
      <c r="A891" s="105">
        <v>2130205</v>
      </c>
      <c r="B891" s="108" t="s">
        <v>737</v>
      </c>
      <c r="C891" s="117">
        <v>104</v>
      </c>
      <c r="D891" s="101">
        <v>383</v>
      </c>
      <c r="E891" s="102">
        <f t="shared" si="165"/>
        <v>279</v>
      </c>
      <c r="F891" s="103">
        <f t="shared" si="166"/>
        <v>268.269230769231</v>
      </c>
      <c r="G891" s="116">
        <v>383</v>
      </c>
      <c r="IG891"/>
      <c r="IH891"/>
      <c r="II891"/>
      <c r="IJ891"/>
      <c r="IK891"/>
      <c r="IL891"/>
      <c r="IM891"/>
      <c r="IN891"/>
    </row>
    <row r="892" s="33" customFormat="1" ht="15" customHeight="1" spans="1:248">
      <c r="A892" s="105">
        <v>2130206</v>
      </c>
      <c r="B892" s="108" t="s">
        <v>738</v>
      </c>
      <c r="C892" s="117">
        <v>0</v>
      </c>
      <c r="D892" s="101">
        <v>0</v>
      </c>
      <c r="E892" s="102">
        <f t="shared" si="165"/>
        <v>0</v>
      </c>
      <c r="F892" s="103">
        <f t="shared" si="166"/>
        <v>0</v>
      </c>
      <c r="G892" s="116">
        <v>0</v>
      </c>
      <c r="IG892"/>
      <c r="IH892"/>
      <c r="II892"/>
      <c r="IJ892"/>
      <c r="IK892"/>
      <c r="IL892"/>
      <c r="IM892"/>
      <c r="IN892"/>
    </row>
    <row r="893" s="33" customFormat="1" ht="15" customHeight="1" spans="1:248">
      <c r="A893" s="105">
        <v>2130207</v>
      </c>
      <c r="B893" s="108" t="s">
        <v>739</v>
      </c>
      <c r="C893" s="117">
        <v>57</v>
      </c>
      <c r="D893" s="101">
        <v>575</v>
      </c>
      <c r="E893" s="102">
        <f t="shared" si="165"/>
        <v>518</v>
      </c>
      <c r="F893" s="103">
        <f t="shared" si="166"/>
        <v>908.771929824561</v>
      </c>
      <c r="G893" s="116">
        <v>575</v>
      </c>
      <c r="IG893"/>
      <c r="IH893"/>
      <c r="II893"/>
      <c r="IJ893"/>
      <c r="IK893"/>
      <c r="IL893"/>
      <c r="IM893"/>
      <c r="IN893"/>
    </row>
    <row r="894" s="33" customFormat="1" ht="15" customHeight="1" spans="1:248">
      <c r="A894" s="105">
        <v>2130209</v>
      </c>
      <c r="B894" s="108" t="s">
        <v>740</v>
      </c>
      <c r="C894" s="117">
        <v>51</v>
      </c>
      <c r="D894" s="101">
        <v>0</v>
      </c>
      <c r="E894" s="102">
        <f t="shared" si="165"/>
        <v>-51</v>
      </c>
      <c r="F894" s="103">
        <f t="shared" si="166"/>
        <v>-100</v>
      </c>
      <c r="G894" s="116">
        <v>0</v>
      </c>
      <c r="IG894"/>
      <c r="IH894"/>
      <c r="II894"/>
      <c r="IJ894"/>
      <c r="IK894"/>
      <c r="IL894"/>
      <c r="IM894"/>
      <c r="IN894"/>
    </row>
    <row r="895" s="33" customFormat="1" ht="15" customHeight="1" spans="1:248">
      <c r="A895" s="105">
        <v>2130210</v>
      </c>
      <c r="B895" s="108" t="s">
        <v>741</v>
      </c>
      <c r="C895" s="117">
        <v>9</v>
      </c>
      <c r="D895" s="101">
        <v>0</v>
      </c>
      <c r="E895" s="102">
        <f t="shared" si="165"/>
        <v>-9</v>
      </c>
      <c r="F895" s="103">
        <f t="shared" si="166"/>
        <v>-100</v>
      </c>
      <c r="G895" s="116">
        <v>0</v>
      </c>
      <c r="IG895"/>
      <c r="IH895"/>
      <c r="II895"/>
      <c r="IJ895"/>
      <c r="IK895"/>
      <c r="IL895"/>
      <c r="IM895"/>
      <c r="IN895"/>
    </row>
    <row r="896" s="33" customFormat="1" ht="15" customHeight="1" spans="1:248">
      <c r="A896" s="105">
        <v>2130211</v>
      </c>
      <c r="B896" s="108" t="s">
        <v>742</v>
      </c>
      <c r="C896" s="117">
        <v>0</v>
      </c>
      <c r="D896" s="101">
        <v>0</v>
      </c>
      <c r="E896" s="102">
        <f t="shared" si="165"/>
        <v>0</v>
      </c>
      <c r="F896" s="103">
        <f t="shared" si="166"/>
        <v>0</v>
      </c>
      <c r="G896" s="116">
        <v>0</v>
      </c>
      <c r="IG896"/>
      <c r="IH896"/>
      <c r="II896"/>
      <c r="IJ896"/>
      <c r="IK896"/>
      <c r="IL896"/>
      <c r="IM896"/>
      <c r="IN896"/>
    </row>
    <row r="897" s="33" customFormat="1" ht="15" customHeight="1" spans="1:248">
      <c r="A897" s="105">
        <v>2130212</v>
      </c>
      <c r="B897" s="108" t="s">
        <v>743</v>
      </c>
      <c r="C897" s="117">
        <v>0</v>
      </c>
      <c r="D897" s="101">
        <v>0</v>
      </c>
      <c r="E897" s="102">
        <f t="shared" si="165"/>
        <v>0</v>
      </c>
      <c r="F897" s="103">
        <f t="shared" si="166"/>
        <v>0</v>
      </c>
      <c r="G897" s="116">
        <v>0</v>
      </c>
      <c r="IG897"/>
      <c r="IH897"/>
      <c r="II897"/>
      <c r="IJ897"/>
      <c r="IK897"/>
      <c r="IL897"/>
      <c r="IM897"/>
      <c r="IN897"/>
    </row>
    <row r="898" s="33" customFormat="1" ht="15" customHeight="1" spans="1:248">
      <c r="A898" s="105">
        <v>2130213</v>
      </c>
      <c r="B898" s="108" t="s">
        <v>744</v>
      </c>
      <c r="C898" s="117">
        <v>151</v>
      </c>
      <c r="D898" s="101">
        <v>69</v>
      </c>
      <c r="E898" s="102">
        <f t="shared" si="165"/>
        <v>-82</v>
      </c>
      <c r="F898" s="103">
        <f t="shared" si="166"/>
        <v>-54.3046357615894</v>
      </c>
      <c r="G898" s="116">
        <v>69</v>
      </c>
      <c r="IG898"/>
      <c r="IH898"/>
      <c r="II898"/>
      <c r="IJ898"/>
      <c r="IK898"/>
      <c r="IL898"/>
      <c r="IM898"/>
      <c r="IN898"/>
    </row>
    <row r="899" s="33" customFormat="1" ht="15" customHeight="1" spans="1:248">
      <c r="A899" s="105">
        <v>2130217</v>
      </c>
      <c r="B899" s="108" t="s">
        <v>745</v>
      </c>
      <c r="C899" s="117">
        <v>0</v>
      </c>
      <c r="D899" s="101">
        <v>0</v>
      </c>
      <c r="E899" s="102">
        <f t="shared" si="165"/>
        <v>0</v>
      </c>
      <c r="F899" s="103">
        <f t="shared" si="166"/>
        <v>0</v>
      </c>
      <c r="G899" s="116">
        <v>0</v>
      </c>
      <c r="IG899"/>
      <c r="IH899"/>
      <c r="II899"/>
      <c r="IJ899"/>
      <c r="IK899"/>
      <c r="IL899"/>
      <c r="IM899"/>
      <c r="IN899"/>
    </row>
    <row r="900" s="33" customFormat="1" ht="15" customHeight="1" spans="1:248">
      <c r="A900" s="105">
        <v>2130220</v>
      </c>
      <c r="B900" s="108" t="s">
        <v>746</v>
      </c>
      <c r="C900" s="117">
        <v>0</v>
      </c>
      <c r="D900" s="101">
        <v>0</v>
      </c>
      <c r="E900" s="102">
        <f t="shared" si="165"/>
        <v>0</v>
      </c>
      <c r="F900" s="103">
        <f t="shared" si="166"/>
        <v>0</v>
      </c>
      <c r="G900" s="116">
        <v>0</v>
      </c>
      <c r="IG900"/>
      <c r="IH900"/>
      <c r="II900"/>
      <c r="IJ900"/>
      <c r="IK900"/>
      <c r="IL900"/>
      <c r="IM900"/>
      <c r="IN900"/>
    </row>
    <row r="901" s="33" customFormat="1" ht="15" customHeight="1" spans="1:248">
      <c r="A901" s="105">
        <v>2130221</v>
      </c>
      <c r="B901" s="108" t="s">
        <v>747</v>
      </c>
      <c r="C901" s="117">
        <v>0</v>
      </c>
      <c r="D901" s="101">
        <v>0</v>
      </c>
      <c r="E901" s="102">
        <f t="shared" ref="E901:E964" si="175">D901-C901</f>
        <v>0</v>
      </c>
      <c r="F901" s="103">
        <f t="shared" ref="F901:F964" si="176">IF(C901=0,,E901/C901*100)</f>
        <v>0</v>
      </c>
      <c r="G901" s="116">
        <v>0</v>
      </c>
      <c r="IG901"/>
      <c r="IH901"/>
      <c r="II901"/>
      <c r="IJ901"/>
      <c r="IK901"/>
      <c r="IL901"/>
      <c r="IM901"/>
      <c r="IN901"/>
    </row>
    <row r="902" s="33" customFormat="1" ht="15" customHeight="1" spans="1:248">
      <c r="A902" s="105">
        <v>2130223</v>
      </c>
      <c r="B902" s="108" t="s">
        <v>748</v>
      </c>
      <c r="C902" s="117">
        <v>0</v>
      </c>
      <c r="D902" s="101">
        <v>0</v>
      </c>
      <c r="E902" s="102">
        <f t="shared" si="175"/>
        <v>0</v>
      </c>
      <c r="F902" s="103">
        <f t="shared" si="176"/>
        <v>0</v>
      </c>
      <c r="G902" s="116">
        <v>0</v>
      </c>
      <c r="IG902"/>
      <c r="IH902"/>
      <c r="II902"/>
      <c r="IJ902"/>
      <c r="IK902"/>
      <c r="IL902"/>
      <c r="IM902"/>
      <c r="IN902"/>
    </row>
    <row r="903" s="33" customFormat="1" ht="15" customHeight="1" spans="1:248">
      <c r="A903" s="105">
        <v>2130226</v>
      </c>
      <c r="B903" s="108" t="s">
        <v>749</v>
      </c>
      <c r="C903" s="117">
        <v>0</v>
      </c>
      <c r="D903" s="101">
        <v>0</v>
      </c>
      <c r="E903" s="102">
        <f t="shared" si="175"/>
        <v>0</v>
      </c>
      <c r="F903" s="103">
        <f t="shared" si="176"/>
        <v>0</v>
      </c>
      <c r="G903" s="116">
        <v>0</v>
      </c>
      <c r="IG903"/>
      <c r="IH903"/>
      <c r="II903"/>
      <c r="IJ903"/>
      <c r="IK903"/>
      <c r="IL903"/>
      <c r="IM903"/>
      <c r="IN903"/>
    </row>
    <row r="904" s="33" customFormat="1" ht="15" customHeight="1" spans="1:248">
      <c r="A904" s="105">
        <v>2130227</v>
      </c>
      <c r="B904" s="108" t="s">
        <v>750</v>
      </c>
      <c r="C904" s="117">
        <v>0</v>
      </c>
      <c r="D904" s="101">
        <v>0</v>
      </c>
      <c r="E904" s="102">
        <f t="shared" si="175"/>
        <v>0</v>
      </c>
      <c r="F904" s="103">
        <f t="shared" si="176"/>
        <v>0</v>
      </c>
      <c r="G904" s="116">
        <v>0</v>
      </c>
      <c r="IG904"/>
      <c r="IH904"/>
      <c r="II904"/>
      <c r="IJ904"/>
      <c r="IK904"/>
      <c r="IL904"/>
      <c r="IM904"/>
      <c r="IN904"/>
    </row>
    <row r="905" s="33" customFormat="1" ht="15" customHeight="1" spans="1:248">
      <c r="A905" s="105">
        <v>2130232</v>
      </c>
      <c r="B905" s="108" t="s">
        <v>751</v>
      </c>
      <c r="C905" s="117">
        <v>0</v>
      </c>
      <c r="D905" s="101">
        <v>0</v>
      </c>
      <c r="E905" s="102">
        <f t="shared" si="175"/>
        <v>0</v>
      </c>
      <c r="F905" s="103">
        <f t="shared" si="176"/>
        <v>0</v>
      </c>
      <c r="G905" s="116">
        <v>0</v>
      </c>
      <c r="IG905"/>
      <c r="IH905"/>
      <c r="II905"/>
      <c r="IJ905"/>
      <c r="IK905"/>
      <c r="IL905"/>
      <c r="IM905"/>
      <c r="IN905"/>
    </row>
    <row r="906" s="33" customFormat="1" ht="15" customHeight="1" spans="1:248">
      <c r="A906" s="105">
        <v>2130234</v>
      </c>
      <c r="B906" s="108" t="s">
        <v>752</v>
      </c>
      <c r="C906" s="117">
        <v>105</v>
      </c>
      <c r="D906" s="101">
        <v>140</v>
      </c>
      <c r="E906" s="102">
        <f t="shared" si="175"/>
        <v>35</v>
      </c>
      <c r="F906" s="103">
        <f t="shared" si="176"/>
        <v>33.3333333333333</v>
      </c>
      <c r="G906" s="116">
        <v>140</v>
      </c>
      <c r="IG906"/>
      <c r="IH906"/>
      <c r="II906"/>
      <c r="IJ906"/>
      <c r="IK906"/>
      <c r="IL906"/>
      <c r="IM906"/>
      <c r="IN906"/>
    </row>
    <row r="907" s="33" customFormat="1" ht="15" customHeight="1" spans="1:248">
      <c r="A907" s="105">
        <v>2130235</v>
      </c>
      <c r="B907" s="108" t="s">
        <v>753</v>
      </c>
      <c r="C907" s="117">
        <v>0</v>
      </c>
      <c r="D907" s="101">
        <v>0</v>
      </c>
      <c r="E907" s="102">
        <f t="shared" si="175"/>
        <v>0</v>
      </c>
      <c r="F907" s="103">
        <f t="shared" si="176"/>
        <v>0</v>
      </c>
      <c r="G907" s="116">
        <v>0</v>
      </c>
      <c r="IG907"/>
      <c r="IH907"/>
      <c r="II907"/>
      <c r="IJ907"/>
      <c r="IK907"/>
      <c r="IL907"/>
      <c r="IM907"/>
      <c r="IN907"/>
    </row>
    <row r="908" s="33" customFormat="1" ht="15" customHeight="1" spans="1:248">
      <c r="A908" s="105">
        <v>2130236</v>
      </c>
      <c r="B908" s="108" t="s">
        <v>754</v>
      </c>
      <c r="C908" s="117">
        <v>0</v>
      </c>
      <c r="D908" s="101">
        <v>0</v>
      </c>
      <c r="E908" s="102">
        <f t="shared" si="175"/>
        <v>0</v>
      </c>
      <c r="F908" s="103">
        <f t="shared" si="176"/>
        <v>0</v>
      </c>
      <c r="G908" s="116">
        <v>0</v>
      </c>
      <c r="IG908"/>
      <c r="IH908"/>
      <c r="II908"/>
      <c r="IJ908"/>
      <c r="IK908"/>
      <c r="IL908"/>
      <c r="IM908"/>
      <c r="IN908"/>
    </row>
    <row r="909" s="33" customFormat="1" ht="15" customHeight="1" spans="1:248">
      <c r="A909" s="105">
        <v>2130237</v>
      </c>
      <c r="B909" s="108" t="s">
        <v>720</v>
      </c>
      <c r="C909" s="117">
        <v>0</v>
      </c>
      <c r="D909" s="101">
        <v>0</v>
      </c>
      <c r="E909" s="102">
        <f t="shared" si="175"/>
        <v>0</v>
      </c>
      <c r="F909" s="103">
        <f t="shared" si="176"/>
        <v>0</v>
      </c>
      <c r="G909" s="116">
        <v>0</v>
      </c>
      <c r="IG909"/>
      <c r="IH909"/>
      <c r="II909"/>
      <c r="IJ909"/>
      <c r="IK909"/>
      <c r="IL909"/>
      <c r="IM909"/>
      <c r="IN909"/>
    </row>
    <row r="910" s="33" customFormat="1" ht="15" customHeight="1" spans="1:248">
      <c r="A910" s="105">
        <v>2130299</v>
      </c>
      <c r="B910" s="108" t="s">
        <v>755</v>
      </c>
      <c r="C910" s="117">
        <v>26</v>
      </c>
      <c r="D910" s="101">
        <v>7</v>
      </c>
      <c r="E910" s="102">
        <f t="shared" si="175"/>
        <v>-19</v>
      </c>
      <c r="F910" s="103">
        <f t="shared" si="176"/>
        <v>-73.0769230769231</v>
      </c>
      <c r="G910" s="116">
        <v>7</v>
      </c>
      <c r="IG910"/>
      <c r="IH910"/>
      <c r="II910"/>
      <c r="IJ910"/>
      <c r="IK910"/>
      <c r="IL910"/>
      <c r="IM910"/>
      <c r="IN910"/>
    </row>
    <row r="911" s="33" customFormat="1" ht="15" customHeight="1" spans="1:248">
      <c r="A911" s="105">
        <v>21303</v>
      </c>
      <c r="B911" s="106" t="s">
        <v>756</v>
      </c>
      <c r="C911" s="117">
        <f t="shared" ref="C911:G911" si="177">SUM(C912:C938)</f>
        <v>1382</v>
      </c>
      <c r="D911" s="101">
        <f t="shared" si="177"/>
        <v>1359</v>
      </c>
      <c r="E911" s="102">
        <f t="shared" si="175"/>
        <v>-23</v>
      </c>
      <c r="F911" s="103">
        <f t="shared" si="176"/>
        <v>-1.66425470332851</v>
      </c>
      <c r="G911" s="104">
        <f t="shared" si="177"/>
        <v>1359</v>
      </c>
      <c r="IG911"/>
      <c r="IH911"/>
      <c r="II911"/>
      <c r="IJ911"/>
      <c r="IK911"/>
      <c r="IL911"/>
      <c r="IM911"/>
      <c r="IN911"/>
    </row>
    <row r="912" s="33" customFormat="1" ht="15" customHeight="1" spans="1:248">
      <c r="A912" s="105">
        <v>2130301</v>
      </c>
      <c r="B912" s="108" t="s">
        <v>63</v>
      </c>
      <c r="C912" s="117">
        <v>329</v>
      </c>
      <c r="D912" s="101">
        <v>322</v>
      </c>
      <c r="E912" s="102">
        <f t="shared" si="175"/>
        <v>-7</v>
      </c>
      <c r="F912" s="103">
        <f t="shared" si="176"/>
        <v>-2.12765957446808</v>
      </c>
      <c r="G912" s="116">
        <v>322</v>
      </c>
      <c r="IG912"/>
      <c r="IH912"/>
      <c r="II912"/>
      <c r="IJ912"/>
      <c r="IK912"/>
      <c r="IL912"/>
      <c r="IM912"/>
      <c r="IN912"/>
    </row>
    <row r="913" s="33" customFormat="1" ht="15" customHeight="1" spans="1:248">
      <c r="A913" s="105">
        <v>2130302</v>
      </c>
      <c r="B913" s="108" t="s">
        <v>64</v>
      </c>
      <c r="C913" s="117">
        <v>210</v>
      </c>
      <c r="D913" s="101">
        <v>189</v>
      </c>
      <c r="E913" s="102">
        <f t="shared" si="175"/>
        <v>-21</v>
      </c>
      <c r="F913" s="103">
        <f t="shared" si="176"/>
        <v>-10</v>
      </c>
      <c r="G913" s="116">
        <v>189</v>
      </c>
      <c r="IG913"/>
      <c r="IH913"/>
      <c r="II913"/>
      <c r="IJ913"/>
      <c r="IK913"/>
      <c r="IL913"/>
      <c r="IM913"/>
      <c r="IN913"/>
    </row>
    <row r="914" s="33" customFormat="1" ht="15" customHeight="1" spans="1:248">
      <c r="A914" s="105">
        <v>2130303</v>
      </c>
      <c r="B914" s="108" t="s">
        <v>65</v>
      </c>
      <c r="C914" s="117">
        <v>0</v>
      </c>
      <c r="D914" s="101">
        <v>0</v>
      </c>
      <c r="E914" s="102">
        <f t="shared" si="175"/>
        <v>0</v>
      </c>
      <c r="F914" s="103">
        <f t="shared" si="176"/>
        <v>0</v>
      </c>
      <c r="G914" s="116">
        <v>0</v>
      </c>
      <c r="IG914"/>
      <c r="IH914"/>
      <c r="II914"/>
      <c r="IJ914"/>
      <c r="IK914"/>
      <c r="IL914"/>
      <c r="IM914"/>
      <c r="IN914"/>
    </row>
    <row r="915" s="33" customFormat="1" ht="15" customHeight="1" spans="1:248">
      <c r="A915" s="105">
        <v>2130304</v>
      </c>
      <c r="B915" s="108" t="s">
        <v>757</v>
      </c>
      <c r="C915" s="117">
        <v>0</v>
      </c>
      <c r="D915" s="101">
        <v>0</v>
      </c>
      <c r="E915" s="102">
        <f t="shared" si="175"/>
        <v>0</v>
      </c>
      <c r="F915" s="103">
        <f t="shared" si="176"/>
        <v>0</v>
      </c>
      <c r="G915" s="116">
        <v>0</v>
      </c>
      <c r="IG915"/>
      <c r="IH915"/>
      <c r="II915"/>
      <c r="IJ915"/>
      <c r="IK915"/>
      <c r="IL915"/>
      <c r="IM915"/>
      <c r="IN915"/>
    </row>
    <row r="916" s="33" customFormat="1" ht="15" customHeight="1" spans="1:248">
      <c r="A916" s="105">
        <v>2130305</v>
      </c>
      <c r="B916" s="108" t="s">
        <v>758</v>
      </c>
      <c r="C916" s="117">
        <v>0</v>
      </c>
      <c r="D916" s="101">
        <v>0</v>
      </c>
      <c r="E916" s="102">
        <f t="shared" si="175"/>
        <v>0</v>
      </c>
      <c r="F916" s="103">
        <f t="shared" si="176"/>
        <v>0</v>
      </c>
      <c r="G916" s="116">
        <v>0</v>
      </c>
      <c r="IG916"/>
      <c r="IH916"/>
      <c r="II916"/>
      <c r="IJ916"/>
      <c r="IK916"/>
      <c r="IL916"/>
      <c r="IM916"/>
      <c r="IN916"/>
    </row>
    <row r="917" s="33" customFormat="1" ht="15" customHeight="1" spans="1:248">
      <c r="A917" s="105">
        <v>2130306</v>
      </c>
      <c r="B917" s="108" t="s">
        <v>759</v>
      </c>
      <c r="C917" s="117">
        <v>11</v>
      </c>
      <c r="D917" s="101">
        <v>11</v>
      </c>
      <c r="E917" s="102">
        <f t="shared" si="175"/>
        <v>0</v>
      </c>
      <c r="F917" s="103">
        <f t="shared" si="176"/>
        <v>0</v>
      </c>
      <c r="G917" s="116">
        <v>11</v>
      </c>
      <c r="IG917"/>
      <c r="IH917"/>
      <c r="II917"/>
      <c r="IJ917"/>
      <c r="IK917"/>
      <c r="IL917"/>
      <c r="IM917"/>
      <c r="IN917"/>
    </row>
    <row r="918" s="33" customFormat="1" ht="15" customHeight="1" spans="1:248">
      <c r="A918" s="105">
        <v>2130307</v>
      </c>
      <c r="B918" s="108" t="s">
        <v>760</v>
      </c>
      <c r="C918" s="117">
        <v>0</v>
      </c>
      <c r="D918" s="101">
        <v>0</v>
      </c>
      <c r="E918" s="102">
        <f t="shared" si="175"/>
        <v>0</v>
      </c>
      <c r="F918" s="103">
        <f t="shared" si="176"/>
        <v>0</v>
      </c>
      <c r="G918" s="116">
        <v>0</v>
      </c>
      <c r="IG918"/>
      <c r="IH918"/>
      <c r="II918"/>
      <c r="IJ918"/>
      <c r="IK918"/>
      <c r="IL918"/>
      <c r="IM918"/>
      <c r="IN918"/>
    </row>
    <row r="919" s="33" customFormat="1" ht="15" customHeight="1" spans="1:248">
      <c r="A919" s="105">
        <v>2130308</v>
      </c>
      <c r="B919" s="108" t="s">
        <v>761</v>
      </c>
      <c r="C919" s="117">
        <v>0</v>
      </c>
      <c r="D919" s="101">
        <v>0</v>
      </c>
      <c r="E919" s="102">
        <f t="shared" si="175"/>
        <v>0</v>
      </c>
      <c r="F919" s="103">
        <f t="shared" si="176"/>
        <v>0</v>
      </c>
      <c r="G919" s="116">
        <v>0</v>
      </c>
      <c r="IG919"/>
      <c r="IH919"/>
      <c r="II919"/>
      <c r="IJ919"/>
      <c r="IK919"/>
      <c r="IL919"/>
      <c r="IM919"/>
      <c r="IN919"/>
    </row>
    <row r="920" s="33" customFormat="1" ht="15" customHeight="1" spans="1:248">
      <c r="A920" s="105">
        <v>2130309</v>
      </c>
      <c r="B920" s="108" t="s">
        <v>762</v>
      </c>
      <c r="C920" s="117">
        <v>127</v>
      </c>
      <c r="D920" s="101">
        <v>108</v>
      </c>
      <c r="E920" s="102">
        <f t="shared" si="175"/>
        <v>-19</v>
      </c>
      <c r="F920" s="103">
        <f t="shared" si="176"/>
        <v>-14.9606299212598</v>
      </c>
      <c r="G920" s="116">
        <v>108</v>
      </c>
      <c r="IG920"/>
      <c r="IH920"/>
      <c r="II920"/>
      <c r="IJ920"/>
      <c r="IK920"/>
      <c r="IL920"/>
      <c r="IM920"/>
      <c r="IN920"/>
    </row>
    <row r="921" s="33" customFormat="1" ht="15" customHeight="1" spans="1:248">
      <c r="A921" s="105">
        <v>2130310</v>
      </c>
      <c r="B921" s="108" t="s">
        <v>763</v>
      </c>
      <c r="C921" s="117">
        <v>60</v>
      </c>
      <c r="D921" s="101">
        <v>16</v>
      </c>
      <c r="E921" s="102">
        <f t="shared" si="175"/>
        <v>-44</v>
      </c>
      <c r="F921" s="103">
        <f t="shared" si="176"/>
        <v>-73.3333333333333</v>
      </c>
      <c r="G921" s="116">
        <v>16</v>
      </c>
      <c r="IG921"/>
      <c r="IH921"/>
      <c r="II921"/>
      <c r="IJ921"/>
      <c r="IK921"/>
      <c r="IL921"/>
      <c r="IM921"/>
      <c r="IN921"/>
    </row>
    <row r="922" s="33" customFormat="1" ht="15" customHeight="1" spans="1:248">
      <c r="A922" s="105">
        <v>2130311</v>
      </c>
      <c r="B922" s="108" t="s">
        <v>764</v>
      </c>
      <c r="C922" s="117">
        <v>95</v>
      </c>
      <c r="D922" s="101">
        <v>124</v>
      </c>
      <c r="E922" s="102">
        <f t="shared" si="175"/>
        <v>29</v>
      </c>
      <c r="F922" s="103">
        <f t="shared" si="176"/>
        <v>30.5263157894737</v>
      </c>
      <c r="G922" s="116">
        <v>124</v>
      </c>
      <c r="IG922"/>
      <c r="IH922"/>
      <c r="II922"/>
      <c r="IJ922"/>
      <c r="IK922"/>
      <c r="IL922"/>
      <c r="IM922"/>
      <c r="IN922"/>
    </row>
    <row r="923" s="33" customFormat="1" ht="15" customHeight="1" spans="1:248">
      <c r="A923" s="105">
        <v>2130312</v>
      </c>
      <c r="B923" s="108" t="s">
        <v>765</v>
      </c>
      <c r="C923" s="117">
        <v>30</v>
      </c>
      <c r="D923" s="101">
        <v>27</v>
      </c>
      <c r="E923" s="102">
        <f t="shared" si="175"/>
        <v>-3</v>
      </c>
      <c r="F923" s="103">
        <f t="shared" si="176"/>
        <v>-10</v>
      </c>
      <c r="G923" s="116">
        <v>27</v>
      </c>
      <c r="IG923"/>
      <c r="IH923"/>
      <c r="II923"/>
      <c r="IJ923"/>
      <c r="IK923"/>
      <c r="IL923"/>
      <c r="IM923"/>
      <c r="IN923"/>
    </row>
    <row r="924" s="33" customFormat="1" ht="15" customHeight="1" spans="1:248">
      <c r="A924" s="105">
        <v>2130313</v>
      </c>
      <c r="B924" s="108" t="s">
        <v>766</v>
      </c>
      <c r="C924" s="117">
        <v>0</v>
      </c>
      <c r="D924" s="101">
        <v>0</v>
      </c>
      <c r="E924" s="102">
        <f t="shared" si="175"/>
        <v>0</v>
      </c>
      <c r="F924" s="103">
        <f t="shared" si="176"/>
        <v>0</v>
      </c>
      <c r="G924" s="116">
        <v>0</v>
      </c>
      <c r="IG924"/>
      <c r="IH924"/>
      <c r="II924"/>
      <c r="IJ924"/>
      <c r="IK924"/>
      <c r="IL924"/>
      <c r="IM924"/>
      <c r="IN924"/>
    </row>
    <row r="925" s="33" customFormat="1" ht="15" customHeight="1" spans="1:248">
      <c r="A925" s="105">
        <v>2130314</v>
      </c>
      <c r="B925" s="108" t="s">
        <v>767</v>
      </c>
      <c r="C925" s="117">
        <v>26</v>
      </c>
      <c r="D925" s="101">
        <v>24</v>
      </c>
      <c r="E925" s="102">
        <f t="shared" si="175"/>
        <v>-2</v>
      </c>
      <c r="F925" s="103">
        <f t="shared" si="176"/>
        <v>-7.69230769230769</v>
      </c>
      <c r="G925" s="116">
        <v>24</v>
      </c>
      <c r="IG925"/>
      <c r="IH925"/>
      <c r="II925"/>
      <c r="IJ925"/>
      <c r="IK925"/>
      <c r="IL925"/>
      <c r="IM925"/>
      <c r="IN925"/>
    </row>
    <row r="926" s="33" customFormat="1" ht="15" customHeight="1" spans="1:248">
      <c r="A926" s="105">
        <v>2130315</v>
      </c>
      <c r="B926" s="108" t="s">
        <v>768</v>
      </c>
      <c r="C926" s="117"/>
      <c r="D926" s="101">
        <v>0</v>
      </c>
      <c r="E926" s="102">
        <f t="shared" si="175"/>
        <v>0</v>
      </c>
      <c r="F926" s="103">
        <f t="shared" si="176"/>
        <v>0</v>
      </c>
      <c r="G926" s="116">
        <v>0</v>
      </c>
      <c r="IG926"/>
      <c r="IH926"/>
      <c r="II926"/>
      <c r="IJ926"/>
      <c r="IK926"/>
      <c r="IL926"/>
      <c r="IM926"/>
      <c r="IN926"/>
    </row>
    <row r="927" s="33" customFormat="1" ht="15" customHeight="1" spans="1:248">
      <c r="A927" s="105">
        <v>2130316</v>
      </c>
      <c r="B927" s="108" t="s">
        <v>769</v>
      </c>
      <c r="C927" s="117">
        <v>0</v>
      </c>
      <c r="D927" s="101">
        <v>0</v>
      </c>
      <c r="E927" s="102">
        <f t="shared" si="175"/>
        <v>0</v>
      </c>
      <c r="F927" s="103">
        <f t="shared" si="176"/>
        <v>0</v>
      </c>
      <c r="G927" s="116">
        <v>0</v>
      </c>
      <c r="IG927"/>
      <c r="IH927"/>
      <c r="II927"/>
      <c r="IJ927"/>
      <c r="IK927"/>
      <c r="IL927"/>
      <c r="IM927"/>
      <c r="IN927"/>
    </row>
    <row r="928" s="33" customFormat="1" ht="15" customHeight="1" spans="1:248">
      <c r="A928" s="105">
        <v>2130317</v>
      </c>
      <c r="B928" s="108" t="s">
        <v>770</v>
      </c>
      <c r="C928" s="117">
        <v>47</v>
      </c>
      <c r="D928" s="101">
        <v>0</v>
      </c>
      <c r="E928" s="102">
        <f t="shared" si="175"/>
        <v>-47</v>
      </c>
      <c r="F928" s="103">
        <f t="shared" si="176"/>
        <v>-100</v>
      </c>
      <c r="G928" s="116">
        <v>0</v>
      </c>
      <c r="IG928"/>
      <c r="IH928"/>
      <c r="II928"/>
      <c r="IJ928"/>
      <c r="IK928"/>
      <c r="IL928"/>
      <c r="IM928"/>
      <c r="IN928"/>
    </row>
    <row r="929" s="33" customFormat="1" ht="15" customHeight="1" spans="1:248">
      <c r="A929" s="105">
        <v>2130318</v>
      </c>
      <c r="B929" s="108" t="s">
        <v>771</v>
      </c>
      <c r="C929" s="117">
        <v>0</v>
      </c>
      <c r="D929" s="101">
        <v>0</v>
      </c>
      <c r="E929" s="102">
        <f t="shared" si="175"/>
        <v>0</v>
      </c>
      <c r="F929" s="103">
        <f t="shared" si="176"/>
        <v>0</v>
      </c>
      <c r="G929" s="116">
        <v>0</v>
      </c>
      <c r="IG929"/>
      <c r="IH929"/>
      <c r="II929"/>
      <c r="IJ929"/>
      <c r="IK929"/>
      <c r="IL929"/>
      <c r="IM929"/>
      <c r="IN929"/>
    </row>
    <row r="930" s="33" customFormat="1" ht="15" customHeight="1" spans="1:248">
      <c r="A930" s="105">
        <v>2130319</v>
      </c>
      <c r="B930" s="108" t="s">
        <v>772</v>
      </c>
      <c r="C930" s="117">
        <v>0</v>
      </c>
      <c r="D930" s="101">
        <v>0</v>
      </c>
      <c r="E930" s="102">
        <f t="shared" si="175"/>
        <v>0</v>
      </c>
      <c r="F930" s="103">
        <f t="shared" si="176"/>
        <v>0</v>
      </c>
      <c r="G930" s="116">
        <v>0</v>
      </c>
      <c r="IG930"/>
      <c r="IH930"/>
      <c r="II930"/>
      <c r="IJ930"/>
      <c r="IK930"/>
      <c r="IL930"/>
      <c r="IM930"/>
      <c r="IN930"/>
    </row>
    <row r="931" s="33" customFormat="1" ht="15" customHeight="1" spans="1:248">
      <c r="A931" s="105">
        <v>2130321</v>
      </c>
      <c r="B931" s="108" t="s">
        <v>773</v>
      </c>
      <c r="C931" s="117">
        <v>0</v>
      </c>
      <c r="D931" s="101">
        <v>0</v>
      </c>
      <c r="E931" s="102">
        <f t="shared" si="175"/>
        <v>0</v>
      </c>
      <c r="F931" s="103">
        <f t="shared" si="176"/>
        <v>0</v>
      </c>
      <c r="G931" s="116">
        <v>0</v>
      </c>
      <c r="IG931"/>
      <c r="IH931"/>
      <c r="II931"/>
      <c r="IJ931"/>
      <c r="IK931"/>
      <c r="IL931"/>
      <c r="IM931"/>
      <c r="IN931"/>
    </row>
    <row r="932" s="33" customFormat="1" ht="15" customHeight="1" spans="1:248">
      <c r="A932" s="105">
        <v>2130322</v>
      </c>
      <c r="B932" s="108" t="s">
        <v>774</v>
      </c>
      <c r="C932" s="117">
        <v>0</v>
      </c>
      <c r="D932" s="101">
        <v>0</v>
      </c>
      <c r="E932" s="102">
        <f t="shared" si="175"/>
        <v>0</v>
      </c>
      <c r="F932" s="103">
        <f t="shared" si="176"/>
        <v>0</v>
      </c>
      <c r="G932" s="116">
        <v>0</v>
      </c>
      <c r="IG932"/>
      <c r="IH932"/>
      <c r="II932"/>
      <c r="IJ932"/>
      <c r="IK932"/>
      <c r="IL932"/>
      <c r="IM932"/>
      <c r="IN932"/>
    </row>
    <row r="933" s="33" customFormat="1" ht="15" customHeight="1" spans="1:248">
      <c r="A933" s="105">
        <v>2130333</v>
      </c>
      <c r="B933" s="108" t="s">
        <v>748</v>
      </c>
      <c r="C933" s="117">
        <v>0</v>
      </c>
      <c r="D933" s="101">
        <v>0</v>
      </c>
      <c r="E933" s="102">
        <f t="shared" si="175"/>
        <v>0</v>
      </c>
      <c r="F933" s="103">
        <f t="shared" si="176"/>
        <v>0</v>
      </c>
      <c r="G933" s="116">
        <v>0</v>
      </c>
      <c r="IG933"/>
      <c r="IH933"/>
      <c r="II933"/>
      <c r="IJ933"/>
      <c r="IK933"/>
      <c r="IL933"/>
      <c r="IM933"/>
      <c r="IN933"/>
    </row>
    <row r="934" s="33" customFormat="1" ht="15" customHeight="1" spans="1:248">
      <c r="A934" s="105">
        <v>2130334</v>
      </c>
      <c r="B934" s="108" t="s">
        <v>775</v>
      </c>
      <c r="C934" s="117">
        <v>0</v>
      </c>
      <c r="D934" s="101">
        <v>0</v>
      </c>
      <c r="E934" s="102">
        <f t="shared" si="175"/>
        <v>0</v>
      </c>
      <c r="F934" s="103">
        <f t="shared" si="176"/>
        <v>0</v>
      </c>
      <c r="G934" s="116">
        <v>0</v>
      </c>
      <c r="IG934"/>
      <c r="IH934"/>
      <c r="II934"/>
      <c r="IJ934"/>
      <c r="IK934"/>
      <c r="IL934"/>
      <c r="IM934"/>
      <c r="IN934"/>
    </row>
    <row r="935" s="33" customFormat="1" ht="15" customHeight="1" spans="1:248">
      <c r="A935" s="105">
        <v>2130335</v>
      </c>
      <c r="B935" s="108" t="s">
        <v>776</v>
      </c>
      <c r="C935" s="117"/>
      <c r="D935" s="101">
        <v>0</v>
      </c>
      <c r="E935" s="102">
        <f t="shared" si="175"/>
        <v>0</v>
      </c>
      <c r="F935" s="103">
        <f t="shared" si="176"/>
        <v>0</v>
      </c>
      <c r="G935" s="116">
        <v>0</v>
      </c>
      <c r="IG935"/>
      <c r="IH935"/>
      <c r="II935"/>
      <c r="IJ935"/>
      <c r="IK935"/>
      <c r="IL935"/>
      <c r="IM935"/>
      <c r="IN935"/>
    </row>
    <row r="936" s="33" customFormat="1" ht="15" customHeight="1" spans="1:248">
      <c r="A936" s="105">
        <v>2130336</v>
      </c>
      <c r="B936" s="108" t="s">
        <v>777</v>
      </c>
      <c r="C936" s="117">
        <v>0</v>
      </c>
      <c r="D936" s="101">
        <v>0</v>
      </c>
      <c r="E936" s="102">
        <f t="shared" si="175"/>
        <v>0</v>
      </c>
      <c r="F936" s="103">
        <f t="shared" si="176"/>
        <v>0</v>
      </c>
      <c r="G936" s="116">
        <v>0</v>
      </c>
      <c r="IG936"/>
      <c r="IH936"/>
      <c r="II936"/>
      <c r="IJ936"/>
      <c r="IK936"/>
      <c r="IL936"/>
      <c r="IM936"/>
      <c r="IN936"/>
    </row>
    <row r="937" s="33" customFormat="1" ht="15" customHeight="1" spans="1:248">
      <c r="A937" s="105">
        <v>2130337</v>
      </c>
      <c r="B937" s="108" t="s">
        <v>778</v>
      </c>
      <c r="C937" s="117">
        <v>0</v>
      </c>
      <c r="D937" s="101">
        <v>0</v>
      </c>
      <c r="E937" s="102">
        <f t="shared" si="175"/>
        <v>0</v>
      </c>
      <c r="F937" s="103">
        <f t="shared" si="176"/>
        <v>0</v>
      </c>
      <c r="G937" s="116">
        <v>0</v>
      </c>
      <c r="IG937"/>
      <c r="IH937"/>
      <c r="II937"/>
      <c r="IJ937"/>
      <c r="IK937"/>
      <c r="IL937"/>
      <c r="IM937"/>
      <c r="IN937"/>
    </row>
    <row r="938" s="33" customFormat="1" ht="15" customHeight="1" spans="1:248">
      <c r="A938" s="105">
        <v>2130399</v>
      </c>
      <c r="B938" s="108" t="s">
        <v>779</v>
      </c>
      <c r="C938" s="117">
        <v>447</v>
      </c>
      <c r="D938" s="101">
        <v>538</v>
      </c>
      <c r="E938" s="102">
        <f t="shared" si="175"/>
        <v>91</v>
      </c>
      <c r="F938" s="103">
        <f t="shared" si="176"/>
        <v>20.3579418344519</v>
      </c>
      <c r="G938" s="116">
        <v>538</v>
      </c>
      <c r="IG938"/>
      <c r="IH938"/>
      <c r="II938"/>
      <c r="IJ938"/>
      <c r="IK938"/>
      <c r="IL938"/>
      <c r="IM938"/>
      <c r="IN938"/>
    </row>
    <row r="939" s="33" customFormat="1" ht="15" customHeight="1" spans="1:248">
      <c r="A939" s="105">
        <v>21305</v>
      </c>
      <c r="B939" s="106" t="s">
        <v>780</v>
      </c>
      <c r="C939" s="117">
        <f t="shared" ref="C939:G939" si="178">SUM(C940:C949)</f>
        <v>589</v>
      </c>
      <c r="D939" s="101">
        <f t="shared" si="178"/>
        <v>616</v>
      </c>
      <c r="E939" s="102">
        <f t="shared" si="175"/>
        <v>27</v>
      </c>
      <c r="F939" s="103">
        <f t="shared" si="176"/>
        <v>4.58404074702886</v>
      </c>
      <c r="G939" s="104">
        <f t="shared" si="178"/>
        <v>616</v>
      </c>
      <c r="IG939"/>
      <c r="IH939"/>
      <c r="II939"/>
      <c r="IJ939"/>
      <c r="IK939"/>
      <c r="IL939"/>
      <c r="IM939"/>
      <c r="IN939"/>
    </row>
    <row r="940" s="33" customFormat="1" ht="15" customHeight="1" spans="1:248">
      <c r="A940" s="105">
        <v>2130501</v>
      </c>
      <c r="B940" s="108" t="s">
        <v>63</v>
      </c>
      <c r="C940" s="117">
        <v>62</v>
      </c>
      <c r="D940" s="101">
        <v>66</v>
      </c>
      <c r="E940" s="102">
        <f t="shared" si="175"/>
        <v>4</v>
      </c>
      <c r="F940" s="103">
        <f t="shared" si="176"/>
        <v>6.45161290322581</v>
      </c>
      <c r="G940" s="116">
        <v>66</v>
      </c>
      <c r="IG940"/>
      <c r="IH940"/>
      <c r="II940"/>
      <c r="IJ940"/>
      <c r="IK940"/>
      <c r="IL940"/>
      <c r="IM940"/>
      <c r="IN940"/>
    </row>
    <row r="941" s="33" customFormat="1" ht="15" customHeight="1" spans="1:248">
      <c r="A941" s="105">
        <v>2130502</v>
      </c>
      <c r="B941" s="108" t="s">
        <v>64</v>
      </c>
      <c r="C941" s="117">
        <v>0</v>
      </c>
      <c r="D941" s="101">
        <v>0</v>
      </c>
      <c r="E941" s="102">
        <f t="shared" si="175"/>
        <v>0</v>
      </c>
      <c r="F941" s="103">
        <f t="shared" si="176"/>
        <v>0</v>
      </c>
      <c r="G941" s="116">
        <v>0</v>
      </c>
      <c r="IG941"/>
      <c r="IH941"/>
      <c r="II941"/>
      <c r="IJ941"/>
      <c r="IK941"/>
      <c r="IL941"/>
      <c r="IM941"/>
      <c r="IN941"/>
    </row>
    <row r="942" s="33" customFormat="1" ht="15" customHeight="1" spans="1:248">
      <c r="A942" s="105">
        <v>2130503</v>
      </c>
      <c r="B942" s="108" t="s">
        <v>65</v>
      </c>
      <c r="C942" s="117">
        <v>0</v>
      </c>
      <c r="D942" s="101">
        <v>0</v>
      </c>
      <c r="E942" s="102">
        <f t="shared" si="175"/>
        <v>0</v>
      </c>
      <c r="F942" s="103">
        <f t="shared" si="176"/>
        <v>0</v>
      </c>
      <c r="G942" s="116">
        <v>0</v>
      </c>
      <c r="IG942"/>
      <c r="IH942"/>
      <c r="II942"/>
      <c r="IJ942"/>
      <c r="IK942"/>
      <c r="IL942"/>
      <c r="IM942"/>
      <c r="IN942"/>
    </row>
    <row r="943" s="33" customFormat="1" ht="15" customHeight="1" spans="1:248">
      <c r="A943" s="105">
        <v>2130504</v>
      </c>
      <c r="B943" s="108" t="s">
        <v>781</v>
      </c>
      <c r="C943" s="117">
        <v>227</v>
      </c>
      <c r="D943" s="101">
        <v>50</v>
      </c>
      <c r="E943" s="102">
        <f t="shared" si="175"/>
        <v>-177</v>
      </c>
      <c r="F943" s="103">
        <f t="shared" si="176"/>
        <v>-77.9735682819383</v>
      </c>
      <c r="G943" s="116">
        <v>50</v>
      </c>
      <c r="IG943"/>
      <c r="IH943"/>
      <c r="II943"/>
      <c r="IJ943"/>
      <c r="IK943"/>
      <c r="IL943"/>
      <c r="IM943"/>
      <c r="IN943"/>
    </row>
    <row r="944" s="33" customFormat="1" ht="15" customHeight="1" spans="1:248">
      <c r="A944" s="105">
        <v>2130505</v>
      </c>
      <c r="B944" s="108" t="s">
        <v>782</v>
      </c>
      <c r="C944" s="117">
        <v>200</v>
      </c>
      <c r="D944" s="101">
        <v>200</v>
      </c>
      <c r="E944" s="102">
        <f t="shared" si="175"/>
        <v>0</v>
      </c>
      <c r="F944" s="103">
        <f t="shared" si="176"/>
        <v>0</v>
      </c>
      <c r="G944" s="116">
        <v>200</v>
      </c>
      <c r="IG944"/>
      <c r="IH944"/>
      <c r="II944"/>
      <c r="IJ944"/>
      <c r="IK944"/>
      <c r="IL944"/>
      <c r="IM944"/>
      <c r="IN944"/>
    </row>
    <row r="945" s="33" customFormat="1" ht="15" customHeight="1" spans="1:248">
      <c r="A945" s="105">
        <v>2130506</v>
      </c>
      <c r="B945" s="108" t="s">
        <v>783</v>
      </c>
      <c r="C945" s="117">
        <v>0</v>
      </c>
      <c r="D945" s="101">
        <v>0</v>
      </c>
      <c r="E945" s="102">
        <f t="shared" si="175"/>
        <v>0</v>
      </c>
      <c r="F945" s="103">
        <f t="shared" si="176"/>
        <v>0</v>
      </c>
      <c r="G945" s="116">
        <v>0</v>
      </c>
      <c r="IG945"/>
      <c r="IH945"/>
      <c r="II945"/>
      <c r="IJ945"/>
      <c r="IK945"/>
      <c r="IL945"/>
      <c r="IM945"/>
      <c r="IN945"/>
    </row>
    <row r="946" s="33" customFormat="1" ht="15" customHeight="1" spans="1:248">
      <c r="A946" s="105">
        <v>2130507</v>
      </c>
      <c r="B946" s="108" t="s">
        <v>784</v>
      </c>
      <c r="C946" s="117">
        <v>0</v>
      </c>
      <c r="D946" s="101">
        <v>0</v>
      </c>
      <c r="E946" s="102">
        <f t="shared" si="175"/>
        <v>0</v>
      </c>
      <c r="F946" s="103">
        <f t="shared" si="176"/>
        <v>0</v>
      </c>
      <c r="G946" s="116">
        <v>0</v>
      </c>
      <c r="IG946"/>
      <c r="IH946"/>
      <c r="II946"/>
      <c r="IJ946"/>
      <c r="IK946"/>
      <c r="IL946"/>
      <c r="IM946"/>
      <c r="IN946"/>
    </row>
    <row r="947" s="33" customFormat="1" ht="15" customHeight="1" spans="1:248">
      <c r="A947" s="105">
        <v>2130508</v>
      </c>
      <c r="B947" s="108" t="s">
        <v>785</v>
      </c>
      <c r="C947" s="117">
        <v>0</v>
      </c>
      <c r="D947" s="101">
        <v>0</v>
      </c>
      <c r="E947" s="102">
        <f t="shared" si="175"/>
        <v>0</v>
      </c>
      <c r="F947" s="103">
        <f t="shared" si="176"/>
        <v>0</v>
      </c>
      <c r="G947" s="116">
        <v>0</v>
      </c>
      <c r="IG947"/>
      <c r="IH947"/>
      <c r="II947"/>
      <c r="IJ947"/>
      <c r="IK947"/>
      <c r="IL947"/>
      <c r="IM947"/>
      <c r="IN947"/>
    </row>
    <row r="948" s="33" customFormat="1" ht="15" customHeight="1" spans="1:248">
      <c r="A948" s="105">
        <v>2130550</v>
      </c>
      <c r="B948" s="108" t="s">
        <v>786</v>
      </c>
      <c r="C948" s="117">
        <v>0</v>
      </c>
      <c r="D948" s="101">
        <v>0</v>
      </c>
      <c r="E948" s="102">
        <f t="shared" si="175"/>
        <v>0</v>
      </c>
      <c r="F948" s="103">
        <f t="shared" si="176"/>
        <v>0</v>
      </c>
      <c r="G948" s="116">
        <v>0</v>
      </c>
      <c r="IG948"/>
      <c r="IH948"/>
      <c r="II948"/>
      <c r="IJ948"/>
      <c r="IK948"/>
      <c r="IL948"/>
      <c r="IM948"/>
      <c r="IN948"/>
    </row>
    <row r="949" s="33" customFormat="1" ht="15" customHeight="1" spans="1:248">
      <c r="A949" s="105">
        <v>2130599</v>
      </c>
      <c r="B949" s="108" t="s">
        <v>787</v>
      </c>
      <c r="C949" s="117">
        <v>100</v>
      </c>
      <c r="D949" s="101">
        <v>300</v>
      </c>
      <c r="E949" s="102">
        <f t="shared" si="175"/>
        <v>200</v>
      </c>
      <c r="F949" s="103">
        <f t="shared" si="176"/>
        <v>200</v>
      </c>
      <c r="G949" s="116">
        <v>300</v>
      </c>
      <c r="IG949"/>
      <c r="IH949"/>
      <c r="II949"/>
      <c r="IJ949"/>
      <c r="IK949"/>
      <c r="IL949"/>
      <c r="IM949"/>
      <c r="IN949"/>
    </row>
    <row r="950" s="33" customFormat="1" ht="15" customHeight="1" spans="1:248">
      <c r="A950" s="105">
        <v>21307</v>
      </c>
      <c r="B950" s="106" t="s">
        <v>788</v>
      </c>
      <c r="C950" s="117">
        <f t="shared" ref="C950:G950" si="179">SUM(C951:C956)</f>
        <v>1515</v>
      </c>
      <c r="D950" s="101">
        <f t="shared" si="179"/>
        <v>1054</v>
      </c>
      <c r="E950" s="102">
        <f t="shared" si="175"/>
        <v>-461</v>
      </c>
      <c r="F950" s="103">
        <f t="shared" si="176"/>
        <v>-30.4290429042904</v>
      </c>
      <c r="G950" s="104">
        <f t="shared" si="179"/>
        <v>1054</v>
      </c>
      <c r="IG950"/>
      <c r="IH950"/>
      <c r="II950"/>
      <c r="IJ950"/>
      <c r="IK950"/>
      <c r="IL950"/>
      <c r="IM950"/>
      <c r="IN950"/>
    </row>
    <row r="951" s="33" customFormat="1" ht="15" customHeight="1" spans="1:248">
      <c r="A951" s="105">
        <v>2130701</v>
      </c>
      <c r="B951" s="108" t="s">
        <v>789</v>
      </c>
      <c r="C951" s="117">
        <v>767</v>
      </c>
      <c r="D951" s="101">
        <v>752</v>
      </c>
      <c r="E951" s="102">
        <f t="shared" si="175"/>
        <v>-15</v>
      </c>
      <c r="F951" s="103">
        <f t="shared" si="176"/>
        <v>-1.95567144719687</v>
      </c>
      <c r="G951" s="116">
        <v>752</v>
      </c>
      <c r="IG951"/>
      <c r="IH951"/>
      <c r="II951"/>
      <c r="IJ951"/>
      <c r="IK951"/>
      <c r="IL951"/>
      <c r="IM951"/>
      <c r="IN951"/>
    </row>
    <row r="952" s="33" customFormat="1" ht="15" customHeight="1" spans="1:248">
      <c r="A952" s="105">
        <v>2130704</v>
      </c>
      <c r="B952" s="108" t="s">
        <v>790</v>
      </c>
      <c r="C952" s="117">
        <v>114</v>
      </c>
      <c r="D952" s="101">
        <v>49</v>
      </c>
      <c r="E952" s="102">
        <f t="shared" si="175"/>
        <v>-65</v>
      </c>
      <c r="F952" s="103">
        <f t="shared" si="176"/>
        <v>-57.0175438596491</v>
      </c>
      <c r="G952" s="116">
        <v>49</v>
      </c>
      <c r="IG952"/>
      <c r="IH952"/>
      <c r="II952"/>
      <c r="IJ952"/>
      <c r="IK952"/>
      <c r="IL952"/>
      <c r="IM952"/>
      <c r="IN952"/>
    </row>
    <row r="953" s="33" customFormat="1" ht="15" customHeight="1" spans="1:248">
      <c r="A953" s="105">
        <v>2130705</v>
      </c>
      <c r="B953" s="108" t="s">
        <v>791</v>
      </c>
      <c r="C953" s="117">
        <v>208</v>
      </c>
      <c r="D953" s="101">
        <v>0</v>
      </c>
      <c r="E953" s="102">
        <f t="shared" si="175"/>
        <v>-208</v>
      </c>
      <c r="F953" s="103">
        <f t="shared" si="176"/>
        <v>-100</v>
      </c>
      <c r="G953" s="116">
        <v>0</v>
      </c>
      <c r="IG953"/>
      <c r="IH953"/>
      <c r="II953"/>
      <c r="IJ953"/>
      <c r="IK953"/>
      <c r="IL953"/>
      <c r="IM953"/>
      <c r="IN953"/>
    </row>
    <row r="954" s="33" customFormat="1" ht="15" customHeight="1" spans="1:248">
      <c r="A954" s="105">
        <v>2130706</v>
      </c>
      <c r="B954" s="108" t="s">
        <v>792</v>
      </c>
      <c r="C954" s="117">
        <v>250</v>
      </c>
      <c r="D954" s="101">
        <v>38</v>
      </c>
      <c r="E954" s="102">
        <f t="shared" si="175"/>
        <v>-212</v>
      </c>
      <c r="F954" s="103">
        <f t="shared" si="176"/>
        <v>-84.8</v>
      </c>
      <c r="G954" s="116">
        <v>38</v>
      </c>
      <c r="IG954"/>
      <c r="IH954"/>
      <c r="II954"/>
      <c r="IJ954"/>
      <c r="IK954"/>
      <c r="IL954"/>
      <c r="IM954"/>
      <c r="IN954"/>
    </row>
    <row r="955" s="33" customFormat="1" ht="15" customHeight="1" spans="1:248">
      <c r="A955" s="105">
        <v>2130707</v>
      </c>
      <c r="B955" s="108" t="s">
        <v>793</v>
      </c>
      <c r="C955" s="117">
        <v>166</v>
      </c>
      <c r="D955" s="101">
        <v>166</v>
      </c>
      <c r="E955" s="102">
        <f t="shared" si="175"/>
        <v>0</v>
      </c>
      <c r="F955" s="103">
        <f t="shared" si="176"/>
        <v>0</v>
      </c>
      <c r="G955" s="116">
        <v>166</v>
      </c>
      <c r="IG955"/>
      <c r="IH955"/>
      <c r="II955"/>
      <c r="IJ955"/>
      <c r="IK955"/>
      <c r="IL955"/>
      <c r="IM955"/>
      <c r="IN955"/>
    </row>
    <row r="956" s="33" customFormat="1" ht="15" customHeight="1" spans="1:248">
      <c r="A956" s="105">
        <v>2130799</v>
      </c>
      <c r="B956" s="108" t="s">
        <v>794</v>
      </c>
      <c r="C956" s="117">
        <v>10</v>
      </c>
      <c r="D956" s="101">
        <v>49</v>
      </c>
      <c r="E956" s="102">
        <f t="shared" si="175"/>
        <v>39</v>
      </c>
      <c r="F956" s="103">
        <f t="shared" si="176"/>
        <v>390</v>
      </c>
      <c r="G956" s="116">
        <v>49</v>
      </c>
      <c r="IG956"/>
      <c r="IH956"/>
      <c r="II956"/>
      <c r="IJ956"/>
      <c r="IK956"/>
      <c r="IL956"/>
      <c r="IM956"/>
      <c r="IN956"/>
    </row>
    <row r="957" s="33" customFormat="1" ht="15" customHeight="1" spans="1:248">
      <c r="A957" s="105">
        <v>21308</v>
      </c>
      <c r="B957" s="106" t="s">
        <v>795</v>
      </c>
      <c r="C957" s="117">
        <f t="shared" ref="C957:G957" si="180">SUM(C958:C963)</f>
        <v>84</v>
      </c>
      <c r="D957" s="101">
        <f t="shared" si="180"/>
        <v>94</v>
      </c>
      <c r="E957" s="102">
        <f t="shared" si="175"/>
        <v>10</v>
      </c>
      <c r="F957" s="103">
        <f t="shared" si="176"/>
        <v>11.9047619047619</v>
      </c>
      <c r="G957" s="104">
        <f t="shared" si="180"/>
        <v>94</v>
      </c>
      <c r="IG957"/>
      <c r="IH957"/>
      <c r="II957"/>
      <c r="IJ957"/>
      <c r="IK957"/>
      <c r="IL957"/>
      <c r="IM957"/>
      <c r="IN957"/>
    </row>
    <row r="958" s="33" customFormat="1" ht="15" customHeight="1" spans="1:248">
      <c r="A958" s="105">
        <v>2130801</v>
      </c>
      <c r="B958" s="108" t="s">
        <v>796</v>
      </c>
      <c r="C958" s="117">
        <v>0</v>
      </c>
      <c r="D958" s="101">
        <v>0</v>
      </c>
      <c r="E958" s="102">
        <f t="shared" si="175"/>
        <v>0</v>
      </c>
      <c r="F958" s="103">
        <f t="shared" si="176"/>
        <v>0</v>
      </c>
      <c r="G958" s="104">
        <v>0</v>
      </c>
      <c r="IG958"/>
      <c r="IH958"/>
      <c r="II958"/>
      <c r="IJ958"/>
      <c r="IK958"/>
      <c r="IL958"/>
      <c r="IM958"/>
      <c r="IN958"/>
    </row>
    <row r="959" s="33" customFormat="1" ht="15" customHeight="1" spans="1:248">
      <c r="A959" s="105">
        <v>2130802</v>
      </c>
      <c r="B959" s="108" t="s">
        <v>797</v>
      </c>
      <c r="C959" s="117">
        <v>0</v>
      </c>
      <c r="D959" s="101">
        <v>0</v>
      </c>
      <c r="E959" s="102">
        <f t="shared" si="175"/>
        <v>0</v>
      </c>
      <c r="F959" s="103">
        <f t="shared" si="176"/>
        <v>0</v>
      </c>
      <c r="G959" s="104">
        <v>0</v>
      </c>
      <c r="IG959"/>
      <c r="IH959"/>
      <c r="II959"/>
      <c r="IJ959"/>
      <c r="IK959"/>
      <c r="IL959"/>
      <c r="IM959"/>
      <c r="IN959"/>
    </row>
    <row r="960" s="33" customFormat="1" ht="15" customHeight="1" spans="1:248">
      <c r="A960" s="105">
        <v>2130803</v>
      </c>
      <c r="B960" s="108" t="s">
        <v>798</v>
      </c>
      <c r="C960" s="117">
        <v>84</v>
      </c>
      <c r="D960" s="101">
        <v>94</v>
      </c>
      <c r="E960" s="102">
        <f t="shared" si="175"/>
        <v>10</v>
      </c>
      <c r="F960" s="103">
        <f t="shared" si="176"/>
        <v>11.9047619047619</v>
      </c>
      <c r="G960" s="116">
        <v>94</v>
      </c>
      <c r="IG960"/>
      <c r="IH960"/>
      <c r="II960"/>
      <c r="IJ960"/>
      <c r="IK960"/>
      <c r="IL960"/>
      <c r="IM960"/>
      <c r="IN960"/>
    </row>
    <row r="961" s="33" customFormat="1" ht="15" customHeight="1" spans="1:248">
      <c r="A961" s="105">
        <v>2130804</v>
      </c>
      <c r="B961" s="108" t="s">
        <v>799</v>
      </c>
      <c r="C961" s="117">
        <v>0</v>
      </c>
      <c r="D961" s="101">
        <v>0</v>
      </c>
      <c r="E961" s="102">
        <f t="shared" si="175"/>
        <v>0</v>
      </c>
      <c r="F961" s="103">
        <f t="shared" si="176"/>
        <v>0</v>
      </c>
      <c r="G961" s="104">
        <v>0</v>
      </c>
      <c r="IG961"/>
      <c r="IH961"/>
      <c r="II961"/>
      <c r="IJ961"/>
      <c r="IK961"/>
      <c r="IL961"/>
      <c r="IM961"/>
      <c r="IN961"/>
    </row>
    <row r="962" s="33" customFormat="1" ht="15" customHeight="1" spans="1:248">
      <c r="A962" s="105">
        <v>2130805</v>
      </c>
      <c r="B962" s="108" t="s">
        <v>800</v>
      </c>
      <c r="C962" s="117">
        <v>0</v>
      </c>
      <c r="D962" s="101">
        <v>0</v>
      </c>
      <c r="E962" s="102">
        <f t="shared" si="175"/>
        <v>0</v>
      </c>
      <c r="F962" s="103">
        <f t="shared" si="176"/>
        <v>0</v>
      </c>
      <c r="G962" s="104">
        <v>0</v>
      </c>
      <c r="IG962"/>
      <c r="IH962"/>
      <c r="II962"/>
      <c r="IJ962"/>
      <c r="IK962"/>
      <c r="IL962"/>
      <c r="IM962"/>
      <c r="IN962"/>
    </row>
    <row r="963" s="33" customFormat="1" ht="15" customHeight="1" spans="1:248">
      <c r="A963" s="105">
        <v>2130899</v>
      </c>
      <c r="B963" s="108" t="s">
        <v>801</v>
      </c>
      <c r="C963" s="117">
        <v>0</v>
      </c>
      <c r="D963" s="101">
        <v>0</v>
      </c>
      <c r="E963" s="102">
        <f t="shared" si="175"/>
        <v>0</v>
      </c>
      <c r="F963" s="103">
        <f t="shared" si="176"/>
        <v>0</v>
      </c>
      <c r="G963" s="104">
        <v>0</v>
      </c>
      <c r="IG963"/>
      <c r="IH963"/>
      <c r="II963"/>
      <c r="IJ963"/>
      <c r="IK963"/>
      <c r="IL963"/>
      <c r="IM963"/>
      <c r="IN963"/>
    </row>
    <row r="964" s="33" customFormat="1" ht="15" customHeight="1" spans="1:248">
      <c r="A964" s="105">
        <v>21309</v>
      </c>
      <c r="B964" s="106" t="s">
        <v>802</v>
      </c>
      <c r="C964" s="117">
        <f t="shared" ref="C964:G964" si="181">SUM(C965:C966)</f>
        <v>0</v>
      </c>
      <c r="D964" s="101">
        <f t="shared" si="181"/>
        <v>0</v>
      </c>
      <c r="E964" s="102">
        <f t="shared" si="175"/>
        <v>0</v>
      </c>
      <c r="F964" s="103">
        <f t="shared" si="176"/>
        <v>0</v>
      </c>
      <c r="G964" s="104">
        <f t="shared" si="181"/>
        <v>0</v>
      </c>
      <c r="IG964"/>
      <c r="IH964"/>
      <c r="II964"/>
      <c r="IJ964"/>
      <c r="IK964"/>
      <c r="IL964"/>
      <c r="IM964"/>
      <c r="IN964"/>
    </row>
    <row r="965" s="33" customFormat="1" ht="15" customHeight="1" spans="1:248">
      <c r="A965" s="105">
        <v>2130901</v>
      </c>
      <c r="B965" s="108" t="s">
        <v>803</v>
      </c>
      <c r="C965" s="117">
        <v>0</v>
      </c>
      <c r="D965" s="101">
        <v>0</v>
      </c>
      <c r="E965" s="102">
        <f t="shared" ref="E965:E1028" si="182">D965-C965</f>
        <v>0</v>
      </c>
      <c r="F965" s="103">
        <f t="shared" ref="F965:F1028" si="183">IF(C965=0,,E965/C965*100)</f>
        <v>0</v>
      </c>
      <c r="G965" s="104">
        <v>0</v>
      </c>
      <c r="IG965"/>
      <c r="IH965"/>
      <c r="II965"/>
      <c r="IJ965"/>
      <c r="IK965"/>
      <c r="IL965"/>
      <c r="IM965"/>
      <c r="IN965"/>
    </row>
    <row r="966" s="33" customFormat="1" ht="15" customHeight="1" spans="1:248">
      <c r="A966" s="105">
        <v>2130999</v>
      </c>
      <c r="B966" s="108" t="s">
        <v>804</v>
      </c>
      <c r="C966" s="117">
        <v>0</v>
      </c>
      <c r="D966" s="101">
        <v>0</v>
      </c>
      <c r="E966" s="102">
        <f t="shared" si="182"/>
        <v>0</v>
      </c>
      <c r="F966" s="103">
        <f t="shared" si="183"/>
        <v>0</v>
      </c>
      <c r="G966" s="104">
        <v>0</v>
      </c>
      <c r="IG966"/>
      <c r="IH966"/>
      <c r="II966"/>
      <c r="IJ966"/>
      <c r="IK966"/>
      <c r="IL966"/>
      <c r="IM966"/>
      <c r="IN966"/>
    </row>
    <row r="967" s="33" customFormat="1" ht="15" customHeight="1" spans="1:248">
      <c r="A967" s="105">
        <v>21399</v>
      </c>
      <c r="B967" s="106" t="s">
        <v>805</v>
      </c>
      <c r="C967" s="117">
        <f t="shared" ref="C967:G967" si="184">SUM(C968:C969)</f>
        <v>0</v>
      </c>
      <c r="D967" s="101">
        <f t="shared" si="184"/>
        <v>0</v>
      </c>
      <c r="E967" s="102">
        <f t="shared" si="182"/>
        <v>0</v>
      </c>
      <c r="F967" s="103">
        <f t="shared" si="183"/>
        <v>0</v>
      </c>
      <c r="G967" s="104">
        <f t="shared" si="184"/>
        <v>0</v>
      </c>
      <c r="IG967"/>
      <c r="IH967"/>
      <c r="II967"/>
      <c r="IJ967"/>
      <c r="IK967"/>
      <c r="IL967"/>
      <c r="IM967"/>
      <c r="IN967"/>
    </row>
    <row r="968" s="33" customFormat="1" ht="15" customHeight="1" spans="1:248">
      <c r="A968" s="105">
        <v>2139901</v>
      </c>
      <c r="B968" s="108" t="s">
        <v>806</v>
      </c>
      <c r="C968" s="117">
        <v>0</v>
      </c>
      <c r="D968" s="101">
        <v>0</v>
      </c>
      <c r="E968" s="102">
        <f t="shared" si="182"/>
        <v>0</v>
      </c>
      <c r="F968" s="103">
        <f t="shared" si="183"/>
        <v>0</v>
      </c>
      <c r="G968" s="104">
        <v>0</v>
      </c>
      <c r="IG968"/>
      <c r="IH968"/>
      <c r="II968"/>
      <c r="IJ968"/>
      <c r="IK968"/>
      <c r="IL968"/>
      <c r="IM968"/>
      <c r="IN968"/>
    </row>
    <row r="969" s="33" customFormat="1" ht="15" customHeight="1" spans="1:248">
      <c r="A969" s="105">
        <v>2139999</v>
      </c>
      <c r="B969" s="108" t="s">
        <v>807</v>
      </c>
      <c r="C969" s="117">
        <v>0</v>
      </c>
      <c r="D969" s="101">
        <v>0</v>
      </c>
      <c r="E969" s="102">
        <f t="shared" si="182"/>
        <v>0</v>
      </c>
      <c r="F969" s="103">
        <f t="shared" si="183"/>
        <v>0</v>
      </c>
      <c r="G969" s="104">
        <v>0</v>
      </c>
      <c r="IG969"/>
      <c r="IH969"/>
      <c r="II969"/>
      <c r="IJ969"/>
      <c r="IK969"/>
      <c r="IL969"/>
      <c r="IM969"/>
      <c r="IN969"/>
    </row>
    <row r="970" s="33" customFormat="1" ht="15" customHeight="1" spans="1:248">
      <c r="A970" s="105">
        <v>214</v>
      </c>
      <c r="B970" s="106" t="s">
        <v>808</v>
      </c>
      <c r="C970" s="117">
        <f t="shared" ref="C970:G970" si="185">C971+C994+C1004+C1014+C1019+C1026+C1031</f>
        <v>459</v>
      </c>
      <c r="D970" s="101">
        <f t="shared" si="185"/>
        <v>1074</v>
      </c>
      <c r="E970" s="102">
        <f t="shared" si="182"/>
        <v>615</v>
      </c>
      <c r="F970" s="103">
        <f t="shared" si="183"/>
        <v>133.986928104575</v>
      </c>
      <c r="G970" s="104">
        <f t="shared" si="185"/>
        <v>1074</v>
      </c>
      <c r="IG970"/>
      <c r="IH970"/>
      <c r="II970"/>
      <c r="IJ970"/>
      <c r="IK970"/>
      <c r="IL970"/>
      <c r="IM970"/>
      <c r="IN970"/>
    </row>
    <row r="971" s="33" customFormat="1" ht="15" customHeight="1" spans="1:248">
      <c r="A971" s="105">
        <v>21401</v>
      </c>
      <c r="B971" s="106" t="s">
        <v>809</v>
      </c>
      <c r="C971" s="117">
        <f t="shared" ref="C971:G971" si="186">SUM(C972:C993)</f>
        <v>459</v>
      </c>
      <c r="D971" s="101">
        <f t="shared" si="186"/>
        <v>1074</v>
      </c>
      <c r="E971" s="102">
        <f t="shared" si="182"/>
        <v>615</v>
      </c>
      <c r="F971" s="103">
        <f t="shared" si="183"/>
        <v>133.986928104575</v>
      </c>
      <c r="G971" s="104">
        <f t="shared" si="186"/>
        <v>1074</v>
      </c>
      <c r="IG971"/>
      <c r="IH971"/>
      <c r="II971"/>
      <c r="IJ971"/>
      <c r="IK971"/>
      <c r="IL971"/>
      <c r="IM971"/>
      <c r="IN971"/>
    </row>
    <row r="972" s="33" customFormat="1" ht="15" customHeight="1" spans="1:248">
      <c r="A972" s="105">
        <v>2140101</v>
      </c>
      <c r="B972" s="108" t="s">
        <v>63</v>
      </c>
      <c r="C972" s="117">
        <v>108</v>
      </c>
      <c r="D972" s="101">
        <v>110</v>
      </c>
      <c r="E972" s="102">
        <f t="shared" si="182"/>
        <v>2</v>
      </c>
      <c r="F972" s="103">
        <f t="shared" si="183"/>
        <v>1.85185185185185</v>
      </c>
      <c r="G972" s="116">
        <v>110</v>
      </c>
      <c r="IG972"/>
      <c r="IH972"/>
      <c r="II972"/>
      <c r="IJ972"/>
      <c r="IK972"/>
      <c r="IL972"/>
      <c r="IM972"/>
      <c r="IN972"/>
    </row>
    <row r="973" s="33" customFormat="1" ht="15" customHeight="1" spans="1:248">
      <c r="A973" s="105">
        <v>2140102</v>
      </c>
      <c r="B973" s="108" t="s">
        <v>64</v>
      </c>
      <c r="C973" s="117">
        <v>10</v>
      </c>
      <c r="D973" s="101">
        <v>9</v>
      </c>
      <c r="E973" s="102">
        <f t="shared" si="182"/>
        <v>-1</v>
      </c>
      <c r="F973" s="103">
        <f t="shared" si="183"/>
        <v>-10</v>
      </c>
      <c r="G973" s="116">
        <v>9</v>
      </c>
      <c r="IG973"/>
      <c r="IH973"/>
      <c r="II973"/>
      <c r="IJ973"/>
      <c r="IK973"/>
      <c r="IL973"/>
      <c r="IM973"/>
      <c r="IN973"/>
    </row>
    <row r="974" s="33" customFormat="1" ht="15" customHeight="1" spans="1:248">
      <c r="A974" s="105">
        <v>2140103</v>
      </c>
      <c r="B974" s="108" t="s">
        <v>65</v>
      </c>
      <c r="C974" s="117">
        <v>0</v>
      </c>
      <c r="D974" s="101">
        <v>0</v>
      </c>
      <c r="E974" s="102">
        <f t="shared" si="182"/>
        <v>0</v>
      </c>
      <c r="F974" s="103">
        <f t="shared" si="183"/>
        <v>0</v>
      </c>
      <c r="G974" s="116">
        <v>0</v>
      </c>
      <c r="IG974"/>
      <c r="IH974"/>
      <c r="II974"/>
      <c r="IJ974"/>
      <c r="IK974"/>
      <c r="IL974"/>
      <c r="IM974"/>
      <c r="IN974"/>
    </row>
    <row r="975" s="33" customFormat="1" ht="15" customHeight="1" spans="1:248">
      <c r="A975" s="105">
        <v>2140104</v>
      </c>
      <c r="B975" s="108" t="s">
        <v>810</v>
      </c>
      <c r="C975" s="117">
        <v>0</v>
      </c>
      <c r="D975" s="101">
        <v>648</v>
      </c>
      <c r="E975" s="102">
        <f t="shared" si="182"/>
        <v>648</v>
      </c>
      <c r="F975" s="103">
        <f t="shared" si="183"/>
        <v>0</v>
      </c>
      <c r="G975" s="116">
        <v>648</v>
      </c>
      <c r="IG975"/>
      <c r="IH975"/>
      <c r="II975"/>
      <c r="IJ975"/>
      <c r="IK975"/>
      <c r="IL975"/>
      <c r="IM975"/>
      <c r="IN975"/>
    </row>
    <row r="976" s="33" customFormat="1" ht="15" customHeight="1" spans="1:248">
      <c r="A976" s="105">
        <v>2140106</v>
      </c>
      <c r="B976" s="108" t="s">
        <v>811</v>
      </c>
      <c r="C976" s="117">
        <v>40</v>
      </c>
      <c r="D976" s="101">
        <v>40</v>
      </c>
      <c r="E976" s="102">
        <f t="shared" si="182"/>
        <v>0</v>
      </c>
      <c r="F976" s="103">
        <f t="shared" si="183"/>
        <v>0</v>
      </c>
      <c r="G976" s="116">
        <v>40</v>
      </c>
      <c r="IG976"/>
      <c r="IH976"/>
      <c r="II976"/>
      <c r="IJ976"/>
      <c r="IK976"/>
      <c r="IL976"/>
      <c r="IM976"/>
      <c r="IN976"/>
    </row>
    <row r="977" s="33" customFormat="1" ht="15" customHeight="1" spans="1:248">
      <c r="A977" s="105">
        <v>2140109</v>
      </c>
      <c r="B977" s="108" t="s">
        <v>812</v>
      </c>
      <c r="C977" s="117">
        <v>0</v>
      </c>
      <c r="D977" s="101">
        <v>0</v>
      </c>
      <c r="E977" s="102">
        <f t="shared" si="182"/>
        <v>0</v>
      </c>
      <c r="F977" s="103">
        <f t="shared" si="183"/>
        <v>0</v>
      </c>
      <c r="G977" s="116">
        <v>0</v>
      </c>
      <c r="IG977"/>
      <c r="IH977"/>
      <c r="II977"/>
      <c r="IJ977"/>
      <c r="IK977"/>
      <c r="IL977"/>
      <c r="IM977"/>
      <c r="IN977"/>
    </row>
    <row r="978" s="33" customFormat="1" ht="15" customHeight="1" spans="1:248">
      <c r="A978" s="105">
        <v>2140110</v>
      </c>
      <c r="B978" s="108" t="s">
        <v>813</v>
      </c>
      <c r="C978" s="117">
        <v>0</v>
      </c>
      <c r="D978" s="101">
        <v>0</v>
      </c>
      <c r="E978" s="102">
        <f t="shared" si="182"/>
        <v>0</v>
      </c>
      <c r="F978" s="103">
        <f t="shared" si="183"/>
        <v>0</v>
      </c>
      <c r="G978" s="116">
        <v>0</v>
      </c>
      <c r="IG978"/>
      <c r="IH978"/>
      <c r="II978"/>
      <c r="IJ978"/>
      <c r="IK978"/>
      <c r="IL978"/>
      <c r="IM978"/>
      <c r="IN978"/>
    </row>
    <row r="979" s="33" customFormat="1" ht="15" customHeight="1" spans="1:248">
      <c r="A979" s="105">
        <v>2140111</v>
      </c>
      <c r="B979" s="108" t="s">
        <v>814</v>
      </c>
      <c r="C979" s="117">
        <v>0</v>
      </c>
      <c r="D979" s="101">
        <v>0</v>
      </c>
      <c r="E979" s="102">
        <f t="shared" si="182"/>
        <v>0</v>
      </c>
      <c r="F979" s="103">
        <f t="shared" si="183"/>
        <v>0</v>
      </c>
      <c r="G979" s="116">
        <v>0</v>
      </c>
      <c r="IG979"/>
      <c r="IH979"/>
      <c r="II979"/>
      <c r="IJ979"/>
      <c r="IK979"/>
      <c r="IL979"/>
      <c r="IM979"/>
      <c r="IN979"/>
    </row>
    <row r="980" s="33" customFormat="1" ht="15" customHeight="1" spans="1:248">
      <c r="A980" s="105">
        <v>2140112</v>
      </c>
      <c r="B980" s="108" t="s">
        <v>815</v>
      </c>
      <c r="C980" s="117">
        <v>227</v>
      </c>
      <c r="D980" s="101">
        <v>187</v>
      </c>
      <c r="E980" s="102">
        <f t="shared" si="182"/>
        <v>-40</v>
      </c>
      <c r="F980" s="103">
        <f t="shared" si="183"/>
        <v>-17.6211453744493</v>
      </c>
      <c r="G980" s="116">
        <v>187</v>
      </c>
      <c r="IG980"/>
      <c r="IH980"/>
      <c r="II980"/>
      <c r="IJ980"/>
      <c r="IK980"/>
      <c r="IL980"/>
      <c r="IM980"/>
      <c r="IN980"/>
    </row>
    <row r="981" s="33" customFormat="1" ht="15" customHeight="1" spans="1:248">
      <c r="A981" s="105">
        <v>2140114</v>
      </c>
      <c r="B981" s="108" t="s">
        <v>816</v>
      </c>
      <c r="C981" s="117">
        <v>0</v>
      </c>
      <c r="D981" s="101">
        <v>0</v>
      </c>
      <c r="E981" s="102">
        <f t="shared" si="182"/>
        <v>0</v>
      </c>
      <c r="F981" s="103">
        <f t="shared" si="183"/>
        <v>0</v>
      </c>
      <c r="G981" s="116">
        <v>0</v>
      </c>
      <c r="IG981"/>
      <c r="IH981"/>
      <c r="II981"/>
      <c r="IJ981"/>
      <c r="IK981"/>
      <c r="IL981"/>
      <c r="IM981"/>
      <c r="IN981"/>
    </row>
    <row r="982" s="33" customFormat="1" ht="15" customHeight="1" spans="1:248">
      <c r="A982" s="105">
        <v>2140122</v>
      </c>
      <c r="B982" s="108" t="s">
        <v>817</v>
      </c>
      <c r="C982" s="117">
        <v>0</v>
      </c>
      <c r="D982" s="101">
        <v>0</v>
      </c>
      <c r="E982" s="102">
        <f t="shared" si="182"/>
        <v>0</v>
      </c>
      <c r="F982" s="103">
        <f t="shared" si="183"/>
        <v>0</v>
      </c>
      <c r="G982" s="116">
        <v>0</v>
      </c>
      <c r="IG982"/>
      <c r="IH982"/>
      <c r="II982"/>
      <c r="IJ982"/>
      <c r="IK982"/>
      <c r="IL982"/>
      <c r="IM982"/>
      <c r="IN982"/>
    </row>
    <row r="983" s="33" customFormat="1" ht="15" customHeight="1" spans="1:248">
      <c r="A983" s="105">
        <v>2140123</v>
      </c>
      <c r="B983" s="108" t="s">
        <v>818</v>
      </c>
      <c r="C983" s="117">
        <v>0</v>
      </c>
      <c r="D983" s="101">
        <v>0</v>
      </c>
      <c r="E983" s="102">
        <f t="shared" si="182"/>
        <v>0</v>
      </c>
      <c r="F983" s="103">
        <f t="shared" si="183"/>
        <v>0</v>
      </c>
      <c r="G983" s="116">
        <v>0</v>
      </c>
      <c r="IG983"/>
      <c r="IH983"/>
      <c r="II983"/>
      <c r="IJ983"/>
      <c r="IK983"/>
      <c r="IL983"/>
      <c r="IM983"/>
      <c r="IN983"/>
    </row>
    <row r="984" s="33" customFormat="1" ht="15" customHeight="1" spans="1:248">
      <c r="A984" s="105">
        <v>2140127</v>
      </c>
      <c r="B984" s="108" t="s">
        <v>819</v>
      </c>
      <c r="C984" s="117">
        <v>0</v>
      </c>
      <c r="D984" s="101">
        <v>0</v>
      </c>
      <c r="E984" s="102">
        <f t="shared" si="182"/>
        <v>0</v>
      </c>
      <c r="F984" s="103">
        <f t="shared" si="183"/>
        <v>0</v>
      </c>
      <c r="G984" s="116">
        <v>0</v>
      </c>
      <c r="IG984"/>
      <c r="IH984"/>
      <c r="II984"/>
      <c r="IJ984"/>
      <c r="IK984"/>
      <c r="IL984"/>
      <c r="IM984"/>
      <c r="IN984"/>
    </row>
    <row r="985" s="33" customFormat="1" ht="15" customHeight="1" spans="1:248">
      <c r="A985" s="105">
        <v>2140128</v>
      </c>
      <c r="B985" s="108" t="s">
        <v>820</v>
      </c>
      <c r="C985" s="117">
        <v>0</v>
      </c>
      <c r="D985" s="101">
        <v>0</v>
      </c>
      <c r="E985" s="102">
        <f t="shared" si="182"/>
        <v>0</v>
      </c>
      <c r="F985" s="103">
        <f t="shared" si="183"/>
        <v>0</v>
      </c>
      <c r="G985" s="116">
        <v>0</v>
      </c>
      <c r="IG985"/>
      <c r="IH985"/>
      <c r="II985"/>
      <c r="IJ985"/>
      <c r="IK985"/>
      <c r="IL985"/>
      <c r="IM985"/>
      <c r="IN985"/>
    </row>
    <row r="986" s="33" customFormat="1" ht="15" customHeight="1" spans="1:248">
      <c r="A986" s="105">
        <v>2140129</v>
      </c>
      <c r="B986" s="108" t="s">
        <v>821</v>
      </c>
      <c r="C986" s="117">
        <v>0</v>
      </c>
      <c r="D986" s="101">
        <v>0</v>
      </c>
      <c r="E986" s="102">
        <f t="shared" si="182"/>
        <v>0</v>
      </c>
      <c r="F986" s="103">
        <f t="shared" si="183"/>
        <v>0</v>
      </c>
      <c r="G986" s="116">
        <v>0</v>
      </c>
      <c r="IG986"/>
      <c r="IH986"/>
      <c r="II986"/>
      <c r="IJ986"/>
      <c r="IK986"/>
      <c r="IL986"/>
      <c r="IM986"/>
      <c r="IN986"/>
    </row>
    <row r="987" s="33" customFormat="1" ht="15" customHeight="1" spans="1:248">
      <c r="A987" s="105">
        <v>2140130</v>
      </c>
      <c r="B987" s="108" t="s">
        <v>822</v>
      </c>
      <c r="C987" s="117">
        <v>0</v>
      </c>
      <c r="D987" s="101">
        <v>0</v>
      </c>
      <c r="E987" s="102">
        <f t="shared" si="182"/>
        <v>0</v>
      </c>
      <c r="F987" s="103">
        <f t="shared" si="183"/>
        <v>0</v>
      </c>
      <c r="G987" s="116">
        <v>0</v>
      </c>
      <c r="IG987"/>
      <c r="IH987"/>
      <c r="II987"/>
      <c r="IJ987"/>
      <c r="IK987"/>
      <c r="IL987"/>
      <c r="IM987"/>
      <c r="IN987"/>
    </row>
    <row r="988" s="33" customFormat="1" ht="15" customHeight="1" spans="1:248">
      <c r="A988" s="105">
        <v>2140131</v>
      </c>
      <c r="B988" s="108" t="s">
        <v>823</v>
      </c>
      <c r="C988" s="117">
        <v>0</v>
      </c>
      <c r="D988" s="101">
        <v>0</v>
      </c>
      <c r="E988" s="102">
        <f t="shared" si="182"/>
        <v>0</v>
      </c>
      <c r="F988" s="103">
        <f t="shared" si="183"/>
        <v>0</v>
      </c>
      <c r="G988" s="116">
        <v>0</v>
      </c>
      <c r="IG988"/>
      <c r="IH988"/>
      <c r="II988"/>
      <c r="IJ988"/>
      <c r="IK988"/>
      <c r="IL988"/>
      <c r="IM988"/>
      <c r="IN988"/>
    </row>
    <row r="989" s="33" customFormat="1" ht="15" customHeight="1" spans="1:248">
      <c r="A989" s="105">
        <v>2140133</v>
      </c>
      <c r="B989" s="108" t="s">
        <v>824</v>
      </c>
      <c r="C989" s="117">
        <v>0</v>
      </c>
      <c r="D989" s="101">
        <v>0</v>
      </c>
      <c r="E989" s="102">
        <f t="shared" si="182"/>
        <v>0</v>
      </c>
      <c r="F989" s="103">
        <f t="shared" si="183"/>
        <v>0</v>
      </c>
      <c r="G989" s="116">
        <v>0</v>
      </c>
      <c r="IG989"/>
      <c r="IH989"/>
      <c r="II989"/>
      <c r="IJ989"/>
      <c r="IK989"/>
      <c r="IL989"/>
      <c r="IM989"/>
      <c r="IN989"/>
    </row>
    <row r="990" s="33" customFormat="1" ht="15" customHeight="1" spans="1:248">
      <c r="A990" s="105">
        <v>2140136</v>
      </c>
      <c r="B990" s="108" t="s">
        <v>825</v>
      </c>
      <c r="C990" s="117">
        <v>0</v>
      </c>
      <c r="D990" s="101">
        <v>0</v>
      </c>
      <c r="E990" s="102">
        <f t="shared" si="182"/>
        <v>0</v>
      </c>
      <c r="F990" s="103">
        <f t="shared" si="183"/>
        <v>0</v>
      </c>
      <c r="G990" s="116">
        <v>0</v>
      </c>
      <c r="IG990"/>
      <c r="IH990"/>
      <c r="II990"/>
      <c r="IJ990"/>
      <c r="IK990"/>
      <c r="IL990"/>
      <c r="IM990"/>
      <c r="IN990"/>
    </row>
    <row r="991" s="33" customFormat="1" ht="15" customHeight="1" spans="1:248">
      <c r="A991" s="105">
        <v>2140138</v>
      </c>
      <c r="B991" s="108" t="s">
        <v>826</v>
      </c>
      <c r="C991" s="117">
        <v>0</v>
      </c>
      <c r="D991" s="101">
        <v>0</v>
      </c>
      <c r="E991" s="102">
        <f t="shared" si="182"/>
        <v>0</v>
      </c>
      <c r="F991" s="103">
        <f t="shared" si="183"/>
        <v>0</v>
      </c>
      <c r="G991" s="116">
        <v>0</v>
      </c>
      <c r="IG991"/>
      <c r="IH991"/>
      <c r="II991"/>
      <c r="IJ991"/>
      <c r="IK991"/>
      <c r="IL991"/>
      <c r="IM991"/>
      <c r="IN991"/>
    </row>
    <row r="992" s="33" customFormat="1" ht="15" customHeight="1" spans="1:248">
      <c r="A992" s="105">
        <v>2140139</v>
      </c>
      <c r="B992" s="108" t="s">
        <v>827</v>
      </c>
      <c r="C992" s="117">
        <v>0</v>
      </c>
      <c r="D992" s="101">
        <v>0</v>
      </c>
      <c r="E992" s="102">
        <f t="shared" si="182"/>
        <v>0</v>
      </c>
      <c r="F992" s="103">
        <f t="shared" si="183"/>
        <v>0</v>
      </c>
      <c r="G992" s="116">
        <v>0</v>
      </c>
      <c r="IG992"/>
      <c r="IH992"/>
      <c r="II992"/>
      <c r="IJ992"/>
      <c r="IK992"/>
      <c r="IL992"/>
      <c r="IM992"/>
      <c r="IN992"/>
    </row>
    <row r="993" s="33" customFormat="1" ht="15" customHeight="1" spans="1:248">
      <c r="A993" s="105">
        <v>2140199</v>
      </c>
      <c r="B993" s="108" t="s">
        <v>828</v>
      </c>
      <c r="C993" s="117">
        <v>74</v>
      </c>
      <c r="D993" s="101">
        <v>80</v>
      </c>
      <c r="E993" s="102">
        <f t="shared" si="182"/>
        <v>6</v>
      </c>
      <c r="F993" s="103">
        <f t="shared" si="183"/>
        <v>8.10810810810811</v>
      </c>
      <c r="G993" s="116">
        <v>80</v>
      </c>
      <c r="IG993"/>
      <c r="IH993"/>
      <c r="II993"/>
      <c r="IJ993"/>
      <c r="IK993"/>
      <c r="IL993"/>
      <c r="IM993"/>
      <c r="IN993"/>
    </row>
    <row r="994" s="33" customFormat="1" ht="15" customHeight="1" spans="1:248">
      <c r="A994" s="105">
        <v>21402</v>
      </c>
      <c r="B994" s="106" t="s">
        <v>829</v>
      </c>
      <c r="C994" s="117">
        <f t="shared" ref="C994:G994" si="187">SUM(C995:C1003)</f>
        <v>0</v>
      </c>
      <c r="D994" s="101">
        <f t="shared" si="187"/>
        <v>0</v>
      </c>
      <c r="E994" s="102">
        <f t="shared" si="182"/>
        <v>0</v>
      </c>
      <c r="F994" s="103">
        <f t="shared" si="183"/>
        <v>0</v>
      </c>
      <c r="G994" s="104">
        <f t="shared" si="187"/>
        <v>0</v>
      </c>
      <c r="IG994"/>
      <c r="IH994"/>
      <c r="II994"/>
      <c r="IJ994"/>
      <c r="IK994"/>
      <c r="IL994"/>
      <c r="IM994"/>
      <c r="IN994"/>
    </row>
    <row r="995" s="33" customFormat="1" ht="15" customHeight="1" spans="1:248">
      <c r="A995" s="105">
        <v>2140201</v>
      </c>
      <c r="B995" s="108" t="s">
        <v>63</v>
      </c>
      <c r="C995" s="117">
        <v>0</v>
      </c>
      <c r="D995" s="101">
        <v>0</v>
      </c>
      <c r="E995" s="102">
        <f t="shared" si="182"/>
        <v>0</v>
      </c>
      <c r="F995" s="103">
        <f t="shared" si="183"/>
        <v>0</v>
      </c>
      <c r="G995" s="104">
        <v>0</v>
      </c>
      <c r="IG995"/>
      <c r="IH995"/>
      <c r="II995"/>
      <c r="IJ995"/>
      <c r="IK995"/>
      <c r="IL995"/>
      <c r="IM995"/>
      <c r="IN995"/>
    </row>
    <row r="996" s="33" customFormat="1" ht="15" customHeight="1" spans="1:248">
      <c r="A996" s="105">
        <v>2140202</v>
      </c>
      <c r="B996" s="108" t="s">
        <v>64</v>
      </c>
      <c r="C996" s="117">
        <v>0</v>
      </c>
      <c r="D996" s="101">
        <v>0</v>
      </c>
      <c r="E996" s="102">
        <f t="shared" si="182"/>
        <v>0</v>
      </c>
      <c r="F996" s="103">
        <f t="shared" si="183"/>
        <v>0</v>
      </c>
      <c r="G996" s="104">
        <v>0</v>
      </c>
      <c r="IG996"/>
      <c r="IH996"/>
      <c r="II996"/>
      <c r="IJ996"/>
      <c r="IK996"/>
      <c r="IL996"/>
      <c r="IM996"/>
      <c r="IN996"/>
    </row>
    <row r="997" s="33" customFormat="1" ht="15" customHeight="1" spans="1:248">
      <c r="A997" s="105">
        <v>2140203</v>
      </c>
      <c r="B997" s="108" t="s">
        <v>65</v>
      </c>
      <c r="C997" s="117">
        <v>0</v>
      </c>
      <c r="D997" s="101">
        <v>0</v>
      </c>
      <c r="E997" s="102">
        <f t="shared" si="182"/>
        <v>0</v>
      </c>
      <c r="F997" s="103">
        <f t="shared" si="183"/>
        <v>0</v>
      </c>
      <c r="G997" s="104">
        <v>0</v>
      </c>
      <c r="IG997"/>
      <c r="IH997"/>
      <c r="II997"/>
      <c r="IJ997"/>
      <c r="IK997"/>
      <c r="IL997"/>
      <c r="IM997"/>
      <c r="IN997"/>
    </row>
    <row r="998" s="33" customFormat="1" ht="15" customHeight="1" spans="1:248">
      <c r="A998" s="105">
        <v>2140204</v>
      </c>
      <c r="B998" s="108" t="s">
        <v>830</v>
      </c>
      <c r="C998" s="117">
        <v>0</v>
      </c>
      <c r="D998" s="101">
        <v>0</v>
      </c>
      <c r="E998" s="102">
        <f t="shared" si="182"/>
        <v>0</v>
      </c>
      <c r="F998" s="103">
        <f t="shared" si="183"/>
        <v>0</v>
      </c>
      <c r="G998" s="104">
        <v>0</v>
      </c>
      <c r="IG998"/>
      <c r="IH998"/>
      <c r="II998"/>
      <c r="IJ998"/>
      <c r="IK998"/>
      <c r="IL998"/>
      <c r="IM998"/>
      <c r="IN998"/>
    </row>
    <row r="999" s="33" customFormat="1" ht="15" customHeight="1" spans="1:248">
      <c r="A999" s="105">
        <v>2140205</v>
      </c>
      <c r="B999" s="108" t="s">
        <v>831</v>
      </c>
      <c r="C999" s="117">
        <v>0</v>
      </c>
      <c r="D999" s="101">
        <v>0</v>
      </c>
      <c r="E999" s="102">
        <f t="shared" si="182"/>
        <v>0</v>
      </c>
      <c r="F999" s="103">
        <f t="shared" si="183"/>
        <v>0</v>
      </c>
      <c r="G999" s="104">
        <v>0</v>
      </c>
      <c r="IG999"/>
      <c r="IH999"/>
      <c r="II999"/>
      <c r="IJ999"/>
      <c r="IK999"/>
      <c r="IL999"/>
      <c r="IM999"/>
      <c r="IN999"/>
    </row>
    <row r="1000" s="33" customFormat="1" ht="15" customHeight="1" spans="1:248">
      <c r="A1000" s="105">
        <v>2140206</v>
      </c>
      <c r="B1000" s="108" t="s">
        <v>832</v>
      </c>
      <c r="C1000" s="117">
        <v>0</v>
      </c>
      <c r="D1000" s="101">
        <v>0</v>
      </c>
      <c r="E1000" s="102">
        <f t="shared" si="182"/>
        <v>0</v>
      </c>
      <c r="F1000" s="103">
        <f t="shared" si="183"/>
        <v>0</v>
      </c>
      <c r="G1000" s="104">
        <v>0</v>
      </c>
      <c r="IG1000"/>
      <c r="IH1000"/>
      <c r="II1000"/>
      <c r="IJ1000"/>
      <c r="IK1000"/>
      <c r="IL1000"/>
      <c r="IM1000"/>
      <c r="IN1000"/>
    </row>
    <row r="1001" s="33" customFormat="1" ht="15" customHeight="1" spans="1:248">
      <c r="A1001" s="105">
        <v>2140207</v>
      </c>
      <c r="B1001" s="108" t="s">
        <v>833</v>
      </c>
      <c r="C1001" s="117">
        <v>0</v>
      </c>
      <c r="D1001" s="101">
        <v>0</v>
      </c>
      <c r="E1001" s="102">
        <f t="shared" si="182"/>
        <v>0</v>
      </c>
      <c r="F1001" s="103">
        <f t="shared" si="183"/>
        <v>0</v>
      </c>
      <c r="G1001" s="104">
        <v>0</v>
      </c>
      <c r="IG1001"/>
      <c r="IH1001"/>
      <c r="II1001"/>
      <c r="IJ1001"/>
      <c r="IK1001"/>
      <c r="IL1001"/>
      <c r="IM1001"/>
      <c r="IN1001"/>
    </row>
    <row r="1002" s="33" customFormat="1" ht="15" customHeight="1" spans="1:248">
      <c r="A1002" s="105">
        <v>2140208</v>
      </c>
      <c r="B1002" s="108" t="s">
        <v>834</v>
      </c>
      <c r="C1002" s="117">
        <v>0</v>
      </c>
      <c r="D1002" s="101">
        <v>0</v>
      </c>
      <c r="E1002" s="102">
        <f t="shared" si="182"/>
        <v>0</v>
      </c>
      <c r="F1002" s="103">
        <f t="shared" si="183"/>
        <v>0</v>
      </c>
      <c r="G1002" s="104">
        <v>0</v>
      </c>
      <c r="IG1002"/>
      <c r="IH1002"/>
      <c r="II1002"/>
      <c r="IJ1002"/>
      <c r="IK1002"/>
      <c r="IL1002"/>
      <c r="IM1002"/>
      <c r="IN1002"/>
    </row>
    <row r="1003" s="33" customFormat="1" ht="15" customHeight="1" spans="1:248">
      <c r="A1003" s="105">
        <v>2140299</v>
      </c>
      <c r="B1003" s="108" t="s">
        <v>835</v>
      </c>
      <c r="C1003" s="117">
        <v>0</v>
      </c>
      <c r="D1003" s="101">
        <v>0</v>
      </c>
      <c r="E1003" s="102">
        <f t="shared" si="182"/>
        <v>0</v>
      </c>
      <c r="F1003" s="103">
        <f t="shared" si="183"/>
        <v>0</v>
      </c>
      <c r="G1003" s="104">
        <v>0</v>
      </c>
      <c r="IG1003"/>
      <c r="IH1003"/>
      <c r="II1003"/>
      <c r="IJ1003"/>
      <c r="IK1003"/>
      <c r="IL1003"/>
      <c r="IM1003"/>
      <c r="IN1003"/>
    </row>
    <row r="1004" s="33" customFormat="1" ht="15" customHeight="1" spans="1:248">
      <c r="A1004" s="105">
        <v>21403</v>
      </c>
      <c r="B1004" s="106" t="s">
        <v>836</v>
      </c>
      <c r="C1004" s="117">
        <f t="shared" ref="C1004:G1004" si="188">SUM(C1005:C1013)</f>
        <v>0</v>
      </c>
      <c r="D1004" s="101">
        <f t="shared" si="188"/>
        <v>0</v>
      </c>
      <c r="E1004" s="102">
        <f t="shared" si="182"/>
        <v>0</v>
      </c>
      <c r="F1004" s="103">
        <f t="shared" si="183"/>
        <v>0</v>
      </c>
      <c r="G1004" s="104">
        <f t="shared" si="188"/>
        <v>0</v>
      </c>
      <c r="IG1004"/>
      <c r="IH1004"/>
      <c r="II1004"/>
      <c r="IJ1004"/>
      <c r="IK1004"/>
      <c r="IL1004"/>
      <c r="IM1004"/>
      <c r="IN1004"/>
    </row>
    <row r="1005" s="33" customFormat="1" ht="15" customHeight="1" spans="1:248">
      <c r="A1005" s="105">
        <v>2140301</v>
      </c>
      <c r="B1005" s="108" t="s">
        <v>63</v>
      </c>
      <c r="C1005" s="117">
        <v>0</v>
      </c>
      <c r="D1005" s="101">
        <v>0</v>
      </c>
      <c r="E1005" s="102">
        <f t="shared" si="182"/>
        <v>0</v>
      </c>
      <c r="F1005" s="103">
        <f t="shared" si="183"/>
        <v>0</v>
      </c>
      <c r="G1005" s="104">
        <v>0</v>
      </c>
      <c r="IG1005"/>
      <c r="IH1005"/>
      <c r="II1005"/>
      <c r="IJ1005"/>
      <c r="IK1005"/>
      <c r="IL1005"/>
      <c r="IM1005"/>
      <c r="IN1005"/>
    </row>
    <row r="1006" s="33" customFormat="1" ht="15" customHeight="1" spans="1:248">
      <c r="A1006" s="105">
        <v>2140302</v>
      </c>
      <c r="B1006" s="108" t="s">
        <v>64</v>
      </c>
      <c r="C1006" s="117">
        <v>0</v>
      </c>
      <c r="D1006" s="101">
        <v>0</v>
      </c>
      <c r="E1006" s="102">
        <f t="shared" si="182"/>
        <v>0</v>
      </c>
      <c r="F1006" s="103">
        <f t="shared" si="183"/>
        <v>0</v>
      </c>
      <c r="G1006" s="104">
        <v>0</v>
      </c>
      <c r="IG1006"/>
      <c r="IH1006"/>
      <c r="II1006"/>
      <c r="IJ1006"/>
      <c r="IK1006"/>
      <c r="IL1006"/>
      <c r="IM1006"/>
      <c r="IN1006"/>
    </row>
    <row r="1007" s="33" customFormat="1" ht="15" customHeight="1" spans="1:248">
      <c r="A1007" s="105">
        <v>2140303</v>
      </c>
      <c r="B1007" s="108" t="s">
        <v>65</v>
      </c>
      <c r="C1007" s="117">
        <v>0</v>
      </c>
      <c r="D1007" s="101">
        <v>0</v>
      </c>
      <c r="E1007" s="102">
        <f t="shared" si="182"/>
        <v>0</v>
      </c>
      <c r="F1007" s="103">
        <f t="shared" si="183"/>
        <v>0</v>
      </c>
      <c r="G1007" s="104">
        <v>0</v>
      </c>
      <c r="IG1007"/>
      <c r="IH1007"/>
      <c r="II1007"/>
      <c r="IJ1007"/>
      <c r="IK1007"/>
      <c r="IL1007"/>
      <c r="IM1007"/>
      <c r="IN1007"/>
    </row>
    <row r="1008" s="33" customFormat="1" ht="15" customHeight="1" spans="1:248">
      <c r="A1008" s="105">
        <v>2140304</v>
      </c>
      <c r="B1008" s="108" t="s">
        <v>837</v>
      </c>
      <c r="C1008" s="117">
        <v>0</v>
      </c>
      <c r="D1008" s="101">
        <v>0</v>
      </c>
      <c r="E1008" s="102">
        <f t="shared" si="182"/>
        <v>0</v>
      </c>
      <c r="F1008" s="103">
        <f t="shared" si="183"/>
        <v>0</v>
      </c>
      <c r="G1008" s="104">
        <v>0</v>
      </c>
      <c r="IG1008"/>
      <c r="IH1008"/>
      <c r="II1008"/>
      <c r="IJ1008"/>
      <c r="IK1008"/>
      <c r="IL1008"/>
      <c r="IM1008"/>
      <c r="IN1008"/>
    </row>
    <row r="1009" s="33" customFormat="1" ht="15" customHeight="1" spans="1:248">
      <c r="A1009" s="105">
        <v>2140305</v>
      </c>
      <c r="B1009" s="108" t="s">
        <v>838</v>
      </c>
      <c r="C1009" s="117">
        <v>0</v>
      </c>
      <c r="D1009" s="101">
        <v>0</v>
      </c>
      <c r="E1009" s="102">
        <f t="shared" si="182"/>
        <v>0</v>
      </c>
      <c r="F1009" s="103">
        <f t="shared" si="183"/>
        <v>0</v>
      </c>
      <c r="G1009" s="104">
        <v>0</v>
      </c>
      <c r="IG1009"/>
      <c r="IH1009"/>
      <c r="II1009"/>
      <c r="IJ1009"/>
      <c r="IK1009"/>
      <c r="IL1009"/>
      <c r="IM1009"/>
      <c r="IN1009"/>
    </row>
    <row r="1010" s="33" customFormat="1" ht="15" customHeight="1" spans="1:248">
      <c r="A1010" s="105">
        <v>2140306</v>
      </c>
      <c r="B1010" s="108" t="s">
        <v>839</v>
      </c>
      <c r="C1010" s="117">
        <v>0</v>
      </c>
      <c r="D1010" s="101">
        <v>0</v>
      </c>
      <c r="E1010" s="102">
        <f t="shared" si="182"/>
        <v>0</v>
      </c>
      <c r="F1010" s="103">
        <f t="shared" si="183"/>
        <v>0</v>
      </c>
      <c r="G1010" s="104">
        <v>0</v>
      </c>
      <c r="IG1010"/>
      <c r="IH1010"/>
      <c r="II1010"/>
      <c r="IJ1010"/>
      <c r="IK1010"/>
      <c r="IL1010"/>
      <c r="IM1010"/>
      <c r="IN1010"/>
    </row>
    <row r="1011" s="33" customFormat="1" ht="15" customHeight="1" spans="1:248">
      <c r="A1011" s="105">
        <v>2140307</v>
      </c>
      <c r="B1011" s="108" t="s">
        <v>840</v>
      </c>
      <c r="C1011" s="117">
        <v>0</v>
      </c>
      <c r="D1011" s="101">
        <v>0</v>
      </c>
      <c r="E1011" s="102">
        <f t="shared" si="182"/>
        <v>0</v>
      </c>
      <c r="F1011" s="103">
        <f t="shared" si="183"/>
        <v>0</v>
      </c>
      <c r="G1011" s="104">
        <v>0</v>
      </c>
      <c r="IG1011"/>
      <c r="IH1011"/>
      <c r="II1011"/>
      <c r="IJ1011"/>
      <c r="IK1011"/>
      <c r="IL1011"/>
      <c r="IM1011"/>
      <c r="IN1011"/>
    </row>
    <row r="1012" s="33" customFormat="1" ht="15" customHeight="1" spans="1:248">
      <c r="A1012" s="105">
        <v>2140308</v>
      </c>
      <c r="B1012" s="108" t="s">
        <v>841</v>
      </c>
      <c r="C1012" s="117">
        <v>0</v>
      </c>
      <c r="D1012" s="101">
        <v>0</v>
      </c>
      <c r="E1012" s="102">
        <f t="shared" si="182"/>
        <v>0</v>
      </c>
      <c r="F1012" s="103">
        <f t="shared" si="183"/>
        <v>0</v>
      </c>
      <c r="G1012" s="104">
        <v>0</v>
      </c>
      <c r="IG1012"/>
      <c r="IH1012"/>
      <c r="II1012"/>
      <c r="IJ1012"/>
      <c r="IK1012"/>
      <c r="IL1012"/>
      <c r="IM1012"/>
      <c r="IN1012"/>
    </row>
    <row r="1013" s="33" customFormat="1" ht="15" customHeight="1" spans="1:248">
      <c r="A1013" s="105">
        <v>2140399</v>
      </c>
      <c r="B1013" s="108" t="s">
        <v>842</v>
      </c>
      <c r="C1013" s="117">
        <v>0</v>
      </c>
      <c r="D1013" s="101">
        <v>0</v>
      </c>
      <c r="E1013" s="102">
        <f t="shared" si="182"/>
        <v>0</v>
      </c>
      <c r="F1013" s="103">
        <f t="shared" si="183"/>
        <v>0</v>
      </c>
      <c r="G1013" s="104">
        <v>0</v>
      </c>
      <c r="IG1013"/>
      <c r="IH1013"/>
      <c r="II1013"/>
      <c r="IJ1013"/>
      <c r="IK1013"/>
      <c r="IL1013"/>
      <c r="IM1013"/>
      <c r="IN1013"/>
    </row>
    <row r="1014" s="33" customFormat="1" ht="15" customHeight="1" spans="1:248">
      <c r="A1014" s="105">
        <v>21404</v>
      </c>
      <c r="B1014" s="106" t="s">
        <v>843</v>
      </c>
      <c r="C1014" s="117">
        <f t="shared" ref="C1014:G1014" si="189">SUM(C1015:C1018)</f>
        <v>0</v>
      </c>
      <c r="D1014" s="101">
        <f t="shared" si="189"/>
        <v>0</v>
      </c>
      <c r="E1014" s="102">
        <f t="shared" si="182"/>
        <v>0</v>
      </c>
      <c r="F1014" s="103">
        <f t="shared" si="183"/>
        <v>0</v>
      </c>
      <c r="G1014" s="104">
        <f t="shared" si="189"/>
        <v>0</v>
      </c>
      <c r="IG1014"/>
      <c r="IH1014"/>
      <c r="II1014"/>
      <c r="IJ1014"/>
      <c r="IK1014"/>
      <c r="IL1014"/>
      <c r="IM1014"/>
      <c r="IN1014"/>
    </row>
    <row r="1015" s="33" customFormat="1" ht="15" customHeight="1" spans="1:248">
      <c r="A1015" s="105">
        <v>2140401</v>
      </c>
      <c r="B1015" s="108" t="s">
        <v>844</v>
      </c>
      <c r="C1015" s="117">
        <v>0</v>
      </c>
      <c r="D1015" s="101">
        <v>0</v>
      </c>
      <c r="E1015" s="102">
        <f t="shared" si="182"/>
        <v>0</v>
      </c>
      <c r="F1015" s="103">
        <f t="shared" si="183"/>
        <v>0</v>
      </c>
      <c r="G1015" s="104">
        <v>0</v>
      </c>
      <c r="IG1015"/>
      <c r="IH1015"/>
      <c r="II1015"/>
      <c r="IJ1015"/>
      <c r="IK1015"/>
      <c r="IL1015"/>
      <c r="IM1015"/>
      <c r="IN1015"/>
    </row>
    <row r="1016" s="33" customFormat="1" ht="15" customHeight="1" spans="1:248">
      <c r="A1016" s="105">
        <v>2140402</v>
      </c>
      <c r="B1016" s="108" t="s">
        <v>845</v>
      </c>
      <c r="C1016" s="117">
        <v>0</v>
      </c>
      <c r="D1016" s="101">
        <v>0</v>
      </c>
      <c r="E1016" s="102">
        <f t="shared" si="182"/>
        <v>0</v>
      </c>
      <c r="F1016" s="103">
        <f t="shared" si="183"/>
        <v>0</v>
      </c>
      <c r="G1016" s="104">
        <v>0</v>
      </c>
      <c r="IG1016"/>
      <c r="IH1016"/>
      <c r="II1016"/>
      <c r="IJ1016"/>
      <c r="IK1016"/>
      <c r="IL1016"/>
      <c r="IM1016"/>
      <c r="IN1016"/>
    </row>
    <row r="1017" s="33" customFormat="1" ht="15" customHeight="1" spans="1:248">
      <c r="A1017" s="105">
        <v>2140403</v>
      </c>
      <c r="B1017" s="108" t="s">
        <v>846</v>
      </c>
      <c r="C1017" s="117">
        <v>0</v>
      </c>
      <c r="D1017" s="101">
        <v>0</v>
      </c>
      <c r="E1017" s="102">
        <f t="shared" si="182"/>
        <v>0</v>
      </c>
      <c r="F1017" s="103">
        <f t="shared" si="183"/>
        <v>0</v>
      </c>
      <c r="G1017" s="104">
        <v>0</v>
      </c>
      <c r="IG1017"/>
      <c r="IH1017"/>
      <c r="II1017"/>
      <c r="IJ1017"/>
      <c r="IK1017"/>
      <c r="IL1017"/>
      <c r="IM1017"/>
      <c r="IN1017"/>
    </row>
    <row r="1018" s="33" customFormat="1" ht="15" customHeight="1" spans="1:248">
      <c r="A1018" s="105">
        <v>2140499</v>
      </c>
      <c r="B1018" s="108" t="s">
        <v>847</v>
      </c>
      <c r="C1018" s="117">
        <v>0</v>
      </c>
      <c r="D1018" s="101">
        <v>0</v>
      </c>
      <c r="E1018" s="102">
        <f t="shared" si="182"/>
        <v>0</v>
      </c>
      <c r="F1018" s="103">
        <f t="shared" si="183"/>
        <v>0</v>
      </c>
      <c r="G1018" s="104">
        <v>0</v>
      </c>
      <c r="IG1018"/>
      <c r="IH1018"/>
      <c r="II1018"/>
      <c r="IJ1018"/>
      <c r="IK1018"/>
      <c r="IL1018"/>
      <c r="IM1018"/>
      <c r="IN1018"/>
    </row>
    <row r="1019" s="33" customFormat="1" ht="15" customHeight="1" spans="1:248">
      <c r="A1019" s="105">
        <v>21405</v>
      </c>
      <c r="B1019" s="106" t="s">
        <v>848</v>
      </c>
      <c r="C1019" s="117">
        <f t="shared" ref="C1019:G1019" si="190">SUM(C1020:C1025)</f>
        <v>0</v>
      </c>
      <c r="D1019" s="101">
        <f t="shared" si="190"/>
        <v>0</v>
      </c>
      <c r="E1019" s="102">
        <f t="shared" si="182"/>
        <v>0</v>
      </c>
      <c r="F1019" s="103">
        <f t="shared" si="183"/>
        <v>0</v>
      </c>
      <c r="G1019" s="104">
        <f t="shared" si="190"/>
        <v>0</v>
      </c>
      <c r="IG1019"/>
      <c r="IH1019"/>
      <c r="II1019"/>
      <c r="IJ1019"/>
      <c r="IK1019"/>
      <c r="IL1019"/>
      <c r="IM1019"/>
      <c r="IN1019"/>
    </row>
    <row r="1020" s="33" customFormat="1" ht="15" customHeight="1" spans="1:248">
      <c r="A1020" s="105">
        <v>2140501</v>
      </c>
      <c r="B1020" s="108" t="s">
        <v>63</v>
      </c>
      <c r="C1020" s="117">
        <v>0</v>
      </c>
      <c r="D1020" s="101">
        <v>0</v>
      </c>
      <c r="E1020" s="102">
        <f t="shared" si="182"/>
        <v>0</v>
      </c>
      <c r="F1020" s="103">
        <f t="shared" si="183"/>
        <v>0</v>
      </c>
      <c r="G1020" s="104">
        <v>0</v>
      </c>
      <c r="IG1020"/>
      <c r="IH1020"/>
      <c r="II1020"/>
      <c r="IJ1020"/>
      <c r="IK1020"/>
      <c r="IL1020"/>
      <c r="IM1020"/>
      <c r="IN1020"/>
    </row>
    <row r="1021" s="33" customFormat="1" ht="15" customHeight="1" spans="1:248">
      <c r="A1021" s="105">
        <v>2140502</v>
      </c>
      <c r="B1021" s="108" t="s">
        <v>64</v>
      </c>
      <c r="C1021" s="117">
        <v>0</v>
      </c>
      <c r="D1021" s="101">
        <v>0</v>
      </c>
      <c r="E1021" s="102">
        <f t="shared" si="182"/>
        <v>0</v>
      </c>
      <c r="F1021" s="103">
        <f t="shared" si="183"/>
        <v>0</v>
      </c>
      <c r="G1021" s="104">
        <v>0</v>
      </c>
      <c r="IG1021"/>
      <c r="IH1021"/>
      <c r="II1021"/>
      <c r="IJ1021"/>
      <c r="IK1021"/>
      <c r="IL1021"/>
      <c r="IM1021"/>
      <c r="IN1021"/>
    </row>
    <row r="1022" s="33" customFormat="1" ht="15" customHeight="1" spans="1:248">
      <c r="A1022" s="105">
        <v>2140503</v>
      </c>
      <c r="B1022" s="108" t="s">
        <v>65</v>
      </c>
      <c r="C1022" s="117">
        <v>0</v>
      </c>
      <c r="D1022" s="101">
        <v>0</v>
      </c>
      <c r="E1022" s="102">
        <f t="shared" si="182"/>
        <v>0</v>
      </c>
      <c r="F1022" s="103">
        <f t="shared" si="183"/>
        <v>0</v>
      </c>
      <c r="G1022" s="104">
        <v>0</v>
      </c>
      <c r="IG1022"/>
      <c r="IH1022"/>
      <c r="II1022"/>
      <c r="IJ1022"/>
      <c r="IK1022"/>
      <c r="IL1022"/>
      <c r="IM1022"/>
      <c r="IN1022"/>
    </row>
    <row r="1023" s="33" customFormat="1" ht="15" customHeight="1" spans="1:248">
      <c r="A1023" s="105">
        <v>2140504</v>
      </c>
      <c r="B1023" s="108" t="s">
        <v>834</v>
      </c>
      <c r="C1023" s="117">
        <v>0</v>
      </c>
      <c r="D1023" s="101">
        <v>0</v>
      </c>
      <c r="E1023" s="102">
        <f t="shared" si="182"/>
        <v>0</v>
      </c>
      <c r="F1023" s="103">
        <f t="shared" si="183"/>
        <v>0</v>
      </c>
      <c r="G1023" s="104">
        <v>0</v>
      </c>
      <c r="IG1023"/>
      <c r="IH1023"/>
      <c r="II1023"/>
      <c r="IJ1023"/>
      <c r="IK1023"/>
      <c r="IL1023"/>
      <c r="IM1023"/>
      <c r="IN1023"/>
    </row>
    <row r="1024" s="33" customFormat="1" ht="15" customHeight="1" spans="1:248">
      <c r="A1024" s="105">
        <v>2140505</v>
      </c>
      <c r="B1024" s="108" t="s">
        <v>849</v>
      </c>
      <c r="C1024" s="117">
        <v>0</v>
      </c>
      <c r="D1024" s="101">
        <v>0</v>
      </c>
      <c r="E1024" s="102">
        <f t="shared" si="182"/>
        <v>0</v>
      </c>
      <c r="F1024" s="103">
        <f t="shared" si="183"/>
        <v>0</v>
      </c>
      <c r="G1024" s="104">
        <v>0</v>
      </c>
      <c r="IG1024"/>
      <c r="IH1024"/>
      <c r="II1024"/>
      <c r="IJ1024"/>
      <c r="IK1024"/>
      <c r="IL1024"/>
      <c r="IM1024"/>
      <c r="IN1024"/>
    </row>
    <row r="1025" s="33" customFormat="1" ht="15" customHeight="1" spans="1:248">
      <c r="A1025" s="105">
        <v>2140599</v>
      </c>
      <c r="B1025" s="108" t="s">
        <v>850</v>
      </c>
      <c r="C1025" s="117">
        <v>0</v>
      </c>
      <c r="D1025" s="101">
        <v>0</v>
      </c>
      <c r="E1025" s="102">
        <f t="shared" si="182"/>
        <v>0</v>
      </c>
      <c r="F1025" s="103">
        <f t="shared" si="183"/>
        <v>0</v>
      </c>
      <c r="G1025" s="104">
        <v>0</v>
      </c>
      <c r="IG1025"/>
      <c r="IH1025"/>
      <c r="II1025"/>
      <c r="IJ1025"/>
      <c r="IK1025"/>
      <c r="IL1025"/>
      <c r="IM1025"/>
      <c r="IN1025"/>
    </row>
    <row r="1026" s="33" customFormat="1" ht="15" customHeight="1" spans="1:248">
      <c r="A1026" s="105">
        <v>21406</v>
      </c>
      <c r="B1026" s="106" t="s">
        <v>851</v>
      </c>
      <c r="C1026" s="117">
        <f t="shared" ref="C1026:G1026" si="191">SUM(C1027:C1030)</f>
        <v>0</v>
      </c>
      <c r="D1026" s="101">
        <f t="shared" si="191"/>
        <v>0</v>
      </c>
      <c r="E1026" s="102">
        <f t="shared" si="182"/>
        <v>0</v>
      </c>
      <c r="F1026" s="103">
        <f t="shared" si="183"/>
        <v>0</v>
      </c>
      <c r="G1026" s="104">
        <f t="shared" si="191"/>
        <v>0</v>
      </c>
      <c r="IG1026"/>
      <c r="IH1026"/>
      <c r="II1026"/>
      <c r="IJ1026"/>
      <c r="IK1026"/>
      <c r="IL1026"/>
      <c r="IM1026"/>
      <c r="IN1026"/>
    </row>
    <row r="1027" s="33" customFormat="1" ht="15" customHeight="1" spans="1:248">
      <c r="A1027" s="105">
        <v>2140601</v>
      </c>
      <c r="B1027" s="108" t="s">
        <v>852</v>
      </c>
      <c r="C1027" s="117">
        <v>0</v>
      </c>
      <c r="D1027" s="101">
        <v>0</v>
      </c>
      <c r="E1027" s="102">
        <f t="shared" si="182"/>
        <v>0</v>
      </c>
      <c r="F1027" s="103">
        <f t="shared" si="183"/>
        <v>0</v>
      </c>
      <c r="G1027" s="104">
        <v>0</v>
      </c>
      <c r="IG1027"/>
      <c r="IH1027"/>
      <c r="II1027"/>
      <c r="IJ1027"/>
      <c r="IK1027"/>
      <c r="IL1027"/>
      <c r="IM1027"/>
      <c r="IN1027"/>
    </row>
    <row r="1028" s="33" customFormat="1" ht="15" customHeight="1" spans="1:248">
      <c r="A1028" s="105">
        <v>2140602</v>
      </c>
      <c r="B1028" s="108" t="s">
        <v>853</v>
      </c>
      <c r="C1028" s="117">
        <v>0</v>
      </c>
      <c r="D1028" s="101">
        <v>0</v>
      </c>
      <c r="E1028" s="102">
        <f t="shared" si="182"/>
        <v>0</v>
      </c>
      <c r="F1028" s="103">
        <f t="shared" si="183"/>
        <v>0</v>
      </c>
      <c r="G1028" s="104">
        <v>0</v>
      </c>
      <c r="IG1028"/>
      <c r="IH1028"/>
      <c r="II1028"/>
      <c r="IJ1028"/>
      <c r="IK1028"/>
      <c r="IL1028"/>
      <c r="IM1028"/>
      <c r="IN1028"/>
    </row>
    <row r="1029" s="33" customFormat="1" ht="15" customHeight="1" spans="1:248">
      <c r="A1029" s="105">
        <v>2140603</v>
      </c>
      <c r="B1029" s="108" t="s">
        <v>854</v>
      </c>
      <c r="C1029" s="117">
        <v>0</v>
      </c>
      <c r="D1029" s="101">
        <v>0</v>
      </c>
      <c r="E1029" s="102">
        <f t="shared" ref="E1029:E1092" si="192">D1029-C1029</f>
        <v>0</v>
      </c>
      <c r="F1029" s="103">
        <f t="shared" ref="F1029:F1092" si="193">IF(C1029=0,,E1029/C1029*100)</f>
        <v>0</v>
      </c>
      <c r="G1029" s="104">
        <v>0</v>
      </c>
      <c r="IG1029"/>
      <c r="IH1029"/>
      <c r="II1029"/>
      <c r="IJ1029"/>
      <c r="IK1029"/>
      <c r="IL1029"/>
      <c r="IM1029"/>
      <c r="IN1029"/>
    </row>
    <row r="1030" s="33" customFormat="1" ht="15" customHeight="1" spans="1:248">
      <c r="A1030" s="105">
        <v>2140699</v>
      </c>
      <c r="B1030" s="108" t="s">
        <v>855</v>
      </c>
      <c r="C1030" s="117">
        <v>0</v>
      </c>
      <c r="D1030" s="101">
        <v>0</v>
      </c>
      <c r="E1030" s="102">
        <f t="shared" si="192"/>
        <v>0</v>
      </c>
      <c r="F1030" s="103">
        <f t="shared" si="193"/>
        <v>0</v>
      </c>
      <c r="G1030" s="104">
        <v>0</v>
      </c>
      <c r="IG1030"/>
      <c r="IH1030"/>
      <c r="II1030"/>
      <c r="IJ1030"/>
      <c r="IK1030"/>
      <c r="IL1030"/>
      <c r="IM1030"/>
      <c r="IN1030"/>
    </row>
    <row r="1031" s="33" customFormat="1" ht="15" customHeight="1" spans="1:248">
      <c r="A1031" s="105">
        <v>21499</v>
      </c>
      <c r="B1031" s="106" t="s">
        <v>856</v>
      </c>
      <c r="C1031" s="117">
        <f t="shared" ref="C1031:G1031" si="194">SUM(C1032:C1033)</f>
        <v>0</v>
      </c>
      <c r="D1031" s="101">
        <f t="shared" si="194"/>
        <v>0</v>
      </c>
      <c r="E1031" s="102">
        <f t="shared" si="192"/>
        <v>0</v>
      </c>
      <c r="F1031" s="103">
        <f t="shared" si="193"/>
        <v>0</v>
      </c>
      <c r="G1031" s="104">
        <f t="shared" si="194"/>
        <v>0</v>
      </c>
      <c r="IG1031"/>
      <c r="IH1031"/>
      <c r="II1031"/>
      <c r="IJ1031"/>
      <c r="IK1031"/>
      <c r="IL1031"/>
      <c r="IM1031"/>
      <c r="IN1031"/>
    </row>
    <row r="1032" s="33" customFormat="1" ht="15" customHeight="1" spans="1:248">
      <c r="A1032" s="105">
        <v>2149901</v>
      </c>
      <c r="B1032" s="108" t="s">
        <v>857</v>
      </c>
      <c r="C1032" s="117">
        <v>0</v>
      </c>
      <c r="D1032" s="101">
        <v>0</v>
      </c>
      <c r="E1032" s="102">
        <f t="shared" si="192"/>
        <v>0</v>
      </c>
      <c r="F1032" s="103">
        <f t="shared" si="193"/>
        <v>0</v>
      </c>
      <c r="G1032" s="104">
        <v>0</v>
      </c>
      <c r="IG1032"/>
      <c r="IH1032"/>
      <c r="II1032"/>
      <c r="IJ1032"/>
      <c r="IK1032"/>
      <c r="IL1032"/>
      <c r="IM1032"/>
      <c r="IN1032"/>
    </row>
    <row r="1033" s="33" customFormat="1" ht="15" customHeight="1" spans="1:248">
      <c r="A1033" s="105">
        <v>2149999</v>
      </c>
      <c r="B1033" s="108" t="s">
        <v>858</v>
      </c>
      <c r="C1033" s="117">
        <v>0</v>
      </c>
      <c r="D1033" s="101">
        <v>0</v>
      </c>
      <c r="E1033" s="102">
        <f t="shared" si="192"/>
        <v>0</v>
      </c>
      <c r="F1033" s="103">
        <f t="shared" si="193"/>
        <v>0</v>
      </c>
      <c r="G1033" s="104">
        <v>0</v>
      </c>
      <c r="IG1033"/>
      <c r="IH1033"/>
      <c r="II1033"/>
      <c r="IJ1033"/>
      <c r="IK1033"/>
      <c r="IL1033"/>
      <c r="IM1033"/>
      <c r="IN1033"/>
    </row>
    <row r="1034" s="33" customFormat="1" ht="15" customHeight="1" spans="1:248">
      <c r="A1034" s="105">
        <v>215</v>
      </c>
      <c r="B1034" s="106" t="s">
        <v>859</v>
      </c>
      <c r="C1034" s="117">
        <f t="shared" ref="C1034:G1034" si="195">C1035+C1045+C1061+C1066+C1080+C1087+C1094</f>
        <v>5042</v>
      </c>
      <c r="D1034" s="101">
        <f t="shared" si="195"/>
        <v>5208</v>
      </c>
      <c r="E1034" s="102">
        <f t="shared" si="192"/>
        <v>166</v>
      </c>
      <c r="F1034" s="103">
        <f t="shared" si="193"/>
        <v>3.29234430781436</v>
      </c>
      <c r="G1034" s="104">
        <f t="shared" si="195"/>
        <v>5208</v>
      </c>
      <c r="IG1034"/>
      <c r="IH1034"/>
      <c r="II1034"/>
      <c r="IJ1034"/>
      <c r="IK1034"/>
      <c r="IL1034"/>
      <c r="IM1034"/>
      <c r="IN1034"/>
    </row>
    <row r="1035" s="33" customFormat="1" ht="15" customHeight="1" spans="1:248">
      <c r="A1035" s="105">
        <v>21501</v>
      </c>
      <c r="B1035" s="106" t="s">
        <v>860</v>
      </c>
      <c r="C1035" s="117">
        <f t="shared" ref="C1035:G1035" si="196">SUM(C1036:C1044)</f>
        <v>0</v>
      </c>
      <c r="D1035" s="101">
        <f t="shared" si="196"/>
        <v>0</v>
      </c>
      <c r="E1035" s="102">
        <f t="shared" si="192"/>
        <v>0</v>
      </c>
      <c r="F1035" s="103">
        <f t="shared" si="193"/>
        <v>0</v>
      </c>
      <c r="G1035" s="104">
        <f t="shared" si="196"/>
        <v>0</v>
      </c>
      <c r="IG1035"/>
      <c r="IH1035"/>
      <c r="II1035"/>
      <c r="IJ1035"/>
      <c r="IK1035"/>
      <c r="IL1035"/>
      <c r="IM1035"/>
      <c r="IN1035"/>
    </row>
    <row r="1036" s="33" customFormat="1" ht="15" customHeight="1" spans="1:248">
      <c r="A1036" s="105">
        <v>2150101</v>
      </c>
      <c r="B1036" s="108" t="s">
        <v>63</v>
      </c>
      <c r="C1036" s="117">
        <v>0</v>
      </c>
      <c r="D1036" s="101">
        <v>0</v>
      </c>
      <c r="E1036" s="102">
        <f t="shared" si="192"/>
        <v>0</v>
      </c>
      <c r="F1036" s="103">
        <f t="shared" si="193"/>
        <v>0</v>
      </c>
      <c r="G1036" s="104">
        <v>0</v>
      </c>
      <c r="IG1036"/>
      <c r="IH1036"/>
      <c r="II1036"/>
      <c r="IJ1036"/>
      <c r="IK1036"/>
      <c r="IL1036"/>
      <c r="IM1036"/>
      <c r="IN1036"/>
    </row>
    <row r="1037" s="33" customFormat="1" ht="15" customHeight="1" spans="1:248">
      <c r="A1037" s="105">
        <v>2150102</v>
      </c>
      <c r="B1037" s="108" t="s">
        <v>64</v>
      </c>
      <c r="C1037" s="117">
        <v>0</v>
      </c>
      <c r="D1037" s="101">
        <v>0</v>
      </c>
      <c r="E1037" s="102">
        <f t="shared" si="192"/>
        <v>0</v>
      </c>
      <c r="F1037" s="103">
        <f t="shared" si="193"/>
        <v>0</v>
      </c>
      <c r="G1037" s="104">
        <v>0</v>
      </c>
      <c r="IG1037"/>
      <c r="IH1037"/>
      <c r="II1037"/>
      <c r="IJ1037"/>
      <c r="IK1037"/>
      <c r="IL1037"/>
      <c r="IM1037"/>
      <c r="IN1037"/>
    </row>
    <row r="1038" s="33" customFormat="1" ht="15" customHeight="1" spans="1:248">
      <c r="A1038" s="105">
        <v>2150103</v>
      </c>
      <c r="B1038" s="108" t="s">
        <v>65</v>
      </c>
      <c r="C1038" s="117">
        <v>0</v>
      </c>
      <c r="D1038" s="101">
        <v>0</v>
      </c>
      <c r="E1038" s="102">
        <f t="shared" si="192"/>
        <v>0</v>
      </c>
      <c r="F1038" s="103">
        <f t="shared" si="193"/>
        <v>0</v>
      </c>
      <c r="G1038" s="104">
        <v>0</v>
      </c>
      <c r="IG1038"/>
      <c r="IH1038"/>
      <c r="II1038"/>
      <c r="IJ1038"/>
      <c r="IK1038"/>
      <c r="IL1038"/>
      <c r="IM1038"/>
      <c r="IN1038"/>
    </row>
    <row r="1039" s="33" customFormat="1" ht="15" customHeight="1" spans="1:248">
      <c r="A1039" s="105">
        <v>2150104</v>
      </c>
      <c r="B1039" s="108" t="s">
        <v>861</v>
      </c>
      <c r="C1039" s="117">
        <v>0</v>
      </c>
      <c r="D1039" s="101">
        <v>0</v>
      </c>
      <c r="E1039" s="102">
        <f t="shared" si="192"/>
        <v>0</v>
      </c>
      <c r="F1039" s="103">
        <f t="shared" si="193"/>
        <v>0</v>
      </c>
      <c r="G1039" s="104">
        <v>0</v>
      </c>
      <c r="IG1039"/>
      <c r="IH1039"/>
      <c r="II1039"/>
      <c r="IJ1039"/>
      <c r="IK1039"/>
      <c r="IL1039"/>
      <c r="IM1039"/>
      <c r="IN1039"/>
    </row>
    <row r="1040" s="33" customFormat="1" ht="15" customHeight="1" spans="1:248">
      <c r="A1040" s="105">
        <v>2150105</v>
      </c>
      <c r="B1040" s="108" t="s">
        <v>862</v>
      </c>
      <c r="C1040" s="117">
        <v>0</v>
      </c>
      <c r="D1040" s="101">
        <v>0</v>
      </c>
      <c r="E1040" s="102">
        <f t="shared" si="192"/>
        <v>0</v>
      </c>
      <c r="F1040" s="103">
        <f t="shared" si="193"/>
        <v>0</v>
      </c>
      <c r="G1040" s="104">
        <v>0</v>
      </c>
      <c r="IG1040"/>
      <c r="IH1040"/>
      <c r="II1040"/>
      <c r="IJ1040"/>
      <c r="IK1040"/>
      <c r="IL1040"/>
      <c r="IM1040"/>
      <c r="IN1040"/>
    </row>
    <row r="1041" s="33" customFormat="1" ht="15" customHeight="1" spans="1:248">
      <c r="A1041" s="105">
        <v>2150106</v>
      </c>
      <c r="B1041" s="108" t="s">
        <v>863</v>
      </c>
      <c r="C1041" s="117">
        <v>0</v>
      </c>
      <c r="D1041" s="101">
        <v>0</v>
      </c>
      <c r="E1041" s="102">
        <f t="shared" si="192"/>
        <v>0</v>
      </c>
      <c r="F1041" s="103">
        <f t="shared" si="193"/>
        <v>0</v>
      </c>
      <c r="G1041" s="104">
        <v>0</v>
      </c>
      <c r="IG1041"/>
      <c r="IH1041"/>
      <c r="II1041"/>
      <c r="IJ1041"/>
      <c r="IK1041"/>
      <c r="IL1041"/>
      <c r="IM1041"/>
      <c r="IN1041"/>
    </row>
    <row r="1042" s="33" customFormat="1" ht="15" customHeight="1" spans="1:248">
      <c r="A1042" s="105">
        <v>2150107</v>
      </c>
      <c r="B1042" s="108" t="s">
        <v>864</v>
      </c>
      <c r="C1042" s="117">
        <v>0</v>
      </c>
      <c r="D1042" s="101">
        <v>0</v>
      </c>
      <c r="E1042" s="102">
        <f t="shared" si="192"/>
        <v>0</v>
      </c>
      <c r="F1042" s="103">
        <f t="shared" si="193"/>
        <v>0</v>
      </c>
      <c r="G1042" s="104">
        <v>0</v>
      </c>
      <c r="IG1042"/>
      <c r="IH1042"/>
      <c r="II1042"/>
      <c r="IJ1042"/>
      <c r="IK1042"/>
      <c r="IL1042"/>
      <c r="IM1042"/>
      <c r="IN1042"/>
    </row>
    <row r="1043" s="33" customFormat="1" ht="15" customHeight="1" spans="1:248">
      <c r="A1043" s="105">
        <v>2150108</v>
      </c>
      <c r="B1043" s="108" t="s">
        <v>865</v>
      </c>
      <c r="C1043" s="117">
        <v>0</v>
      </c>
      <c r="D1043" s="101">
        <v>0</v>
      </c>
      <c r="E1043" s="102">
        <f t="shared" si="192"/>
        <v>0</v>
      </c>
      <c r="F1043" s="103">
        <f t="shared" si="193"/>
        <v>0</v>
      </c>
      <c r="G1043" s="104">
        <v>0</v>
      </c>
      <c r="IG1043"/>
      <c r="IH1043"/>
      <c r="II1043"/>
      <c r="IJ1043"/>
      <c r="IK1043"/>
      <c r="IL1043"/>
      <c r="IM1043"/>
      <c r="IN1043"/>
    </row>
    <row r="1044" s="33" customFormat="1" ht="15" customHeight="1" spans="1:248">
      <c r="A1044" s="105">
        <v>2150199</v>
      </c>
      <c r="B1044" s="108" t="s">
        <v>866</v>
      </c>
      <c r="C1044" s="117">
        <v>0</v>
      </c>
      <c r="D1044" s="101">
        <v>0</v>
      </c>
      <c r="E1044" s="102">
        <f t="shared" si="192"/>
        <v>0</v>
      </c>
      <c r="F1044" s="103">
        <f t="shared" si="193"/>
        <v>0</v>
      </c>
      <c r="G1044" s="104">
        <v>0</v>
      </c>
      <c r="IG1044"/>
      <c r="IH1044"/>
      <c r="II1044"/>
      <c r="IJ1044"/>
      <c r="IK1044"/>
      <c r="IL1044"/>
      <c r="IM1044"/>
      <c r="IN1044"/>
    </row>
    <row r="1045" s="33" customFormat="1" ht="15" customHeight="1" spans="1:248">
      <c r="A1045" s="105">
        <v>21502</v>
      </c>
      <c r="B1045" s="106" t="s">
        <v>867</v>
      </c>
      <c r="C1045" s="117">
        <f t="shared" ref="C1045:G1045" si="197">SUM(C1046:C1060)</f>
        <v>0</v>
      </c>
      <c r="D1045" s="101">
        <f t="shared" si="197"/>
        <v>0</v>
      </c>
      <c r="E1045" s="102">
        <f t="shared" si="192"/>
        <v>0</v>
      </c>
      <c r="F1045" s="103">
        <f t="shared" si="193"/>
        <v>0</v>
      </c>
      <c r="G1045" s="104">
        <f t="shared" si="197"/>
        <v>0</v>
      </c>
      <c r="IG1045"/>
      <c r="IH1045"/>
      <c r="II1045"/>
      <c r="IJ1045"/>
      <c r="IK1045"/>
      <c r="IL1045"/>
      <c r="IM1045"/>
      <c r="IN1045"/>
    </row>
    <row r="1046" s="33" customFormat="1" ht="15" customHeight="1" spans="1:248">
      <c r="A1046" s="105">
        <v>2150201</v>
      </c>
      <c r="B1046" s="108" t="s">
        <v>63</v>
      </c>
      <c r="C1046" s="117">
        <v>0</v>
      </c>
      <c r="D1046" s="101">
        <v>0</v>
      </c>
      <c r="E1046" s="102">
        <f t="shared" si="192"/>
        <v>0</v>
      </c>
      <c r="F1046" s="103">
        <f t="shared" si="193"/>
        <v>0</v>
      </c>
      <c r="G1046" s="104">
        <v>0</v>
      </c>
      <c r="IG1046"/>
      <c r="IH1046"/>
      <c r="II1046"/>
      <c r="IJ1046"/>
      <c r="IK1046"/>
      <c r="IL1046"/>
      <c r="IM1046"/>
      <c r="IN1046"/>
    </row>
    <row r="1047" s="33" customFormat="1" ht="15" customHeight="1" spans="1:248">
      <c r="A1047" s="105">
        <v>2150202</v>
      </c>
      <c r="B1047" s="108" t="s">
        <v>64</v>
      </c>
      <c r="C1047" s="117">
        <v>0</v>
      </c>
      <c r="D1047" s="101">
        <v>0</v>
      </c>
      <c r="E1047" s="102">
        <f t="shared" si="192"/>
        <v>0</v>
      </c>
      <c r="F1047" s="103">
        <f t="shared" si="193"/>
        <v>0</v>
      </c>
      <c r="G1047" s="104">
        <v>0</v>
      </c>
      <c r="IG1047"/>
      <c r="IH1047"/>
      <c r="II1047"/>
      <c r="IJ1047"/>
      <c r="IK1047"/>
      <c r="IL1047"/>
      <c r="IM1047"/>
      <c r="IN1047"/>
    </row>
    <row r="1048" s="33" customFormat="1" ht="15" customHeight="1" spans="1:248">
      <c r="A1048" s="105">
        <v>2150203</v>
      </c>
      <c r="B1048" s="108" t="s">
        <v>65</v>
      </c>
      <c r="C1048" s="117">
        <v>0</v>
      </c>
      <c r="D1048" s="101">
        <v>0</v>
      </c>
      <c r="E1048" s="102">
        <f t="shared" si="192"/>
        <v>0</v>
      </c>
      <c r="F1048" s="103">
        <f t="shared" si="193"/>
        <v>0</v>
      </c>
      <c r="G1048" s="104">
        <v>0</v>
      </c>
      <c r="IG1048"/>
      <c r="IH1048"/>
      <c r="II1048"/>
      <c r="IJ1048"/>
      <c r="IK1048"/>
      <c r="IL1048"/>
      <c r="IM1048"/>
      <c r="IN1048"/>
    </row>
    <row r="1049" s="33" customFormat="1" ht="15" customHeight="1" spans="1:248">
      <c r="A1049" s="105">
        <v>2150204</v>
      </c>
      <c r="B1049" s="108" t="s">
        <v>868</v>
      </c>
      <c r="C1049" s="117">
        <v>0</v>
      </c>
      <c r="D1049" s="101">
        <v>0</v>
      </c>
      <c r="E1049" s="102">
        <f t="shared" si="192"/>
        <v>0</v>
      </c>
      <c r="F1049" s="103">
        <f t="shared" si="193"/>
        <v>0</v>
      </c>
      <c r="G1049" s="104">
        <v>0</v>
      </c>
      <c r="IG1049"/>
      <c r="IH1049"/>
      <c r="II1049"/>
      <c r="IJ1049"/>
      <c r="IK1049"/>
      <c r="IL1049"/>
      <c r="IM1049"/>
      <c r="IN1049"/>
    </row>
    <row r="1050" s="33" customFormat="1" ht="15" customHeight="1" spans="1:248">
      <c r="A1050" s="105">
        <v>2150205</v>
      </c>
      <c r="B1050" s="108" t="s">
        <v>869</v>
      </c>
      <c r="C1050" s="117">
        <v>0</v>
      </c>
      <c r="D1050" s="101">
        <v>0</v>
      </c>
      <c r="E1050" s="102">
        <f t="shared" si="192"/>
        <v>0</v>
      </c>
      <c r="F1050" s="103">
        <f t="shared" si="193"/>
        <v>0</v>
      </c>
      <c r="G1050" s="104">
        <v>0</v>
      </c>
      <c r="IG1050"/>
      <c r="IH1050"/>
      <c r="II1050"/>
      <c r="IJ1050"/>
      <c r="IK1050"/>
      <c r="IL1050"/>
      <c r="IM1050"/>
      <c r="IN1050"/>
    </row>
    <row r="1051" s="33" customFormat="1" ht="15" customHeight="1" spans="1:248">
      <c r="A1051" s="105">
        <v>2150206</v>
      </c>
      <c r="B1051" s="108" t="s">
        <v>870</v>
      </c>
      <c r="C1051" s="117">
        <v>0</v>
      </c>
      <c r="D1051" s="101">
        <v>0</v>
      </c>
      <c r="E1051" s="102">
        <f t="shared" si="192"/>
        <v>0</v>
      </c>
      <c r="F1051" s="103">
        <f t="shared" si="193"/>
        <v>0</v>
      </c>
      <c r="G1051" s="104">
        <v>0</v>
      </c>
      <c r="IG1051"/>
      <c r="IH1051"/>
      <c r="II1051"/>
      <c r="IJ1051"/>
      <c r="IK1051"/>
      <c r="IL1051"/>
      <c r="IM1051"/>
      <c r="IN1051"/>
    </row>
    <row r="1052" s="33" customFormat="1" ht="15" customHeight="1" spans="1:248">
      <c r="A1052" s="105">
        <v>2150207</v>
      </c>
      <c r="B1052" s="108" t="s">
        <v>871</v>
      </c>
      <c r="C1052" s="117">
        <v>0</v>
      </c>
      <c r="D1052" s="101">
        <v>0</v>
      </c>
      <c r="E1052" s="102">
        <f t="shared" si="192"/>
        <v>0</v>
      </c>
      <c r="F1052" s="103">
        <f t="shared" si="193"/>
        <v>0</v>
      </c>
      <c r="G1052" s="104">
        <v>0</v>
      </c>
      <c r="IG1052"/>
      <c r="IH1052"/>
      <c r="II1052"/>
      <c r="IJ1052"/>
      <c r="IK1052"/>
      <c r="IL1052"/>
      <c r="IM1052"/>
      <c r="IN1052"/>
    </row>
    <row r="1053" s="33" customFormat="1" ht="15" customHeight="1" spans="1:248">
      <c r="A1053" s="105">
        <v>2150208</v>
      </c>
      <c r="B1053" s="108" t="s">
        <v>872</v>
      </c>
      <c r="C1053" s="117">
        <v>0</v>
      </c>
      <c r="D1053" s="101">
        <v>0</v>
      </c>
      <c r="E1053" s="102">
        <f t="shared" si="192"/>
        <v>0</v>
      </c>
      <c r="F1053" s="103">
        <f t="shared" si="193"/>
        <v>0</v>
      </c>
      <c r="G1053" s="104">
        <v>0</v>
      </c>
      <c r="IG1053"/>
      <c r="IH1053"/>
      <c r="II1053"/>
      <c r="IJ1053"/>
      <c r="IK1053"/>
      <c r="IL1053"/>
      <c r="IM1053"/>
      <c r="IN1053"/>
    </row>
    <row r="1054" s="33" customFormat="1" ht="15" customHeight="1" spans="1:248">
      <c r="A1054" s="105">
        <v>2150209</v>
      </c>
      <c r="B1054" s="108" t="s">
        <v>873</v>
      </c>
      <c r="C1054" s="117">
        <v>0</v>
      </c>
      <c r="D1054" s="101">
        <v>0</v>
      </c>
      <c r="E1054" s="102">
        <f t="shared" si="192"/>
        <v>0</v>
      </c>
      <c r="F1054" s="103">
        <f t="shared" si="193"/>
        <v>0</v>
      </c>
      <c r="G1054" s="104">
        <v>0</v>
      </c>
      <c r="IG1054"/>
      <c r="IH1054"/>
      <c r="II1054"/>
      <c r="IJ1054"/>
      <c r="IK1054"/>
      <c r="IL1054"/>
      <c r="IM1054"/>
      <c r="IN1054"/>
    </row>
    <row r="1055" s="33" customFormat="1" ht="15" customHeight="1" spans="1:248">
      <c r="A1055" s="105">
        <v>2150210</v>
      </c>
      <c r="B1055" s="108" t="s">
        <v>874</v>
      </c>
      <c r="C1055" s="117">
        <v>0</v>
      </c>
      <c r="D1055" s="101">
        <v>0</v>
      </c>
      <c r="E1055" s="102">
        <f t="shared" si="192"/>
        <v>0</v>
      </c>
      <c r="F1055" s="103">
        <f t="shared" si="193"/>
        <v>0</v>
      </c>
      <c r="G1055" s="104">
        <v>0</v>
      </c>
      <c r="IG1055"/>
      <c r="IH1055"/>
      <c r="II1055"/>
      <c r="IJ1055"/>
      <c r="IK1055"/>
      <c r="IL1055"/>
      <c r="IM1055"/>
      <c r="IN1055"/>
    </row>
    <row r="1056" s="33" customFormat="1" ht="15" customHeight="1" spans="1:248">
      <c r="A1056" s="105">
        <v>2150212</v>
      </c>
      <c r="B1056" s="108" t="s">
        <v>875</v>
      </c>
      <c r="C1056" s="117">
        <v>0</v>
      </c>
      <c r="D1056" s="101">
        <v>0</v>
      </c>
      <c r="E1056" s="102">
        <f t="shared" si="192"/>
        <v>0</v>
      </c>
      <c r="F1056" s="103">
        <f t="shared" si="193"/>
        <v>0</v>
      </c>
      <c r="G1056" s="104">
        <v>0</v>
      </c>
      <c r="IG1056"/>
      <c r="IH1056"/>
      <c r="II1056"/>
      <c r="IJ1056"/>
      <c r="IK1056"/>
      <c r="IL1056"/>
      <c r="IM1056"/>
      <c r="IN1056"/>
    </row>
    <row r="1057" s="33" customFormat="1" ht="15" customHeight="1" spans="1:248">
      <c r="A1057" s="105">
        <v>2150213</v>
      </c>
      <c r="B1057" s="108" t="s">
        <v>876</v>
      </c>
      <c r="C1057" s="117">
        <v>0</v>
      </c>
      <c r="D1057" s="101">
        <v>0</v>
      </c>
      <c r="E1057" s="102">
        <f t="shared" si="192"/>
        <v>0</v>
      </c>
      <c r="F1057" s="103">
        <f t="shared" si="193"/>
        <v>0</v>
      </c>
      <c r="G1057" s="104">
        <v>0</v>
      </c>
      <c r="IG1057"/>
      <c r="IH1057"/>
      <c r="II1057"/>
      <c r="IJ1057"/>
      <c r="IK1057"/>
      <c r="IL1057"/>
      <c r="IM1057"/>
      <c r="IN1057"/>
    </row>
    <row r="1058" s="33" customFormat="1" ht="15" customHeight="1" spans="1:248">
      <c r="A1058" s="105">
        <v>2150214</v>
      </c>
      <c r="B1058" s="108" t="s">
        <v>877</v>
      </c>
      <c r="C1058" s="117">
        <v>0</v>
      </c>
      <c r="D1058" s="101">
        <v>0</v>
      </c>
      <c r="E1058" s="102">
        <f t="shared" si="192"/>
        <v>0</v>
      </c>
      <c r="F1058" s="103">
        <f t="shared" si="193"/>
        <v>0</v>
      </c>
      <c r="G1058" s="104">
        <v>0</v>
      </c>
      <c r="IG1058"/>
      <c r="IH1058"/>
      <c r="II1058"/>
      <c r="IJ1058"/>
      <c r="IK1058"/>
      <c r="IL1058"/>
      <c r="IM1058"/>
      <c r="IN1058"/>
    </row>
    <row r="1059" s="33" customFormat="1" ht="15" customHeight="1" spans="1:248">
      <c r="A1059" s="105">
        <v>2150215</v>
      </c>
      <c r="B1059" s="108" t="s">
        <v>878</v>
      </c>
      <c r="C1059" s="117">
        <v>0</v>
      </c>
      <c r="D1059" s="101">
        <v>0</v>
      </c>
      <c r="E1059" s="102">
        <f t="shared" si="192"/>
        <v>0</v>
      </c>
      <c r="F1059" s="103">
        <f t="shared" si="193"/>
        <v>0</v>
      </c>
      <c r="G1059" s="104">
        <v>0</v>
      </c>
      <c r="IG1059"/>
      <c r="IH1059"/>
      <c r="II1059"/>
      <c r="IJ1059"/>
      <c r="IK1059"/>
      <c r="IL1059"/>
      <c r="IM1059"/>
      <c r="IN1059"/>
    </row>
    <row r="1060" s="33" customFormat="1" ht="15" customHeight="1" spans="1:248">
      <c r="A1060" s="105">
        <v>2150299</v>
      </c>
      <c r="B1060" s="108" t="s">
        <v>879</v>
      </c>
      <c r="C1060" s="117">
        <v>0</v>
      </c>
      <c r="D1060" s="101">
        <v>0</v>
      </c>
      <c r="E1060" s="102">
        <f t="shared" si="192"/>
        <v>0</v>
      </c>
      <c r="F1060" s="103">
        <f t="shared" si="193"/>
        <v>0</v>
      </c>
      <c r="G1060" s="104">
        <v>0</v>
      </c>
      <c r="IG1060"/>
      <c r="IH1060"/>
      <c r="II1060"/>
      <c r="IJ1060"/>
      <c r="IK1060"/>
      <c r="IL1060"/>
      <c r="IM1060"/>
      <c r="IN1060"/>
    </row>
    <row r="1061" s="33" customFormat="1" ht="15" customHeight="1" spans="1:248">
      <c r="A1061" s="105">
        <v>21503</v>
      </c>
      <c r="B1061" s="106" t="s">
        <v>880</v>
      </c>
      <c r="C1061" s="117">
        <f t="shared" ref="C1061:G1061" si="198">SUM(C1062:C1065)</f>
        <v>0</v>
      </c>
      <c r="D1061" s="101">
        <f t="shared" si="198"/>
        <v>0</v>
      </c>
      <c r="E1061" s="102">
        <f t="shared" si="192"/>
        <v>0</v>
      </c>
      <c r="F1061" s="103">
        <f t="shared" si="193"/>
        <v>0</v>
      </c>
      <c r="G1061" s="104">
        <f t="shared" si="198"/>
        <v>0</v>
      </c>
      <c r="IG1061"/>
      <c r="IH1061"/>
      <c r="II1061"/>
      <c r="IJ1061"/>
      <c r="IK1061"/>
      <c r="IL1061"/>
      <c r="IM1061"/>
      <c r="IN1061"/>
    </row>
    <row r="1062" s="33" customFormat="1" ht="15" customHeight="1" spans="1:248">
      <c r="A1062" s="105">
        <v>2150301</v>
      </c>
      <c r="B1062" s="108" t="s">
        <v>63</v>
      </c>
      <c r="C1062" s="117">
        <v>0</v>
      </c>
      <c r="D1062" s="101">
        <v>0</v>
      </c>
      <c r="E1062" s="102">
        <f t="shared" si="192"/>
        <v>0</v>
      </c>
      <c r="F1062" s="103">
        <f t="shared" si="193"/>
        <v>0</v>
      </c>
      <c r="G1062" s="104">
        <v>0</v>
      </c>
      <c r="IG1062"/>
      <c r="IH1062"/>
      <c r="II1062"/>
      <c r="IJ1062"/>
      <c r="IK1062"/>
      <c r="IL1062"/>
      <c r="IM1062"/>
      <c r="IN1062"/>
    </row>
    <row r="1063" s="33" customFormat="1" ht="15" customHeight="1" spans="1:248">
      <c r="A1063" s="105">
        <v>2150302</v>
      </c>
      <c r="B1063" s="108" t="s">
        <v>64</v>
      </c>
      <c r="C1063" s="117">
        <v>0</v>
      </c>
      <c r="D1063" s="101">
        <v>0</v>
      </c>
      <c r="E1063" s="102">
        <f t="shared" si="192"/>
        <v>0</v>
      </c>
      <c r="F1063" s="103">
        <f t="shared" si="193"/>
        <v>0</v>
      </c>
      <c r="G1063" s="104">
        <v>0</v>
      </c>
      <c r="IG1063"/>
      <c r="IH1063"/>
      <c r="II1063"/>
      <c r="IJ1063"/>
      <c r="IK1063"/>
      <c r="IL1063"/>
      <c r="IM1063"/>
      <c r="IN1063"/>
    </row>
    <row r="1064" s="33" customFormat="1" ht="15" customHeight="1" spans="1:248">
      <c r="A1064" s="105">
        <v>2150303</v>
      </c>
      <c r="B1064" s="108" t="s">
        <v>65</v>
      </c>
      <c r="C1064" s="117">
        <v>0</v>
      </c>
      <c r="D1064" s="101">
        <v>0</v>
      </c>
      <c r="E1064" s="102">
        <f t="shared" si="192"/>
        <v>0</v>
      </c>
      <c r="F1064" s="103">
        <f t="shared" si="193"/>
        <v>0</v>
      </c>
      <c r="G1064" s="104">
        <v>0</v>
      </c>
      <c r="IG1064"/>
      <c r="IH1064"/>
      <c r="II1064"/>
      <c r="IJ1064"/>
      <c r="IK1064"/>
      <c r="IL1064"/>
      <c r="IM1064"/>
      <c r="IN1064"/>
    </row>
    <row r="1065" s="33" customFormat="1" ht="15" customHeight="1" spans="1:248">
      <c r="A1065" s="105">
        <v>2150399</v>
      </c>
      <c r="B1065" s="108" t="s">
        <v>881</v>
      </c>
      <c r="C1065" s="117">
        <v>0</v>
      </c>
      <c r="D1065" s="101">
        <v>0</v>
      </c>
      <c r="E1065" s="102">
        <f t="shared" si="192"/>
        <v>0</v>
      </c>
      <c r="F1065" s="103">
        <f t="shared" si="193"/>
        <v>0</v>
      </c>
      <c r="G1065" s="104">
        <v>0</v>
      </c>
      <c r="IG1065"/>
      <c r="IH1065"/>
      <c r="II1065"/>
      <c r="IJ1065"/>
      <c r="IK1065"/>
      <c r="IL1065"/>
      <c r="IM1065"/>
      <c r="IN1065"/>
    </row>
    <row r="1066" s="33" customFormat="1" ht="15" customHeight="1" spans="1:248">
      <c r="A1066" s="105">
        <v>21505</v>
      </c>
      <c r="B1066" s="106" t="s">
        <v>882</v>
      </c>
      <c r="C1066" s="117">
        <f t="shared" ref="C1066:G1066" si="199">SUM(C1067:C1079)</f>
        <v>0</v>
      </c>
      <c r="D1066" s="101">
        <f t="shared" si="199"/>
        <v>197</v>
      </c>
      <c r="E1066" s="102">
        <f t="shared" si="192"/>
        <v>197</v>
      </c>
      <c r="F1066" s="103">
        <f t="shared" si="193"/>
        <v>0</v>
      </c>
      <c r="G1066" s="104">
        <f t="shared" si="199"/>
        <v>197</v>
      </c>
      <c r="IG1066"/>
      <c r="IH1066"/>
      <c r="II1066"/>
      <c r="IJ1066"/>
      <c r="IK1066"/>
      <c r="IL1066"/>
      <c r="IM1066"/>
      <c r="IN1066"/>
    </row>
    <row r="1067" s="33" customFormat="1" ht="15" customHeight="1" spans="1:248">
      <c r="A1067" s="105">
        <v>2150501</v>
      </c>
      <c r="B1067" s="108" t="s">
        <v>63</v>
      </c>
      <c r="C1067" s="117">
        <v>0</v>
      </c>
      <c r="D1067" s="101">
        <v>185</v>
      </c>
      <c r="E1067" s="102">
        <f t="shared" si="192"/>
        <v>185</v>
      </c>
      <c r="F1067" s="103">
        <f t="shared" si="193"/>
        <v>0</v>
      </c>
      <c r="G1067" s="116">
        <v>185</v>
      </c>
      <c r="IG1067"/>
      <c r="IH1067"/>
      <c r="II1067"/>
      <c r="IJ1067"/>
      <c r="IK1067"/>
      <c r="IL1067"/>
      <c r="IM1067"/>
      <c r="IN1067"/>
    </row>
    <row r="1068" s="33" customFormat="1" ht="15" customHeight="1" spans="1:248">
      <c r="A1068" s="105">
        <v>2150502</v>
      </c>
      <c r="B1068" s="108" t="s">
        <v>64</v>
      </c>
      <c r="C1068" s="117">
        <v>0</v>
      </c>
      <c r="D1068" s="101">
        <v>12</v>
      </c>
      <c r="E1068" s="102">
        <f t="shared" si="192"/>
        <v>12</v>
      </c>
      <c r="F1068" s="103">
        <f t="shared" si="193"/>
        <v>0</v>
      </c>
      <c r="G1068" s="116">
        <v>12</v>
      </c>
      <c r="IG1068"/>
      <c r="IH1068"/>
      <c r="II1068"/>
      <c r="IJ1068"/>
      <c r="IK1068"/>
      <c r="IL1068"/>
      <c r="IM1068"/>
      <c r="IN1068"/>
    </row>
    <row r="1069" s="33" customFormat="1" ht="15" customHeight="1" spans="1:248">
      <c r="A1069" s="105">
        <v>2150503</v>
      </c>
      <c r="B1069" s="108" t="s">
        <v>65</v>
      </c>
      <c r="C1069" s="117">
        <v>0</v>
      </c>
      <c r="D1069" s="101">
        <v>0</v>
      </c>
      <c r="E1069" s="102">
        <f t="shared" si="192"/>
        <v>0</v>
      </c>
      <c r="F1069" s="103">
        <f t="shared" si="193"/>
        <v>0</v>
      </c>
      <c r="G1069" s="104">
        <v>0</v>
      </c>
      <c r="IG1069"/>
      <c r="IH1069"/>
      <c r="II1069"/>
      <c r="IJ1069"/>
      <c r="IK1069"/>
      <c r="IL1069"/>
      <c r="IM1069"/>
      <c r="IN1069"/>
    </row>
    <row r="1070" s="33" customFormat="1" ht="15" customHeight="1" spans="1:248">
      <c r="A1070" s="105">
        <v>2150505</v>
      </c>
      <c r="B1070" s="108" t="s">
        <v>883</v>
      </c>
      <c r="C1070" s="117">
        <v>0</v>
      </c>
      <c r="D1070" s="101">
        <v>0</v>
      </c>
      <c r="E1070" s="102">
        <f t="shared" si="192"/>
        <v>0</v>
      </c>
      <c r="F1070" s="103">
        <f t="shared" si="193"/>
        <v>0</v>
      </c>
      <c r="G1070" s="104">
        <v>0</v>
      </c>
      <c r="IG1070"/>
      <c r="IH1070"/>
      <c r="II1070"/>
      <c r="IJ1070"/>
      <c r="IK1070"/>
      <c r="IL1070"/>
      <c r="IM1070"/>
      <c r="IN1070"/>
    </row>
    <row r="1071" s="33" customFormat="1" ht="15" customHeight="1" spans="1:248">
      <c r="A1071" s="105">
        <v>2150506</v>
      </c>
      <c r="B1071" s="108" t="s">
        <v>884</v>
      </c>
      <c r="C1071" s="117">
        <v>0</v>
      </c>
      <c r="D1071" s="101">
        <v>0</v>
      </c>
      <c r="E1071" s="102">
        <f t="shared" si="192"/>
        <v>0</v>
      </c>
      <c r="F1071" s="103">
        <f t="shared" si="193"/>
        <v>0</v>
      </c>
      <c r="G1071" s="104">
        <v>0</v>
      </c>
      <c r="IG1071"/>
      <c r="IH1071"/>
      <c r="II1071"/>
      <c r="IJ1071"/>
      <c r="IK1071"/>
      <c r="IL1071"/>
      <c r="IM1071"/>
      <c r="IN1071"/>
    </row>
    <row r="1072" s="33" customFormat="1" ht="15" customHeight="1" spans="1:248">
      <c r="A1072" s="105">
        <v>2150507</v>
      </c>
      <c r="B1072" s="108" t="s">
        <v>885</v>
      </c>
      <c r="C1072" s="117">
        <v>0</v>
      </c>
      <c r="D1072" s="101">
        <v>0</v>
      </c>
      <c r="E1072" s="102">
        <f t="shared" si="192"/>
        <v>0</v>
      </c>
      <c r="F1072" s="103">
        <f t="shared" si="193"/>
        <v>0</v>
      </c>
      <c r="G1072" s="104">
        <v>0</v>
      </c>
      <c r="IG1072"/>
      <c r="IH1072"/>
      <c r="II1072"/>
      <c r="IJ1072"/>
      <c r="IK1072"/>
      <c r="IL1072"/>
      <c r="IM1072"/>
      <c r="IN1072"/>
    </row>
    <row r="1073" s="33" customFormat="1" ht="15" customHeight="1" spans="1:248">
      <c r="A1073" s="105">
        <v>2150508</v>
      </c>
      <c r="B1073" s="108" t="s">
        <v>886</v>
      </c>
      <c r="C1073" s="117">
        <v>0</v>
      </c>
      <c r="D1073" s="101">
        <v>0</v>
      </c>
      <c r="E1073" s="102">
        <f t="shared" si="192"/>
        <v>0</v>
      </c>
      <c r="F1073" s="103">
        <f t="shared" si="193"/>
        <v>0</v>
      </c>
      <c r="G1073" s="104">
        <v>0</v>
      </c>
      <c r="IG1073"/>
      <c r="IH1073"/>
      <c r="II1073"/>
      <c r="IJ1073"/>
      <c r="IK1073"/>
      <c r="IL1073"/>
      <c r="IM1073"/>
      <c r="IN1073"/>
    </row>
    <row r="1074" s="33" customFormat="1" ht="15" customHeight="1" spans="1:248">
      <c r="A1074" s="105">
        <v>2150509</v>
      </c>
      <c r="B1074" s="108" t="s">
        <v>887</v>
      </c>
      <c r="C1074" s="117">
        <v>0</v>
      </c>
      <c r="D1074" s="101">
        <v>0</v>
      </c>
      <c r="E1074" s="102">
        <f t="shared" si="192"/>
        <v>0</v>
      </c>
      <c r="F1074" s="103">
        <f t="shared" si="193"/>
        <v>0</v>
      </c>
      <c r="G1074" s="104">
        <v>0</v>
      </c>
      <c r="IG1074"/>
      <c r="IH1074"/>
      <c r="II1074"/>
      <c r="IJ1074"/>
      <c r="IK1074"/>
      <c r="IL1074"/>
      <c r="IM1074"/>
      <c r="IN1074"/>
    </row>
    <row r="1075" s="33" customFormat="1" ht="15" customHeight="1" spans="1:248">
      <c r="A1075" s="105">
        <v>2150510</v>
      </c>
      <c r="B1075" s="108" t="s">
        <v>888</v>
      </c>
      <c r="C1075" s="117">
        <v>0</v>
      </c>
      <c r="D1075" s="101">
        <v>0</v>
      </c>
      <c r="E1075" s="102">
        <f t="shared" si="192"/>
        <v>0</v>
      </c>
      <c r="F1075" s="103">
        <f t="shared" si="193"/>
        <v>0</v>
      </c>
      <c r="G1075" s="104">
        <v>0</v>
      </c>
      <c r="IG1075"/>
      <c r="IH1075"/>
      <c r="II1075"/>
      <c r="IJ1075"/>
      <c r="IK1075"/>
      <c r="IL1075"/>
      <c r="IM1075"/>
      <c r="IN1075"/>
    </row>
    <row r="1076" s="33" customFormat="1" ht="15" customHeight="1" spans="1:248">
      <c r="A1076" s="105">
        <v>2150511</v>
      </c>
      <c r="B1076" s="108" t="s">
        <v>889</v>
      </c>
      <c r="C1076" s="117">
        <v>0</v>
      </c>
      <c r="D1076" s="101">
        <v>0</v>
      </c>
      <c r="E1076" s="102">
        <f t="shared" si="192"/>
        <v>0</v>
      </c>
      <c r="F1076" s="103">
        <f t="shared" si="193"/>
        <v>0</v>
      </c>
      <c r="G1076" s="104">
        <v>0</v>
      </c>
      <c r="IG1076"/>
      <c r="IH1076"/>
      <c r="II1076"/>
      <c r="IJ1076"/>
      <c r="IK1076"/>
      <c r="IL1076"/>
      <c r="IM1076"/>
      <c r="IN1076"/>
    </row>
    <row r="1077" s="33" customFormat="1" ht="15" customHeight="1" spans="1:248">
      <c r="A1077" s="105">
        <v>2150513</v>
      </c>
      <c r="B1077" s="108" t="s">
        <v>834</v>
      </c>
      <c r="C1077" s="117">
        <v>0</v>
      </c>
      <c r="D1077" s="101">
        <v>0</v>
      </c>
      <c r="E1077" s="102">
        <f t="shared" si="192"/>
        <v>0</v>
      </c>
      <c r="F1077" s="103">
        <f t="shared" si="193"/>
        <v>0</v>
      </c>
      <c r="G1077" s="104">
        <v>0</v>
      </c>
      <c r="IG1077"/>
      <c r="IH1077"/>
      <c r="II1077"/>
      <c r="IJ1077"/>
      <c r="IK1077"/>
      <c r="IL1077"/>
      <c r="IM1077"/>
      <c r="IN1077"/>
    </row>
    <row r="1078" s="33" customFormat="1" ht="15" customHeight="1" spans="1:248">
      <c r="A1078" s="105">
        <v>2150515</v>
      </c>
      <c r="B1078" s="108" t="s">
        <v>890</v>
      </c>
      <c r="C1078" s="117">
        <v>0</v>
      </c>
      <c r="D1078" s="101">
        <v>0</v>
      </c>
      <c r="E1078" s="102">
        <f t="shared" si="192"/>
        <v>0</v>
      </c>
      <c r="F1078" s="103">
        <f t="shared" si="193"/>
        <v>0</v>
      </c>
      <c r="G1078" s="104">
        <v>0</v>
      </c>
      <c r="IG1078"/>
      <c r="IH1078"/>
      <c r="II1078"/>
      <c r="IJ1078"/>
      <c r="IK1078"/>
      <c r="IL1078"/>
      <c r="IM1078"/>
      <c r="IN1078"/>
    </row>
    <row r="1079" s="33" customFormat="1" ht="15" customHeight="1" spans="1:248">
      <c r="A1079" s="105">
        <v>2150599</v>
      </c>
      <c r="B1079" s="108" t="s">
        <v>891</v>
      </c>
      <c r="C1079" s="117">
        <v>0</v>
      </c>
      <c r="D1079" s="101">
        <v>0</v>
      </c>
      <c r="E1079" s="102">
        <f t="shared" si="192"/>
        <v>0</v>
      </c>
      <c r="F1079" s="103">
        <f t="shared" si="193"/>
        <v>0</v>
      </c>
      <c r="G1079" s="104">
        <v>0</v>
      </c>
      <c r="IG1079"/>
      <c r="IH1079"/>
      <c r="II1079"/>
      <c r="IJ1079"/>
      <c r="IK1079"/>
      <c r="IL1079"/>
      <c r="IM1079"/>
      <c r="IN1079"/>
    </row>
    <row r="1080" s="33" customFormat="1" ht="15" customHeight="1" spans="1:248">
      <c r="A1080" s="105">
        <v>21507</v>
      </c>
      <c r="B1080" s="106" t="s">
        <v>892</v>
      </c>
      <c r="C1080" s="117">
        <f t="shared" ref="C1080:G1080" si="200">SUM(C1081:C1086)</f>
        <v>12</v>
      </c>
      <c r="D1080" s="101">
        <f t="shared" si="200"/>
        <v>11</v>
      </c>
      <c r="E1080" s="102">
        <f t="shared" si="192"/>
        <v>-1</v>
      </c>
      <c r="F1080" s="103">
        <f t="shared" si="193"/>
        <v>-8.33333333333333</v>
      </c>
      <c r="G1080" s="104">
        <f t="shared" si="200"/>
        <v>11</v>
      </c>
      <c r="IG1080"/>
      <c r="IH1080"/>
      <c r="II1080"/>
      <c r="IJ1080"/>
      <c r="IK1080"/>
      <c r="IL1080"/>
      <c r="IM1080"/>
      <c r="IN1080"/>
    </row>
    <row r="1081" s="33" customFormat="1" ht="15" customHeight="1" spans="1:248">
      <c r="A1081" s="105">
        <v>2150701</v>
      </c>
      <c r="B1081" s="108" t="s">
        <v>63</v>
      </c>
      <c r="C1081" s="117">
        <v>2</v>
      </c>
      <c r="D1081" s="101"/>
      <c r="E1081" s="102">
        <f t="shared" si="192"/>
        <v>-2</v>
      </c>
      <c r="F1081" s="103">
        <f t="shared" si="193"/>
        <v>-100</v>
      </c>
      <c r="G1081" s="116">
        <v>0</v>
      </c>
      <c r="IG1081"/>
      <c r="IH1081"/>
      <c r="II1081"/>
      <c r="IJ1081"/>
      <c r="IK1081"/>
      <c r="IL1081"/>
      <c r="IM1081"/>
      <c r="IN1081"/>
    </row>
    <row r="1082" s="33" customFormat="1" ht="15" customHeight="1" spans="1:248">
      <c r="A1082" s="105">
        <v>2150702</v>
      </c>
      <c r="B1082" s="108" t="s">
        <v>64</v>
      </c>
      <c r="C1082" s="117">
        <v>10</v>
      </c>
      <c r="D1082" s="101"/>
      <c r="E1082" s="102">
        <f t="shared" si="192"/>
        <v>-10</v>
      </c>
      <c r="F1082" s="103">
        <f t="shared" si="193"/>
        <v>-100</v>
      </c>
      <c r="G1082" s="116">
        <v>0</v>
      </c>
      <c r="IG1082"/>
      <c r="IH1082"/>
      <c r="II1082"/>
      <c r="IJ1082"/>
      <c r="IK1082"/>
      <c r="IL1082"/>
      <c r="IM1082"/>
      <c r="IN1082"/>
    </row>
    <row r="1083" s="33" customFormat="1" ht="15" customHeight="1" spans="1:248">
      <c r="A1083" s="105">
        <v>2150703</v>
      </c>
      <c r="B1083" s="108" t="s">
        <v>65</v>
      </c>
      <c r="C1083" s="117">
        <v>0</v>
      </c>
      <c r="D1083" s="101">
        <v>0</v>
      </c>
      <c r="E1083" s="102">
        <f t="shared" si="192"/>
        <v>0</v>
      </c>
      <c r="F1083" s="103">
        <f t="shared" si="193"/>
        <v>0</v>
      </c>
      <c r="G1083" s="116">
        <v>0</v>
      </c>
      <c r="IG1083"/>
      <c r="IH1083"/>
      <c r="II1083"/>
      <c r="IJ1083"/>
      <c r="IK1083"/>
      <c r="IL1083"/>
      <c r="IM1083"/>
      <c r="IN1083"/>
    </row>
    <row r="1084" s="33" customFormat="1" ht="15" customHeight="1" spans="1:248">
      <c r="A1084" s="105">
        <v>2150704</v>
      </c>
      <c r="B1084" s="108" t="s">
        <v>893</v>
      </c>
      <c r="C1084" s="117">
        <v>0</v>
      </c>
      <c r="D1084" s="101">
        <v>0</v>
      </c>
      <c r="E1084" s="102">
        <f t="shared" si="192"/>
        <v>0</v>
      </c>
      <c r="F1084" s="103">
        <f t="shared" si="193"/>
        <v>0</v>
      </c>
      <c r="G1084" s="116">
        <v>0</v>
      </c>
      <c r="IG1084"/>
      <c r="IH1084"/>
      <c r="II1084"/>
      <c r="IJ1084"/>
      <c r="IK1084"/>
      <c r="IL1084"/>
      <c r="IM1084"/>
      <c r="IN1084"/>
    </row>
    <row r="1085" s="33" customFormat="1" ht="15" customHeight="1" spans="1:248">
      <c r="A1085" s="105">
        <v>2150705</v>
      </c>
      <c r="B1085" s="108" t="s">
        <v>894</v>
      </c>
      <c r="C1085" s="117">
        <v>0</v>
      </c>
      <c r="D1085" s="101">
        <v>0</v>
      </c>
      <c r="E1085" s="102">
        <f t="shared" si="192"/>
        <v>0</v>
      </c>
      <c r="F1085" s="103">
        <f t="shared" si="193"/>
        <v>0</v>
      </c>
      <c r="G1085" s="116">
        <v>0</v>
      </c>
      <c r="IG1085"/>
      <c r="IH1085"/>
      <c r="II1085"/>
      <c r="IJ1085"/>
      <c r="IK1085"/>
      <c r="IL1085"/>
      <c r="IM1085"/>
      <c r="IN1085"/>
    </row>
    <row r="1086" s="33" customFormat="1" ht="15" customHeight="1" spans="1:248">
      <c r="A1086" s="105">
        <v>2150799</v>
      </c>
      <c r="B1086" s="108" t="s">
        <v>895</v>
      </c>
      <c r="C1086" s="117">
        <v>0</v>
      </c>
      <c r="D1086" s="101">
        <v>11</v>
      </c>
      <c r="E1086" s="102">
        <f t="shared" si="192"/>
        <v>11</v>
      </c>
      <c r="F1086" s="103">
        <f t="shared" si="193"/>
        <v>0</v>
      </c>
      <c r="G1086" s="116">
        <v>11</v>
      </c>
      <c r="IG1086"/>
      <c r="IH1086"/>
      <c r="II1086"/>
      <c r="IJ1086"/>
      <c r="IK1086"/>
      <c r="IL1086"/>
      <c r="IM1086"/>
      <c r="IN1086"/>
    </row>
    <row r="1087" s="33" customFormat="1" ht="15" customHeight="1" spans="1:248">
      <c r="A1087" s="105">
        <v>21508</v>
      </c>
      <c r="B1087" s="106" t="s">
        <v>896</v>
      </c>
      <c r="C1087" s="117">
        <f t="shared" ref="C1087:G1087" si="201">SUM(C1088:C1093)</f>
        <v>5030</v>
      </c>
      <c r="D1087" s="101">
        <f t="shared" si="201"/>
        <v>5000</v>
      </c>
      <c r="E1087" s="102">
        <f t="shared" si="192"/>
        <v>-30</v>
      </c>
      <c r="F1087" s="103">
        <f t="shared" si="193"/>
        <v>-0.596421471172962</v>
      </c>
      <c r="G1087" s="104">
        <f t="shared" si="201"/>
        <v>5000</v>
      </c>
      <c r="IG1087"/>
      <c r="IH1087"/>
      <c r="II1087"/>
      <c r="IJ1087"/>
      <c r="IK1087"/>
      <c r="IL1087"/>
      <c r="IM1087"/>
      <c r="IN1087"/>
    </row>
    <row r="1088" s="33" customFormat="1" ht="15" customHeight="1" spans="1:248">
      <c r="A1088" s="105">
        <v>2150801</v>
      </c>
      <c r="B1088" s="108" t="s">
        <v>63</v>
      </c>
      <c r="C1088" s="117">
        <v>0</v>
      </c>
      <c r="D1088" s="101">
        <v>0</v>
      </c>
      <c r="E1088" s="102">
        <f t="shared" si="192"/>
        <v>0</v>
      </c>
      <c r="F1088" s="103">
        <f t="shared" si="193"/>
        <v>0</v>
      </c>
      <c r="G1088" s="104">
        <v>0</v>
      </c>
      <c r="IG1088"/>
      <c r="IH1088"/>
      <c r="II1088"/>
      <c r="IJ1088"/>
      <c r="IK1088"/>
      <c r="IL1088"/>
      <c r="IM1088"/>
      <c r="IN1088"/>
    </row>
    <row r="1089" s="33" customFormat="1" ht="15" customHeight="1" spans="1:248">
      <c r="A1089" s="105">
        <v>2150802</v>
      </c>
      <c r="B1089" s="108" t="s">
        <v>64</v>
      </c>
      <c r="C1089" s="117">
        <v>0</v>
      </c>
      <c r="D1089" s="101">
        <v>0</v>
      </c>
      <c r="E1089" s="102">
        <f t="shared" si="192"/>
        <v>0</v>
      </c>
      <c r="F1089" s="103">
        <f t="shared" si="193"/>
        <v>0</v>
      </c>
      <c r="G1089" s="104">
        <v>0</v>
      </c>
      <c r="IG1089"/>
      <c r="IH1089"/>
      <c r="II1089"/>
      <c r="IJ1089"/>
      <c r="IK1089"/>
      <c r="IL1089"/>
      <c r="IM1089"/>
      <c r="IN1089"/>
    </row>
    <row r="1090" s="33" customFormat="1" ht="15" customHeight="1" spans="1:248">
      <c r="A1090" s="105">
        <v>2150803</v>
      </c>
      <c r="B1090" s="108" t="s">
        <v>65</v>
      </c>
      <c r="C1090" s="117">
        <v>0</v>
      </c>
      <c r="D1090" s="101">
        <v>0</v>
      </c>
      <c r="E1090" s="102">
        <f t="shared" si="192"/>
        <v>0</v>
      </c>
      <c r="F1090" s="103">
        <f t="shared" si="193"/>
        <v>0</v>
      </c>
      <c r="G1090" s="104">
        <v>0</v>
      </c>
      <c r="IG1090"/>
      <c r="IH1090"/>
      <c r="II1090"/>
      <c r="IJ1090"/>
      <c r="IK1090"/>
      <c r="IL1090"/>
      <c r="IM1090"/>
      <c r="IN1090"/>
    </row>
    <row r="1091" s="33" customFormat="1" ht="15" customHeight="1" spans="1:248">
      <c r="A1091" s="105">
        <v>2150804</v>
      </c>
      <c r="B1091" s="108" t="s">
        <v>897</v>
      </c>
      <c r="C1091" s="117">
        <v>0</v>
      </c>
      <c r="D1091" s="101">
        <v>0</v>
      </c>
      <c r="E1091" s="102">
        <f t="shared" si="192"/>
        <v>0</v>
      </c>
      <c r="F1091" s="103">
        <f t="shared" si="193"/>
        <v>0</v>
      </c>
      <c r="G1091" s="104">
        <v>0</v>
      </c>
      <c r="IG1091"/>
      <c r="IH1091"/>
      <c r="II1091"/>
      <c r="IJ1091"/>
      <c r="IK1091"/>
      <c r="IL1091"/>
      <c r="IM1091"/>
      <c r="IN1091"/>
    </row>
    <row r="1092" s="33" customFormat="1" ht="15" customHeight="1" spans="1:248">
      <c r="A1092" s="105">
        <v>2150805</v>
      </c>
      <c r="B1092" s="108" t="s">
        <v>898</v>
      </c>
      <c r="C1092" s="117">
        <v>5000</v>
      </c>
      <c r="D1092" s="101">
        <v>5000</v>
      </c>
      <c r="E1092" s="102">
        <f t="shared" si="192"/>
        <v>0</v>
      </c>
      <c r="F1092" s="103">
        <f t="shared" si="193"/>
        <v>0</v>
      </c>
      <c r="G1092" s="116">
        <v>5000</v>
      </c>
      <c r="IG1092"/>
      <c r="IH1092"/>
      <c r="II1092"/>
      <c r="IJ1092"/>
      <c r="IK1092"/>
      <c r="IL1092"/>
      <c r="IM1092"/>
      <c r="IN1092"/>
    </row>
    <row r="1093" s="33" customFormat="1" ht="15" customHeight="1" spans="1:248">
      <c r="A1093" s="105">
        <v>2150899</v>
      </c>
      <c r="B1093" s="108" t="s">
        <v>899</v>
      </c>
      <c r="C1093" s="117">
        <v>30</v>
      </c>
      <c r="D1093" s="101"/>
      <c r="E1093" s="102">
        <f t="shared" ref="E1093:E1156" si="202">D1093-C1093</f>
        <v>-30</v>
      </c>
      <c r="F1093" s="103">
        <f t="shared" ref="F1093:F1156" si="203">IF(C1093=0,,E1093/C1093*100)</f>
        <v>-100</v>
      </c>
      <c r="G1093" s="116">
        <v>0</v>
      </c>
      <c r="IG1093"/>
      <c r="IH1093"/>
      <c r="II1093"/>
      <c r="IJ1093"/>
      <c r="IK1093"/>
      <c r="IL1093"/>
      <c r="IM1093"/>
      <c r="IN1093"/>
    </row>
    <row r="1094" s="33" customFormat="1" ht="15" customHeight="1" spans="1:248">
      <c r="A1094" s="105">
        <v>21599</v>
      </c>
      <c r="B1094" s="106" t="s">
        <v>900</v>
      </c>
      <c r="C1094" s="117">
        <f t="shared" ref="C1094:G1094" si="204">SUM(C1095:C1099)</f>
        <v>0</v>
      </c>
      <c r="D1094" s="101">
        <f t="shared" si="204"/>
        <v>0</v>
      </c>
      <c r="E1094" s="102">
        <f t="shared" si="202"/>
        <v>0</v>
      </c>
      <c r="F1094" s="103">
        <f t="shared" si="203"/>
        <v>0</v>
      </c>
      <c r="G1094" s="104">
        <f t="shared" si="204"/>
        <v>0</v>
      </c>
      <c r="IG1094"/>
      <c r="IH1094"/>
      <c r="II1094"/>
      <c r="IJ1094"/>
      <c r="IK1094"/>
      <c r="IL1094"/>
      <c r="IM1094"/>
      <c r="IN1094"/>
    </row>
    <row r="1095" s="33" customFormat="1" ht="15" customHeight="1" spans="1:248">
      <c r="A1095" s="105">
        <v>2159901</v>
      </c>
      <c r="B1095" s="108" t="s">
        <v>901</v>
      </c>
      <c r="C1095" s="117">
        <v>0</v>
      </c>
      <c r="D1095" s="101">
        <v>0</v>
      </c>
      <c r="E1095" s="102">
        <f t="shared" si="202"/>
        <v>0</v>
      </c>
      <c r="F1095" s="103">
        <f t="shared" si="203"/>
        <v>0</v>
      </c>
      <c r="G1095" s="104">
        <v>0</v>
      </c>
      <c r="IG1095"/>
      <c r="IH1095"/>
      <c r="II1095"/>
      <c r="IJ1095"/>
      <c r="IK1095"/>
      <c r="IL1095"/>
      <c r="IM1095"/>
      <c r="IN1095"/>
    </row>
    <row r="1096" s="33" customFormat="1" ht="15" customHeight="1" spans="1:248">
      <c r="A1096" s="105">
        <v>2159904</v>
      </c>
      <c r="B1096" s="108" t="s">
        <v>902</v>
      </c>
      <c r="C1096" s="117">
        <v>0</v>
      </c>
      <c r="D1096" s="101">
        <v>0</v>
      </c>
      <c r="E1096" s="102">
        <f t="shared" si="202"/>
        <v>0</v>
      </c>
      <c r="F1096" s="103">
        <f t="shared" si="203"/>
        <v>0</v>
      </c>
      <c r="G1096" s="104">
        <v>0</v>
      </c>
      <c r="IG1096"/>
      <c r="IH1096"/>
      <c r="II1096"/>
      <c r="IJ1096"/>
      <c r="IK1096"/>
      <c r="IL1096"/>
      <c r="IM1096"/>
      <c r="IN1096"/>
    </row>
    <row r="1097" s="33" customFormat="1" ht="15" customHeight="1" spans="1:248">
      <c r="A1097" s="105">
        <v>2159905</v>
      </c>
      <c r="B1097" s="108" t="s">
        <v>903</v>
      </c>
      <c r="C1097" s="117">
        <v>0</v>
      </c>
      <c r="D1097" s="101">
        <v>0</v>
      </c>
      <c r="E1097" s="102">
        <f t="shared" si="202"/>
        <v>0</v>
      </c>
      <c r="F1097" s="103">
        <f t="shared" si="203"/>
        <v>0</v>
      </c>
      <c r="G1097" s="104">
        <v>0</v>
      </c>
      <c r="IG1097"/>
      <c r="IH1097"/>
      <c r="II1097"/>
      <c r="IJ1097"/>
      <c r="IK1097"/>
      <c r="IL1097"/>
      <c r="IM1097"/>
      <c r="IN1097"/>
    </row>
    <row r="1098" s="33" customFormat="1" ht="15" customHeight="1" spans="1:248">
      <c r="A1098" s="105">
        <v>2159906</v>
      </c>
      <c r="B1098" s="108" t="s">
        <v>904</v>
      </c>
      <c r="C1098" s="117">
        <v>0</v>
      </c>
      <c r="D1098" s="101">
        <v>0</v>
      </c>
      <c r="E1098" s="102">
        <f t="shared" si="202"/>
        <v>0</v>
      </c>
      <c r="F1098" s="103">
        <f t="shared" si="203"/>
        <v>0</v>
      </c>
      <c r="G1098" s="104">
        <v>0</v>
      </c>
      <c r="IG1098"/>
      <c r="IH1098"/>
      <c r="II1098"/>
      <c r="IJ1098"/>
      <c r="IK1098"/>
      <c r="IL1098"/>
      <c r="IM1098"/>
      <c r="IN1098"/>
    </row>
    <row r="1099" s="33" customFormat="1" ht="15" customHeight="1" spans="1:248">
      <c r="A1099" s="105">
        <v>2159999</v>
      </c>
      <c r="B1099" s="108" t="s">
        <v>905</v>
      </c>
      <c r="C1099" s="117">
        <v>0</v>
      </c>
      <c r="D1099" s="101">
        <v>0</v>
      </c>
      <c r="E1099" s="102">
        <f t="shared" si="202"/>
        <v>0</v>
      </c>
      <c r="F1099" s="103">
        <f t="shared" si="203"/>
        <v>0</v>
      </c>
      <c r="G1099" s="104">
        <v>0</v>
      </c>
      <c r="IG1099"/>
      <c r="IH1099"/>
      <c r="II1099"/>
      <c r="IJ1099"/>
      <c r="IK1099"/>
      <c r="IL1099"/>
      <c r="IM1099"/>
      <c r="IN1099"/>
    </row>
    <row r="1100" s="33" customFormat="1" ht="15" customHeight="1" spans="1:248">
      <c r="A1100" s="105">
        <v>216</v>
      </c>
      <c r="B1100" s="106" t="s">
        <v>906</v>
      </c>
      <c r="C1100" s="117">
        <f t="shared" ref="C1100:G1100" si="205">C1101+C1111+C1117</f>
        <v>140</v>
      </c>
      <c r="D1100" s="101">
        <f t="shared" si="205"/>
        <v>147</v>
      </c>
      <c r="E1100" s="102">
        <f t="shared" si="202"/>
        <v>7</v>
      </c>
      <c r="F1100" s="103">
        <f t="shared" si="203"/>
        <v>5</v>
      </c>
      <c r="G1100" s="104">
        <f t="shared" si="205"/>
        <v>147</v>
      </c>
      <c r="IG1100"/>
      <c r="IH1100"/>
      <c r="II1100"/>
      <c r="IJ1100"/>
      <c r="IK1100"/>
      <c r="IL1100"/>
      <c r="IM1100"/>
      <c r="IN1100"/>
    </row>
    <row r="1101" s="33" customFormat="1" ht="15" customHeight="1" spans="1:248">
      <c r="A1101" s="105">
        <v>21602</v>
      </c>
      <c r="B1101" s="106" t="s">
        <v>907</v>
      </c>
      <c r="C1101" s="117">
        <f t="shared" ref="C1101:G1101" si="206">SUM(C1102:C1110)</f>
        <v>140</v>
      </c>
      <c r="D1101" s="101">
        <f t="shared" si="206"/>
        <v>147</v>
      </c>
      <c r="E1101" s="102">
        <f t="shared" si="202"/>
        <v>7</v>
      </c>
      <c r="F1101" s="103">
        <f t="shared" si="203"/>
        <v>5</v>
      </c>
      <c r="G1101" s="104">
        <f t="shared" si="206"/>
        <v>147</v>
      </c>
      <c r="IG1101"/>
      <c r="IH1101"/>
      <c r="II1101"/>
      <c r="IJ1101"/>
      <c r="IK1101"/>
      <c r="IL1101"/>
      <c r="IM1101"/>
      <c r="IN1101"/>
    </row>
    <row r="1102" s="33" customFormat="1" ht="15" customHeight="1" spans="1:248">
      <c r="A1102" s="105">
        <v>2160201</v>
      </c>
      <c r="B1102" s="108" t="s">
        <v>63</v>
      </c>
      <c r="C1102" s="117">
        <v>109</v>
      </c>
      <c r="D1102" s="101">
        <v>147</v>
      </c>
      <c r="E1102" s="102">
        <f t="shared" si="202"/>
        <v>38</v>
      </c>
      <c r="F1102" s="103">
        <f t="shared" si="203"/>
        <v>34.8623853211009</v>
      </c>
      <c r="G1102" s="116">
        <v>147</v>
      </c>
      <c r="IG1102"/>
      <c r="IH1102"/>
      <c r="II1102"/>
      <c r="IJ1102"/>
      <c r="IK1102"/>
      <c r="IL1102"/>
      <c r="IM1102"/>
      <c r="IN1102"/>
    </row>
    <row r="1103" s="33" customFormat="1" ht="15" customHeight="1" spans="1:248">
      <c r="A1103" s="105">
        <v>2160202</v>
      </c>
      <c r="B1103" s="108" t="s">
        <v>64</v>
      </c>
      <c r="C1103" s="117">
        <v>0</v>
      </c>
      <c r="D1103" s="101">
        <v>0</v>
      </c>
      <c r="E1103" s="102">
        <f t="shared" si="202"/>
        <v>0</v>
      </c>
      <c r="F1103" s="103">
        <f t="shared" si="203"/>
        <v>0</v>
      </c>
      <c r="G1103" s="116">
        <v>0</v>
      </c>
      <c r="IG1103"/>
      <c r="IH1103"/>
      <c r="II1103"/>
      <c r="IJ1103"/>
      <c r="IK1103"/>
      <c r="IL1103"/>
      <c r="IM1103"/>
      <c r="IN1103"/>
    </row>
    <row r="1104" s="33" customFormat="1" ht="15" customHeight="1" spans="1:248">
      <c r="A1104" s="105">
        <v>2160203</v>
      </c>
      <c r="B1104" s="108" t="s">
        <v>65</v>
      </c>
      <c r="C1104" s="117">
        <v>0</v>
      </c>
      <c r="D1104" s="101">
        <v>0</v>
      </c>
      <c r="E1104" s="102">
        <f t="shared" si="202"/>
        <v>0</v>
      </c>
      <c r="F1104" s="103">
        <f t="shared" si="203"/>
        <v>0</v>
      </c>
      <c r="G1104" s="116">
        <v>0</v>
      </c>
      <c r="IG1104"/>
      <c r="IH1104"/>
      <c r="II1104"/>
      <c r="IJ1104"/>
      <c r="IK1104"/>
      <c r="IL1104"/>
      <c r="IM1104"/>
      <c r="IN1104"/>
    </row>
    <row r="1105" s="33" customFormat="1" ht="15" customHeight="1" spans="1:248">
      <c r="A1105" s="105">
        <v>2160216</v>
      </c>
      <c r="B1105" s="108" t="s">
        <v>908</v>
      </c>
      <c r="C1105" s="117">
        <v>0</v>
      </c>
      <c r="D1105" s="101">
        <v>0</v>
      </c>
      <c r="E1105" s="102">
        <f t="shared" si="202"/>
        <v>0</v>
      </c>
      <c r="F1105" s="103">
        <f t="shared" si="203"/>
        <v>0</v>
      </c>
      <c r="G1105" s="116">
        <v>0</v>
      </c>
      <c r="IG1105"/>
      <c r="IH1105"/>
      <c r="II1105"/>
      <c r="IJ1105"/>
      <c r="IK1105"/>
      <c r="IL1105"/>
      <c r="IM1105"/>
      <c r="IN1105"/>
    </row>
    <row r="1106" s="33" customFormat="1" ht="15" customHeight="1" spans="1:248">
      <c r="A1106" s="105">
        <v>2160217</v>
      </c>
      <c r="B1106" s="108" t="s">
        <v>909</v>
      </c>
      <c r="C1106" s="117">
        <v>0</v>
      </c>
      <c r="D1106" s="101">
        <v>0</v>
      </c>
      <c r="E1106" s="102">
        <f t="shared" si="202"/>
        <v>0</v>
      </c>
      <c r="F1106" s="103">
        <f t="shared" si="203"/>
        <v>0</v>
      </c>
      <c r="G1106" s="116">
        <v>0</v>
      </c>
      <c r="IG1106"/>
      <c r="IH1106"/>
      <c r="II1106"/>
      <c r="IJ1106"/>
      <c r="IK1106"/>
      <c r="IL1106"/>
      <c r="IM1106"/>
      <c r="IN1106"/>
    </row>
    <row r="1107" s="33" customFormat="1" ht="15" customHeight="1" spans="1:248">
      <c r="A1107" s="105">
        <v>2160218</v>
      </c>
      <c r="B1107" s="108" t="s">
        <v>910</v>
      </c>
      <c r="C1107" s="117">
        <v>0</v>
      </c>
      <c r="D1107" s="101">
        <v>0</v>
      </c>
      <c r="E1107" s="102">
        <f t="shared" si="202"/>
        <v>0</v>
      </c>
      <c r="F1107" s="103">
        <f t="shared" si="203"/>
        <v>0</v>
      </c>
      <c r="G1107" s="116">
        <v>0</v>
      </c>
      <c r="IG1107"/>
      <c r="IH1107"/>
      <c r="II1107"/>
      <c r="IJ1107"/>
      <c r="IK1107"/>
      <c r="IL1107"/>
      <c r="IM1107"/>
      <c r="IN1107"/>
    </row>
    <row r="1108" s="33" customFormat="1" ht="15" customHeight="1" spans="1:248">
      <c r="A1108" s="105">
        <v>2160219</v>
      </c>
      <c r="B1108" s="108" t="s">
        <v>911</v>
      </c>
      <c r="C1108" s="117">
        <v>0</v>
      </c>
      <c r="D1108" s="101">
        <v>0</v>
      </c>
      <c r="E1108" s="102">
        <f t="shared" si="202"/>
        <v>0</v>
      </c>
      <c r="F1108" s="103">
        <f t="shared" si="203"/>
        <v>0</v>
      </c>
      <c r="G1108" s="116">
        <v>0</v>
      </c>
      <c r="IG1108"/>
      <c r="IH1108"/>
      <c r="II1108"/>
      <c r="IJ1108"/>
      <c r="IK1108"/>
      <c r="IL1108"/>
      <c r="IM1108"/>
      <c r="IN1108"/>
    </row>
    <row r="1109" s="33" customFormat="1" ht="15" customHeight="1" spans="1:248">
      <c r="A1109" s="105">
        <v>2160250</v>
      </c>
      <c r="B1109" s="108" t="s">
        <v>72</v>
      </c>
      <c r="C1109" s="117">
        <v>31</v>
      </c>
      <c r="D1109" s="101"/>
      <c r="E1109" s="102">
        <f t="shared" si="202"/>
        <v>-31</v>
      </c>
      <c r="F1109" s="103">
        <f t="shared" si="203"/>
        <v>-100</v>
      </c>
      <c r="G1109" s="116">
        <v>0</v>
      </c>
      <c r="IG1109"/>
      <c r="IH1109"/>
      <c r="II1109"/>
      <c r="IJ1109"/>
      <c r="IK1109"/>
      <c r="IL1109"/>
      <c r="IM1109"/>
      <c r="IN1109"/>
    </row>
    <row r="1110" s="33" customFormat="1" ht="15" customHeight="1" spans="1:248">
      <c r="A1110" s="105">
        <v>2160299</v>
      </c>
      <c r="B1110" s="108" t="s">
        <v>912</v>
      </c>
      <c r="C1110" s="117">
        <v>0</v>
      </c>
      <c r="D1110" s="101">
        <v>0</v>
      </c>
      <c r="E1110" s="102">
        <f t="shared" si="202"/>
        <v>0</v>
      </c>
      <c r="F1110" s="103">
        <f t="shared" si="203"/>
        <v>0</v>
      </c>
      <c r="G1110" s="104">
        <v>0</v>
      </c>
      <c r="IG1110"/>
      <c r="IH1110"/>
      <c r="II1110"/>
      <c r="IJ1110"/>
      <c r="IK1110"/>
      <c r="IL1110"/>
      <c r="IM1110"/>
      <c r="IN1110"/>
    </row>
    <row r="1111" s="33" customFormat="1" ht="15" customHeight="1" spans="1:248">
      <c r="A1111" s="105">
        <v>21606</v>
      </c>
      <c r="B1111" s="106" t="s">
        <v>913</v>
      </c>
      <c r="C1111" s="117">
        <f t="shared" ref="C1111:G1111" si="207">SUM(C1112:C1116)</f>
        <v>0</v>
      </c>
      <c r="D1111" s="101">
        <f t="shared" si="207"/>
        <v>0</v>
      </c>
      <c r="E1111" s="102">
        <f t="shared" si="202"/>
        <v>0</v>
      </c>
      <c r="F1111" s="103">
        <f t="shared" si="203"/>
        <v>0</v>
      </c>
      <c r="G1111" s="104">
        <f t="shared" si="207"/>
        <v>0</v>
      </c>
      <c r="IG1111"/>
      <c r="IH1111"/>
      <c r="II1111"/>
      <c r="IJ1111"/>
      <c r="IK1111"/>
      <c r="IL1111"/>
      <c r="IM1111"/>
      <c r="IN1111"/>
    </row>
    <row r="1112" s="33" customFormat="1" ht="15" customHeight="1" spans="1:248">
      <c r="A1112" s="105">
        <v>2160601</v>
      </c>
      <c r="B1112" s="108" t="s">
        <v>63</v>
      </c>
      <c r="C1112" s="117">
        <v>0</v>
      </c>
      <c r="D1112" s="101">
        <v>0</v>
      </c>
      <c r="E1112" s="102">
        <f t="shared" si="202"/>
        <v>0</v>
      </c>
      <c r="F1112" s="103">
        <f t="shared" si="203"/>
        <v>0</v>
      </c>
      <c r="G1112" s="104">
        <v>0</v>
      </c>
      <c r="IG1112"/>
      <c r="IH1112"/>
      <c r="II1112"/>
      <c r="IJ1112"/>
      <c r="IK1112"/>
      <c r="IL1112"/>
      <c r="IM1112"/>
      <c r="IN1112"/>
    </row>
    <row r="1113" s="33" customFormat="1" ht="15" customHeight="1" spans="1:248">
      <c r="A1113" s="105">
        <v>2160602</v>
      </c>
      <c r="B1113" s="108" t="s">
        <v>64</v>
      </c>
      <c r="C1113" s="117">
        <v>0</v>
      </c>
      <c r="D1113" s="101">
        <v>0</v>
      </c>
      <c r="E1113" s="102">
        <f t="shared" si="202"/>
        <v>0</v>
      </c>
      <c r="F1113" s="103">
        <f t="shared" si="203"/>
        <v>0</v>
      </c>
      <c r="G1113" s="104">
        <v>0</v>
      </c>
      <c r="IG1113"/>
      <c r="IH1113"/>
      <c r="II1113"/>
      <c r="IJ1113"/>
      <c r="IK1113"/>
      <c r="IL1113"/>
      <c r="IM1113"/>
      <c r="IN1113"/>
    </row>
    <row r="1114" s="33" customFormat="1" ht="15" customHeight="1" spans="1:248">
      <c r="A1114" s="105">
        <v>2160603</v>
      </c>
      <c r="B1114" s="108" t="s">
        <v>65</v>
      </c>
      <c r="C1114" s="117">
        <v>0</v>
      </c>
      <c r="D1114" s="101">
        <v>0</v>
      </c>
      <c r="E1114" s="102">
        <f t="shared" si="202"/>
        <v>0</v>
      </c>
      <c r="F1114" s="103">
        <f t="shared" si="203"/>
        <v>0</v>
      </c>
      <c r="G1114" s="104">
        <v>0</v>
      </c>
      <c r="IG1114"/>
      <c r="IH1114"/>
      <c r="II1114"/>
      <c r="IJ1114"/>
      <c r="IK1114"/>
      <c r="IL1114"/>
      <c r="IM1114"/>
      <c r="IN1114"/>
    </row>
    <row r="1115" s="33" customFormat="1" ht="15" customHeight="1" spans="1:248">
      <c r="A1115" s="105">
        <v>2160607</v>
      </c>
      <c r="B1115" s="108" t="s">
        <v>914</v>
      </c>
      <c r="C1115" s="117">
        <v>0</v>
      </c>
      <c r="D1115" s="101">
        <v>0</v>
      </c>
      <c r="E1115" s="102">
        <f t="shared" si="202"/>
        <v>0</v>
      </c>
      <c r="F1115" s="103">
        <f t="shared" si="203"/>
        <v>0</v>
      </c>
      <c r="G1115" s="104">
        <v>0</v>
      </c>
      <c r="IG1115"/>
      <c r="IH1115"/>
      <c r="II1115"/>
      <c r="IJ1115"/>
      <c r="IK1115"/>
      <c r="IL1115"/>
      <c r="IM1115"/>
      <c r="IN1115"/>
    </row>
    <row r="1116" s="33" customFormat="1" ht="15" customHeight="1" spans="1:248">
      <c r="A1116" s="105">
        <v>2160699</v>
      </c>
      <c r="B1116" s="108" t="s">
        <v>915</v>
      </c>
      <c r="C1116" s="117">
        <v>0</v>
      </c>
      <c r="D1116" s="101">
        <v>0</v>
      </c>
      <c r="E1116" s="102">
        <f t="shared" si="202"/>
        <v>0</v>
      </c>
      <c r="F1116" s="103">
        <f t="shared" si="203"/>
        <v>0</v>
      </c>
      <c r="G1116" s="104">
        <v>0</v>
      </c>
      <c r="IG1116"/>
      <c r="IH1116"/>
      <c r="II1116"/>
      <c r="IJ1116"/>
      <c r="IK1116"/>
      <c r="IL1116"/>
      <c r="IM1116"/>
      <c r="IN1116"/>
    </row>
    <row r="1117" s="33" customFormat="1" ht="15" customHeight="1" spans="1:248">
      <c r="A1117" s="105">
        <v>21699</v>
      </c>
      <c r="B1117" s="106" t="s">
        <v>916</v>
      </c>
      <c r="C1117" s="117">
        <f t="shared" ref="C1117:G1117" si="208">SUM(C1118:C1119)</f>
        <v>0</v>
      </c>
      <c r="D1117" s="101">
        <f t="shared" si="208"/>
        <v>0</v>
      </c>
      <c r="E1117" s="102">
        <f t="shared" si="202"/>
        <v>0</v>
      </c>
      <c r="F1117" s="103">
        <f t="shared" si="203"/>
        <v>0</v>
      </c>
      <c r="G1117" s="104">
        <f t="shared" si="208"/>
        <v>0</v>
      </c>
      <c r="IG1117"/>
      <c r="IH1117"/>
      <c r="II1117"/>
      <c r="IJ1117"/>
      <c r="IK1117"/>
      <c r="IL1117"/>
      <c r="IM1117"/>
      <c r="IN1117"/>
    </row>
    <row r="1118" s="33" customFormat="1" ht="15" customHeight="1" spans="1:248">
      <c r="A1118" s="105">
        <v>2169901</v>
      </c>
      <c r="B1118" s="108" t="s">
        <v>917</v>
      </c>
      <c r="C1118" s="117">
        <v>0</v>
      </c>
      <c r="D1118" s="101">
        <v>0</v>
      </c>
      <c r="E1118" s="102">
        <f t="shared" si="202"/>
        <v>0</v>
      </c>
      <c r="F1118" s="103">
        <f t="shared" si="203"/>
        <v>0</v>
      </c>
      <c r="G1118" s="104">
        <v>0</v>
      </c>
      <c r="IG1118"/>
      <c r="IH1118"/>
      <c r="II1118"/>
      <c r="IJ1118"/>
      <c r="IK1118"/>
      <c r="IL1118"/>
      <c r="IM1118"/>
      <c r="IN1118"/>
    </row>
    <row r="1119" s="33" customFormat="1" ht="15" customHeight="1" spans="1:248">
      <c r="A1119" s="105">
        <v>2169999</v>
      </c>
      <c r="B1119" s="108" t="s">
        <v>918</v>
      </c>
      <c r="C1119" s="117">
        <v>0</v>
      </c>
      <c r="D1119" s="101">
        <v>0</v>
      </c>
      <c r="E1119" s="102">
        <f t="shared" si="202"/>
        <v>0</v>
      </c>
      <c r="F1119" s="103">
        <f t="shared" si="203"/>
        <v>0</v>
      </c>
      <c r="G1119" s="104">
        <v>0</v>
      </c>
      <c r="IG1119"/>
      <c r="IH1119"/>
      <c r="II1119"/>
      <c r="IJ1119"/>
      <c r="IK1119"/>
      <c r="IL1119"/>
      <c r="IM1119"/>
      <c r="IN1119"/>
    </row>
    <row r="1120" s="33" customFormat="1" ht="15" customHeight="1" spans="1:248">
      <c r="A1120" s="105">
        <v>217</v>
      </c>
      <c r="B1120" s="106" t="s">
        <v>919</v>
      </c>
      <c r="C1120" s="117">
        <f t="shared" ref="C1120:G1120" si="209">C1121+C1128+C1138+C1144+C1147</f>
        <v>0</v>
      </c>
      <c r="D1120" s="101">
        <f t="shared" si="209"/>
        <v>0</v>
      </c>
      <c r="E1120" s="102">
        <f t="shared" si="202"/>
        <v>0</v>
      </c>
      <c r="F1120" s="103">
        <f t="shared" si="203"/>
        <v>0</v>
      </c>
      <c r="G1120" s="104">
        <f t="shared" si="209"/>
        <v>0</v>
      </c>
      <c r="IG1120"/>
      <c r="IH1120"/>
      <c r="II1120"/>
      <c r="IJ1120"/>
      <c r="IK1120"/>
      <c r="IL1120"/>
      <c r="IM1120"/>
      <c r="IN1120"/>
    </row>
    <row r="1121" s="33" customFormat="1" ht="15" customHeight="1" spans="1:248">
      <c r="A1121" s="105">
        <v>21701</v>
      </c>
      <c r="B1121" s="106" t="s">
        <v>920</v>
      </c>
      <c r="C1121" s="117">
        <f t="shared" ref="C1121:G1121" si="210">SUM(C1122:C1127)</f>
        <v>0</v>
      </c>
      <c r="D1121" s="101">
        <f t="shared" si="210"/>
        <v>0</v>
      </c>
      <c r="E1121" s="102">
        <f t="shared" si="202"/>
        <v>0</v>
      </c>
      <c r="F1121" s="103">
        <f t="shared" si="203"/>
        <v>0</v>
      </c>
      <c r="G1121" s="104">
        <f t="shared" si="210"/>
        <v>0</v>
      </c>
      <c r="IG1121"/>
      <c r="IH1121"/>
      <c r="II1121"/>
      <c r="IJ1121"/>
      <c r="IK1121"/>
      <c r="IL1121"/>
      <c r="IM1121"/>
      <c r="IN1121"/>
    </row>
    <row r="1122" s="33" customFormat="1" ht="15" customHeight="1" spans="1:248">
      <c r="A1122" s="105">
        <v>2170101</v>
      </c>
      <c r="B1122" s="108" t="s">
        <v>63</v>
      </c>
      <c r="C1122" s="117">
        <v>0</v>
      </c>
      <c r="D1122" s="101">
        <v>0</v>
      </c>
      <c r="E1122" s="102">
        <f t="shared" si="202"/>
        <v>0</v>
      </c>
      <c r="F1122" s="103">
        <f t="shared" si="203"/>
        <v>0</v>
      </c>
      <c r="G1122" s="104">
        <v>0</v>
      </c>
      <c r="IG1122"/>
      <c r="IH1122"/>
      <c r="II1122"/>
      <c r="IJ1122"/>
      <c r="IK1122"/>
      <c r="IL1122"/>
      <c r="IM1122"/>
      <c r="IN1122"/>
    </row>
    <row r="1123" s="33" customFormat="1" ht="15" customHeight="1" spans="1:248">
      <c r="A1123" s="105">
        <v>2170102</v>
      </c>
      <c r="B1123" s="108" t="s">
        <v>64</v>
      </c>
      <c r="C1123" s="117">
        <v>0</v>
      </c>
      <c r="D1123" s="101">
        <v>0</v>
      </c>
      <c r="E1123" s="102">
        <f t="shared" si="202"/>
        <v>0</v>
      </c>
      <c r="F1123" s="103">
        <f t="shared" si="203"/>
        <v>0</v>
      </c>
      <c r="G1123" s="104">
        <v>0</v>
      </c>
      <c r="IG1123"/>
      <c r="IH1123"/>
      <c r="II1123"/>
      <c r="IJ1123"/>
      <c r="IK1123"/>
      <c r="IL1123"/>
      <c r="IM1123"/>
      <c r="IN1123"/>
    </row>
    <row r="1124" s="33" customFormat="1" ht="15" customHeight="1" spans="1:248">
      <c r="A1124" s="105">
        <v>2170103</v>
      </c>
      <c r="B1124" s="108" t="s">
        <v>65</v>
      </c>
      <c r="C1124" s="117">
        <v>0</v>
      </c>
      <c r="D1124" s="101">
        <v>0</v>
      </c>
      <c r="E1124" s="102">
        <f t="shared" si="202"/>
        <v>0</v>
      </c>
      <c r="F1124" s="103">
        <f t="shared" si="203"/>
        <v>0</v>
      </c>
      <c r="G1124" s="104">
        <v>0</v>
      </c>
      <c r="IG1124"/>
      <c r="IH1124"/>
      <c r="II1124"/>
      <c r="IJ1124"/>
      <c r="IK1124"/>
      <c r="IL1124"/>
      <c r="IM1124"/>
      <c r="IN1124"/>
    </row>
    <row r="1125" s="33" customFormat="1" ht="15" customHeight="1" spans="1:248">
      <c r="A1125" s="105">
        <v>2170104</v>
      </c>
      <c r="B1125" s="108" t="s">
        <v>921</v>
      </c>
      <c r="C1125" s="117">
        <v>0</v>
      </c>
      <c r="D1125" s="101">
        <v>0</v>
      </c>
      <c r="E1125" s="102">
        <f t="shared" si="202"/>
        <v>0</v>
      </c>
      <c r="F1125" s="103">
        <f t="shared" si="203"/>
        <v>0</v>
      </c>
      <c r="G1125" s="104">
        <v>0</v>
      </c>
      <c r="IG1125"/>
      <c r="IH1125"/>
      <c r="II1125"/>
      <c r="IJ1125"/>
      <c r="IK1125"/>
      <c r="IL1125"/>
      <c r="IM1125"/>
      <c r="IN1125"/>
    </row>
    <row r="1126" s="33" customFormat="1" ht="15" customHeight="1" spans="1:248">
      <c r="A1126" s="105">
        <v>2170150</v>
      </c>
      <c r="B1126" s="108" t="s">
        <v>72</v>
      </c>
      <c r="C1126" s="117">
        <v>0</v>
      </c>
      <c r="D1126" s="101">
        <v>0</v>
      </c>
      <c r="E1126" s="102">
        <f t="shared" si="202"/>
        <v>0</v>
      </c>
      <c r="F1126" s="103">
        <f t="shared" si="203"/>
        <v>0</v>
      </c>
      <c r="G1126" s="104">
        <v>0</v>
      </c>
      <c r="IG1126"/>
      <c r="IH1126"/>
      <c r="II1126"/>
      <c r="IJ1126"/>
      <c r="IK1126"/>
      <c r="IL1126"/>
      <c r="IM1126"/>
      <c r="IN1126"/>
    </row>
    <row r="1127" s="33" customFormat="1" ht="15" customHeight="1" spans="1:248">
      <c r="A1127" s="105">
        <v>2170199</v>
      </c>
      <c r="B1127" s="108" t="s">
        <v>922</v>
      </c>
      <c r="C1127" s="117">
        <v>0</v>
      </c>
      <c r="D1127" s="101">
        <v>0</v>
      </c>
      <c r="E1127" s="102">
        <f t="shared" si="202"/>
        <v>0</v>
      </c>
      <c r="F1127" s="103">
        <f t="shared" si="203"/>
        <v>0</v>
      </c>
      <c r="G1127" s="104">
        <v>0</v>
      </c>
      <c r="IG1127"/>
      <c r="IH1127"/>
      <c r="II1127"/>
      <c r="IJ1127"/>
      <c r="IK1127"/>
      <c r="IL1127"/>
      <c r="IM1127"/>
      <c r="IN1127"/>
    </row>
    <row r="1128" s="33" customFormat="1" ht="15" customHeight="1" spans="1:248">
      <c r="A1128" s="105">
        <v>21702</v>
      </c>
      <c r="B1128" s="106" t="s">
        <v>923</v>
      </c>
      <c r="C1128" s="117">
        <f t="shared" ref="C1128:G1128" si="211">SUM(C1129:C1137)</f>
        <v>0</v>
      </c>
      <c r="D1128" s="101">
        <f t="shared" si="211"/>
        <v>0</v>
      </c>
      <c r="E1128" s="102">
        <f t="shared" si="202"/>
        <v>0</v>
      </c>
      <c r="F1128" s="103">
        <f t="shared" si="203"/>
        <v>0</v>
      </c>
      <c r="G1128" s="104">
        <f t="shared" si="211"/>
        <v>0</v>
      </c>
      <c r="IG1128"/>
      <c r="IH1128"/>
      <c r="II1128"/>
      <c r="IJ1128"/>
      <c r="IK1128"/>
      <c r="IL1128"/>
      <c r="IM1128"/>
      <c r="IN1128"/>
    </row>
    <row r="1129" s="33" customFormat="1" ht="15" customHeight="1" spans="1:248">
      <c r="A1129" s="105">
        <v>2170201</v>
      </c>
      <c r="B1129" s="108" t="s">
        <v>924</v>
      </c>
      <c r="C1129" s="117">
        <v>0</v>
      </c>
      <c r="D1129" s="101">
        <v>0</v>
      </c>
      <c r="E1129" s="102">
        <f t="shared" si="202"/>
        <v>0</v>
      </c>
      <c r="F1129" s="103">
        <f t="shared" si="203"/>
        <v>0</v>
      </c>
      <c r="G1129" s="104">
        <v>0</v>
      </c>
      <c r="IG1129"/>
      <c r="IH1129"/>
      <c r="II1129"/>
      <c r="IJ1129"/>
      <c r="IK1129"/>
      <c r="IL1129"/>
      <c r="IM1129"/>
      <c r="IN1129"/>
    </row>
    <row r="1130" s="33" customFormat="1" ht="15" customHeight="1" spans="1:248">
      <c r="A1130" s="105">
        <v>2170202</v>
      </c>
      <c r="B1130" s="108" t="s">
        <v>925</v>
      </c>
      <c r="C1130" s="117">
        <v>0</v>
      </c>
      <c r="D1130" s="101">
        <v>0</v>
      </c>
      <c r="E1130" s="102">
        <f t="shared" si="202"/>
        <v>0</v>
      </c>
      <c r="F1130" s="103">
        <f t="shared" si="203"/>
        <v>0</v>
      </c>
      <c r="G1130" s="104">
        <v>0</v>
      </c>
      <c r="IG1130"/>
      <c r="IH1130"/>
      <c r="II1130"/>
      <c r="IJ1130"/>
      <c r="IK1130"/>
      <c r="IL1130"/>
      <c r="IM1130"/>
      <c r="IN1130"/>
    </row>
    <row r="1131" s="33" customFormat="1" ht="15" customHeight="1" spans="1:248">
      <c r="A1131" s="105">
        <v>2170203</v>
      </c>
      <c r="B1131" s="108" t="s">
        <v>926</v>
      </c>
      <c r="C1131" s="117">
        <v>0</v>
      </c>
      <c r="D1131" s="101">
        <v>0</v>
      </c>
      <c r="E1131" s="102">
        <f t="shared" si="202"/>
        <v>0</v>
      </c>
      <c r="F1131" s="103">
        <f t="shared" si="203"/>
        <v>0</v>
      </c>
      <c r="G1131" s="104">
        <v>0</v>
      </c>
      <c r="IG1131"/>
      <c r="IH1131"/>
      <c r="II1131"/>
      <c r="IJ1131"/>
      <c r="IK1131"/>
      <c r="IL1131"/>
      <c r="IM1131"/>
      <c r="IN1131"/>
    </row>
    <row r="1132" s="33" customFormat="1" ht="15" customHeight="1" spans="1:248">
      <c r="A1132" s="105">
        <v>2170204</v>
      </c>
      <c r="B1132" s="108" t="s">
        <v>927</v>
      </c>
      <c r="C1132" s="117">
        <v>0</v>
      </c>
      <c r="D1132" s="101">
        <v>0</v>
      </c>
      <c r="E1132" s="102">
        <f t="shared" si="202"/>
        <v>0</v>
      </c>
      <c r="F1132" s="103">
        <f t="shared" si="203"/>
        <v>0</v>
      </c>
      <c r="G1132" s="104">
        <v>0</v>
      </c>
      <c r="IG1132"/>
      <c r="IH1132"/>
      <c r="II1132"/>
      <c r="IJ1132"/>
      <c r="IK1132"/>
      <c r="IL1132"/>
      <c r="IM1132"/>
      <c r="IN1132"/>
    </row>
    <row r="1133" s="33" customFormat="1" ht="15" customHeight="1" spans="1:248">
      <c r="A1133" s="105">
        <v>2170205</v>
      </c>
      <c r="B1133" s="108" t="s">
        <v>928</v>
      </c>
      <c r="C1133" s="117">
        <v>0</v>
      </c>
      <c r="D1133" s="101">
        <v>0</v>
      </c>
      <c r="E1133" s="102">
        <f t="shared" si="202"/>
        <v>0</v>
      </c>
      <c r="F1133" s="103">
        <f t="shared" si="203"/>
        <v>0</v>
      </c>
      <c r="G1133" s="104">
        <v>0</v>
      </c>
      <c r="IG1133"/>
      <c r="IH1133"/>
      <c r="II1133"/>
      <c r="IJ1133"/>
      <c r="IK1133"/>
      <c r="IL1133"/>
      <c r="IM1133"/>
      <c r="IN1133"/>
    </row>
    <row r="1134" s="33" customFormat="1" ht="15" customHeight="1" spans="1:248">
      <c r="A1134" s="105">
        <v>2170206</v>
      </c>
      <c r="B1134" s="108" t="s">
        <v>929</v>
      </c>
      <c r="C1134" s="117">
        <v>0</v>
      </c>
      <c r="D1134" s="101">
        <v>0</v>
      </c>
      <c r="E1134" s="102">
        <f t="shared" si="202"/>
        <v>0</v>
      </c>
      <c r="F1134" s="103">
        <f t="shared" si="203"/>
        <v>0</v>
      </c>
      <c r="G1134" s="104">
        <v>0</v>
      </c>
      <c r="IG1134"/>
      <c r="IH1134"/>
      <c r="II1134"/>
      <c r="IJ1134"/>
      <c r="IK1134"/>
      <c r="IL1134"/>
      <c r="IM1134"/>
      <c r="IN1134"/>
    </row>
    <row r="1135" s="33" customFormat="1" ht="15" customHeight="1" spans="1:248">
      <c r="A1135" s="105">
        <v>2170207</v>
      </c>
      <c r="B1135" s="108" t="s">
        <v>930</v>
      </c>
      <c r="C1135" s="117">
        <v>0</v>
      </c>
      <c r="D1135" s="101">
        <v>0</v>
      </c>
      <c r="E1135" s="102">
        <f t="shared" si="202"/>
        <v>0</v>
      </c>
      <c r="F1135" s="103">
        <f t="shared" si="203"/>
        <v>0</v>
      </c>
      <c r="G1135" s="104">
        <v>0</v>
      </c>
      <c r="IG1135"/>
      <c r="IH1135"/>
      <c r="II1135"/>
      <c r="IJ1135"/>
      <c r="IK1135"/>
      <c r="IL1135"/>
      <c r="IM1135"/>
      <c r="IN1135"/>
    </row>
    <row r="1136" s="33" customFormat="1" ht="15" customHeight="1" spans="1:248">
      <c r="A1136" s="105">
        <v>2170208</v>
      </c>
      <c r="B1136" s="108" t="s">
        <v>931</v>
      </c>
      <c r="C1136" s="117">
        <v>0</v>
      </c>
      <c r="D1136" s="101">
        <v>0</v>
      </c>
      <c r="E1136" s="102">
        <f t="shared" si="202"/>
        <v>0</v>
      </c>
      <c r="F1136" s="103">
        <f t="shared" si="203"/>
        <v>0</v>
      </c>
      <c r="G1136" s="104">
        <v>0</v>
      </c>
      <c r="IG1136"/>
      <c r="IH1136"/>
      <c r="II1136"/>
      <c r="IJ1136"/>
      <c r="IK1136"/>
      <c r="IL1136"/>
      <c r="IM1136"/>
      <c r="IN1136"/>
    </row>
    <row r="1137" s="33" customFormat="1" ht="15" customHeight="1" spans="1:248">
      <c r="A1137" s="105">
        <v>2170299</v>
      </c>
      <c r="B1137" s="108" t="s">
        <v>932</v>
      </c>
      <c r="C1137" s="117">
        <v>0</v>
      </c>
      <c r="D1137" s="101">
        <v>0</v>
      </c>
      <c r="E1137" s="102">
        <f t="shared" si="202"/>
        <v>0</v>
      </c>
      <c r="F1137" s="103">
        <f t="shared" si="203"/>
        <v>0</v>
      </c>
      <c r="G1137" s="104">
        <v>0</v>
      </c>
      <c r="IG1137"/>
      <c r="IH1137"/>
      <c r="II1137"/>
      <c r="IJ1137"/>
      <c r="IK1137"/>
      <c r="IL1137"/>
      <c r="IM1137"/>
      <c r="IN1137"/>
    </row>
    <row r="1138" s="33" customFormat="1" ht="15" customHeight="1" spans="1:248">
      <c r="A1138" s="105">
        <v>21703</v>
      </c>
      <c r="B1138" s="106" t="s">
        <v>933</v>
      </c>
      <c r="C1138" s="117">
        <f t="shared" ref="C1138:G1138" si="212">SUM(C1139:C1143)</f>
        <v>0</v>
      </c>
      <c r="D1138" s="101">
        <f t="shared" si="212"/>
        <v>0</v>
      </c>
      <c r="E1138" s="102">
        <f t="shared" si="202"/>
        <v>0</v>
      </c>
      <c r="F1138" s="103">
        <f t="shared" si="203"/>
        <v>0</v>
      </c>
      <c r="G1138" s="104">
        <f t="shared" si="212"/>
        <v>0</v>
      </c>
      <c r="IG1138"/>
      <c r="IH1138"/>
      <c r="II1138"/>
      <c r="IJ1138"/>
      <c r="IK1138"/>
      <c r="IL1138"/>
      <c r="IM1138"/>
      <c r="IN1138"/>
    </row>
    <row r="1139" s="33" customFormat="1" ht="15" customHeight="1" spans="1:248">
      <c r="A1139" s="105">
        <v>2170301</v>
      </c>
      <c r="B1139" s="108" t="s">
        <v>934</v>
      </c>
      <c r="C1139" s="117">
        <v>0</v>
      </c>
      <c r="D1139" s="101">
        <v>0</v>
      </c>
      <c r="E1139" s="102">
        <f t="shared" si="202"/>
        <v>0</v>
      </c>
      <c r="F1139" s="103">
        <f t="shared" si="203"/>
        <v>0</v>
      </c>
      <c r="G1139" s="104">
        <v>0</v>
      </c>
      <c r="IG1139"/>
      <c r="IH1139"/>
      <c r="II1139"/>
      <c r="IJ1139"/>
      <c r="IK1139"/>
      <c r="IL1139"/>
      <c r="IM1139"/>
      <c r="IN1139"/>
    </row>
    <row r="1140" s="33" customFormat="1" ht="15" customHeight="1" spans="1:248">
      <c r="A1140" s="105">
        <v>2170302</v>
      </c>
      <c r="B1140" s="108" t="s">
        <v>935</v>
      </c>
      <c r="C1140" s="117">
        <v>0</v>
      </c>
      <c r="D1140" s="101">
        <v>0</v>
      </c>
      <c r="E1140" s="102">
        <f t="shared" si="202"/>
        <v>0</v>
      </c>
      <c r="F1140" s="103">
        <f t="shared" si="203"/>
        <v>0</v>
      </c>
      <c r="G1140" s="104">
        <v>0</v>
      </c>
      <c r="IG1140"/>
      <c r="IH1140"/>
      <c r="II1140"/>
      <c r="IJ1140"/>
      <c r="IK1140"/>
      <c r="IL1140"/>
      <c r="IM1140"/>
      <c r="IN1140"/>
    </row>
    <row r="1141" s="33" customFormat="1" ht="15" customHeight="1" spans="1:248">
      <c r="A1141" s="105">
        <v>2170303</v>
      </c>
      <c r="B1141" s="108" t="s">
        <v>936</v>
      </c>
      <c r="C1141" s="117">
        <v>0</v>
      </c>
      <c r="D1141" s="101">
        <v>0</v>
      </c>
      <c r="E1141" s="102">
        <f t="shared" si="202"/>
        <v>0</v>
      </c>
      <c r="F1141" s="103">
        <f t="shared" si="203"/>
        <v>0</v>
      </c>
      <c r="G1141" s="104">
        <v>0</v>
      </c>
      <c r="IG1141"/>
      <c r="IH1141"/>
      <c r="II1141"/>
      <c r="IJ1141"/>
      <c r="IK1141"/>
      <c r="IL1141"/>
      <c r="IM1141"/>
      <c r="IN1141"/>
    </row>
    <row r="1142" s="33" customFormat="1" ht="15" customHeight="1" spans="1:248">
      <c r="A1142" s="105">
        <v>2170304</v>
      </c>
      <c r="B1142" s="108" t="s">
        <v>937</v>
      </c>
      <c r="C1142" s="117">
        <v>0</v>
      </c>
      <c r="D1142" s="101">
        <v>0</v>
      </c>
      <c r="E1142" s="102">
        <f t="shared" si="202"/>
        <v>0</v>
      </c>
      <c r="F1142" s="103">
        <f t="shared" si="203"/>
        <v>0</v>
      </c>
      <c r="G1142" s="104">
        <v>0</v>
      </c>
      <c r="IG1142"/>
      <c r="IH1142"/>
      <c r="II1142"/>
      <c r="IJ1142"/>
      <c r="IK1142"/>
      <c r="IL1142"/>
      <c r="IM1142"/>
      <c r="IN1142"/>
    </row>
    <row r="1143" s="33" customFormat="1" ht="15" customHeight="1" spans="1:248">
      <c r="A1143" s="105">
        <v>2170399</v>
      </c>
      <c r="B1143" s="108" t="s">
        <v>938</v>
      </c>
      <c r="C1143" s="117">
        <v>0</v>
      </c>
      <c r="D1143" s="101">
        <v>0</v>
      </c>
      <c r="E1143" s="102">
        <f t="shared" si="202"/>
        <v>0</v>
      </c>
      <c r="F1143" s="103">
        <f t="shared" si="203"/>
        <v>0</v>
      </c>
      <c r="G1143" s="104">
        <v>0</v>
      </c>
      <c r="IG1143"/>
      <c r="IH1143"/>
      <c r="II1143"/>
      <c r="IJ1143"/>
      <c r="IK1143"/>
      <c r="IL1143"/>
      <c r="IM1143"/>
      <c r="IN1143"/>
    </row>
    <row r="1144" s="33" customFormat="1" ht="15" customHeight="1" spans="1:248">
      <c r="A1144" s="105">
        <v>21704</v>
      </c>
      <c r="B1144" s="106" t="s">
        <v>939</v>
      </c>
      <c r="C1144" s="117">
        <f t="shared" ref="C1144:G1144" si="213">SUM(C1145:C1146)</f>
        <v>0</v>
      </c>
      <c r="D1144" s="101">
        <f t="shared" si="213"/>
        <v>0</v>
      </c>
      <c r="E1144" s="102">
        <f t="shared" si="202"/>
        <v>0</v>
      </c>
      <c r="F1144" s="103">
        <f t="shared" si="203"/>
        <v>0</v>
      </c>
      <c r="G1144" s="104">
        <f t="shared" si="213"/>
        <v>0</v>
      </c>
      <c r="IG1144"/>
      <c r="IH1144"/>
      <c r="II1144"/>
      <c r="IJ1144"/>
      <c r="IK1144"/>
      <c r="IL1144"/>
      <c r="IM1144"/>
      <c r="IN1144"/>
    </row>
    <row r="1145" s="33" customFormat="1" ht="15" customHeight="1" spans="1:248">
      <c r="A1145" s="105">
        <v>2170401</v>
      </c>
      <c r="B1145" s="108" t="s">
        <v>940</v>
      </c>
      <c r="C1145" s="117">
        <v>0</v>
      </c>
      <c r="D1145" s="101">
        <v>0</v>
      </c>
      <c r="E1145" s="102">
        <f t="shared" si="202"/>
        <v>0</v>
      </c>
      <c r="F1145" s="103">
        <f t="shared" si="203"/>
        <v>0</v>
      </c>
      <c r="G1145" s="104">
        <v>0</v>
      </c>
      <c r="IG1145"/>
      <c r="IH1145"/>
      <c r="II1145"/>
      <c r="IJ1145"/>
      <c r="IK1145"/>
      <c r="IL1145"/>
      <c r="IM1145"/>
      <c r="IN1145"/>
    </row>
    <row r="1146" s="33" customFormat="1" ht="15" customHeight="1" spans="1:248">
      <c r="A1146" s="105">
        <v>2170499</v>
      </c>
      <c r="B1146" s="108" t="s">
        <v>941</v>
      </c>
      <c r="C1146" s="117">
        <v>0</v>
      </c>
      <c r="D1146" s="101">
        <v>0</v>
      </c>
      <c r="E1146" s="102">
        <f t="shared" si="202"/>
        <v>0</v>
      </c>
      <c r="F1146" s="103">
        <f t="shared" si="203"/>
        <v>0</v>
      </c>
      <c r="G1146" s="104">
        <v>0</v>
      </c>
      <c r="IG1146"/>
      <c r="IH1146"/>
      <c r="II1146"/>
      <c r="IJ1146"/>
      <c r="IK1146"/>
      <c r="IL1146"/>
      <c r="IM1146"/>
      <c r="IN1146"/>
    </row>
    <row r="1147" s="33" customFormat="1" ht="15" customHeight="1" spans="1:248">
      <c r="A1147" s="105">
        <v>21799</v>
      </c>
      <c r="B1147" s="106" t="s">
        <v>942</v>
      </c>
      <c r="C1147" s="117">
        <f t="shared" ref="C1147:G1147" si="214">C1148</f>
        <v>0</v>
      </c>
      <c r="D1147" s="101">
        <f t="shared" si="214"/>
        <v>0</v>
      </c>
      <c r="E1147" s="102">
        <f t="shared" si="202"/>
        <v>0</v>
      </c>
      <c r="F1147" s="103">
        <f t="shared" si="203"/>
        <v>0</v>
      </c>
      <c r="G1147" s="104">
        <f t="shared" si="214"/>
        <v>0</v>
      </c>
      <c r="IG1147"/>
      <c r="IH1147"/>
      <c r="II1147"/>
      <c r="IJ1147"/>
      <c r="IK1147"/>
      <c r="IL1147"/>
      <c r="IM1147"/>
      <c r="IN1147"/>
    </row>
    <row r="1148" s="33" customFormat="1" ht="15" customHeight="1" spans="1:248">
      <c r="A1148" s="105">
        <v>2179901</v>
      </c>
      <c r="B1148" s="108" t="s">
        <v>943</v>
      </c>
      <c r="C1148" s="117">
        <v>0</v>
      </c>
      <c r="D1148" s="101">
        <v>0</v>
      </c>
      <c r="E1148" s="102">
        <f t="shared" si="202"/>
        <v>0</v>
      </c>
      <c r="F1148" s="103">
        <f t="shared" si="203"/>
        <v>0</v>
      </c>
      <c r="G1148" s="104">
        <v>0</v>
      </c>
      <c r="IG1148"/>
      <c r="IH1148"/>
      <c r="II1148"/>
      <c r="IJ1148"/>
      <c r="IK1148"/>
      <c r="IL1148"/>
      <c r="IM1148"/>
      <c r="IN1148"/>
    </row>
    <row r="1149" s="33" customFormat="1" ht="15" customHeight="1" spans="1:248">
      <c r="A1149" s="105">
        <v>219</v>
      </c>
      <c r="B1149" s="106" t="s">
        <v>944</v>
      </c>
      <c r="C1149" s="117">
        <f t="shared" ref="C1149:G1149" si="215">SUM(C1150:C1158)</f>
        <v>0</v>
      </c>
      <c r="D1149" s="101">
        <f t="shared" si="215"/>
        <v>0</v>
      </c>
      <c r="E1149" s="102">
        <f t="shared" si="202"/>
        <v>0</v>
      </c>
      <c r="F1149" s="103">
        <f t="shared" si="203"/>
        <v>0</v>
      </c>
      <c r="G1149" s="104">
        <f t="shared" si="215"/>
        <v>0</v>
      </c>
      <c r="IG1149"/>
      <c r="IH1149"/>
      <c r="II1149"/>
      <c r="IJ1149"/>
      <c r="IK1149"/>
      <c r="IL1149"/>
      <c r="IM1149"/>
      <c r="IN1149"/>
    </row>
    <row r="1150" s="33" customFormat="1" ht="15" customHeight="1" spans="1:248">
      <c r="A1150" s="105">
        <v>21901</v>
      </c>
      <c r="B1150" s="106" t="s">
        <v>945</v>
      </c>
      <c r="C1150" s="117">
        <v>0</v>
      </c>
      <c r="D1150" s="101">
        <v>0</v>
      </c>
      <c r="E1150" s="102">
        <f t="shared" si="202"/>
        <v>0</v>
      </c>
      <c r="F1150" s="103">
        <f t="shared" si="203"/>
        <v>0</v>
      </c>
      <c r="G1150" s="104">
        <v>0</v>
      </c>
      <c r="IG1150"/>
      <c r="IH1150"/>
      <c r="II1150"/>
      <c r="IJ1150"/>
      <c r="IK1150"/>
      <c r="IL1150"/>
      <c r="IM1150"/>
      <c r="IN1150"/>
    </row>
    <row r="1151" s="33" customFormat="1" ht="15" customHeight="1" spans="1:248">
      <c r="A1151" s="105">
        <v>21902</v>
      </c>
      <c r="B1151" s="106" t="s">
        <v>946</v>
      </c>
      <c r="C1151" s="117">
        <v>0</v>
      </c>
      <c r="D1151" s="101">
        <v>0</v>
      </c>
      <c r="E1151" s="102">
        <f t="shared" si="202"/>
        <v>0</v>
      </c>
      <c r="F1151" s="103">
        <f t="shared" si="203"/>
        <v>0</v>
      </c>
      <c r="G1151" s="104">
        <v>0</v>
      </c>
      <c r="IG1151"/>
      <c r="IH1151"/>
      <c r="II1151"/>
      <c r="IJ1151"/>
      <c r="IK1151"/>
      <c r="IL1151"/>
      <c r="IM1151"/>
      <c r="IN1151"/>
    </row>
    <row r="1152" s="33" customFormat="1" ht="15" customHeight="1" spans="1:248">
      <c r="A1152" s="105">
        <v>21903</v>
      </c>
      <c r="B1152" s="106" t="s">
        <v>947</v>
      </c>
      <c r="C1152" s="117">
        <v>0</v>
      </c>
      <c r="D1152" s="101">
        <v>0</v>
      </c>
      <c r="E1152" s="102">
        <f t="shared" si="202"/>
        <v>0</v>
      </c>
      <c r="F1152" s="103">
        <f t="shared" si="203"/>
        <v>0</v>
      </c>
      <c r="G1152" s="104">
        <v>0</v>
      </c>
      <c r="IG1152"/>
      <c r="IH1152"/>
      <c r="II1152"/>
      <c r="IJ1152"/>
      <c r="IK1152"/>
      <c r="IL1152"/>
      <c r="IM1152"/>
      <c r="IN1152"/>
    </row>
    <row r="1153" s="33" customFormat="1" ht="15" customHeight="1" spans="1:248">
      <c r="A1153" s="105">
        <v>21904</v>
      </c>
      <c r="B1153" s="106" t="s">
        <v>948</v>
      </c>
      <c r="C1153" s="117">
        <v>0</v>
      </c>
      <c r="D1153" s="101">
        <v>0</v>
      </c>
      <c r="E1153" s="102">
        <f t="shared" si="202"/>
        <v>0</v>
      </c>
      <c r="F1153" s="103">
        <f t="shared" si="203"/>
        <v>0</v>
      </c>
      <c r="G1153" s="104">
        <v>0</v>
      </c>
      <c r="IG1153"/>
      <c r="IH1153"/>
      <c r="II1153"/>
      <c r="IJ1153"/>
      <c r="IK1153"/>
      <c r="IL1153"/>
      <c r="IM1153"/>
      <c r="IN1153"/>
    </row>
    <row r="1154" s="33" customFormat="1" ht="15" customHeight="1" spans="1:248">
      <c r="A1154" s="105">
        <v>21905</v>
      </c>
      <c r="B1154" s="106" t="s">
        <v>949</v>
      </c>
      <c r="C1154" s="117">
        <v>0</v>
      </c>
      <c r="D1154" s="101">
        <v>0</v>
      </c>
      <c r="E1154" s="102">
        <f t="shared" si="202"/>
        <v>0</v>
      </c>
      <c r="F1154" s="103">
        <f t="shared" si="203"/>
        <v>0</v>
      </c>
      <c r="G1154" s="104">
        <v>0</v>
      </c>
      <c r="IG1154"/>
      <c r="IH1154"/>
      <c r="II1154"/>
      <c r="IJ1154"/>
      <c r="IK1154"/>
      <c r="IL1154"/>
      <c r="IM1154"/>
      <c r="IN1154"/>
    </row>
    <row r="1155" s="33" customFormat="1" ht="15" customHeight="1" spans="1:248">
      <c r="A1155" s="105">
        <v>21906</v>
      </c>
      <c r="B1155" s="106" t="s">
        <v>950</v>
      </c>
      <c r="C1155" s="117">
        <v>0</v>
      </c>
      <c r="D1155" s="101">
        <v>0</v>
      </c>
      <c r="E1155" s="102">
        <f t="shared" si="202"/>
        <v>0</v>
      </c>
      <c r="F1155" s="103">
        <f t="shared" si="203"/>
        <v>0</v>
      </c>
      <c r="G1155" s="104">
        <v>0</v>
      </c>
      <c r="IG1155"/>
      <c r="IH1155"/>
      <c r="II1155"/>
      <c r="IJ1155"/>
      <c r="IK1155"/>
      <c r="IL1155"/>
      <c r="IM1155"/>
      <c r="IN1155"/>
    </row>
    <row r="1156" s="33" customFormat="1" ht="15" customHeight="1" spans="1:248">
      <c r="A1156" s="105">
        <v>21907</v>
      </c>
      <c r="B1156" s="106" t="s">
        <v>951</v>
      </c>
      <c r="C1156" s="117">
        <v>0</v>
      </c>
      <c r="D1156" s="101">
        <v>0</v>
      </c>
      <c r="E1156" s="102">
        <f t="shared" si="202"/>
        <v>0</v>
      </c>
      <c r="F1156" s="103">
        <f t="shared" si="203"/>
        <v>0</v>
      </c>
      <c r="G1156" s="104">
        <v>0</v>
      </c>
      <c r="IG1156"/>
      <c r="IH1156"/>
      <c r="II1156"/>
      <c r="IJ1156"/>
      <c r="IK1156"/>
      <c r="IL1156"/>
      <c r="IM1156"/>
      <c r="IN1156"/>
    </row>
    <row r="1157" s="33" customFormat="1" ht="15" customHeight="1" spans="1:248">
      <c r="A1157" s="105">
        <v>21908</v>
      </c>
      <c r="B1157" s="106" t="s">
        <v>952</v>
      </c>
      <c r="C1157" s="117">
        <v>0</v>
      </c>
      <c r="D1157" s="101">
        <v>0</v>
      </c>
      <c r="E1157" s="102">
        <f t="shared" ref="E1157:E1220" si="216">D1157-C1157</f>
        <v>0</v>
      </c>
      <c r="F1157" s="103">
        <f t="shared" ref="F1157:F1220" si="217">IF(C1157=0,,E1157/C1157*100)</f>
        <v>0</v>
      </c>
      <c r="G1157" s="104">
        <v>0</v>
      </c>
      <c r="IG1157"/>
      <c r="IH1157"/>
      <c r="II1157"/>
      <c r="IJ1157"/>
      <c r="IK1157"/>
      <c r="IL1157"/>
      <c r="IM1157"/>
      <c r="IN1157"/>
    </row>
    <row r="1158" s="33" customFormat="1" ht="15" customHeight="1" spans="1:248">
      <c r="A1158" s="105">
        <v>21999</v>
      </c>
      <c r="B1158" s="106" t="s">
        <v>953</v>
      </c>
      <c r="C1158" s="117">
        <v>0</v>
      </c>
      <c r="D1158" s="101">
        <v>0</v>
      </c>
      <c r="E1158" s="102">
        <f t="shared" si="216"/>
        <v>0</v>
      </c>
      <c r="F1158" s="103">
        <f t="shared" si="217"/>
        <v>0</v>
      </c>
      <c r="G1158" s="104">
        <v>0</v>
      </c>
      <c r="IG1158"/>
      <c r="IH1158"/>
      <c r="II1158"/>
      <c r="IJ1158"/>
      <c r="IK1158"/>
      <c r="IL1158"/>
      <c r="IM1158"/>
      <c r="IN1158"/>
    </row>
    <row r="1159" s="33" customFormat="1" ht="15" customHeight="1" spans="1:248">
      <c r="A1159" s="105">
        <v>220</v>
      </c>
      <c r="B1159" s="106" t="s">
        <v>954</v>
      </c>
      <c r="C1159" s="117">
        <f t="shared" ref="C1159:G1159" si="218">C1160+C1187+C1202</f>
        <v>768</v>
      </c>
      <c r="D1159" s="101">
        <f t="shared" si="218"/>
        <v>4152</v>
      </c>
      <c r="E1159" s="102">
        <f t="shared" si="216"/>
        <v>3384</v>
      </c>
      <c r="F1159" s="103">
        <f t="shared" si="217"/>
        <v>440.625</v>
      </c>
      <c r="G1159" s="104">
        <f t="shared" si="218"/>
        <v>4152</v>
      </c>
      <c r="IG1159"/>
      <c r="IH1159"/>
      <c r="II1159"/>
      <c r="IJ1159"/>
      <c r="IK1159"/>
      <c r="IL1159"/>
      <c r="IM1159"/>
      <c r="IN1159"/>
    </row>
    <row r="1160" s="33" customFormat="1" ht="15" customHeight="1" spans="1:248">
      <c r="A1160" s="105">
        <v>22001</v>
      </c>
      <c r="B1160" s="106" t="s">
        <v>955</v>
      </c>
      <c r="C1160" s="117">
        <f t="shared" ref="C1160:G1160" si="219">SUM(C1161:C1186)</f>
        <v>722</v>
      </c>
      <c r="D1160" s="101">
        <f t="shared" si="219"/>
        <v>4101</v>
      </c>
      <c r="E1160" s="102">
        <f t="shared" si="216"/>
        <v>3379</v>
      </c>
      <c r="F1160" s="103">
        <f t="shared" si="217"/>
        <v>468.005540166205</v>
      </c>
      <c r="G1160" s="104">
        <f t="shared" si="219"/>
        <v>4101</v>
      </c>
      <c r="IG1160"/>
      <c r="IH1160"/>
      <c r="II1160"/>
      <c r="IJ1160"/>
      <c r="IK1160"/>
      <c r="IL1160"/>
      <c r="IM1160"/>
      <c r="IN1160"/>
    </row>
    <row r="1161" s="33" customFormat="1" ht="15" customHeight="1" spans="1:248">
      <c r="A1161" s="105">
        <v>2200101</v>
      </c>
      <c r="B1161" s="108" t="s">
        <v>63</v>
      </c>
      <c r="C1161" s="117">
        <v>32</v>
      </c>
      <c r="D1161" s="101">
        <v>163</v>
      </c>
      <c r="E1161" s="102">
        <f t="shared" si="216"/>
        <v>131</v>
      </c>
      <c r="F1161" s="103">
        <f t="shared" si="217"/>
        <v>409.375</v>
      </c>
      <c r="G1161" s="116">
        <v>163</v>
      </c>
      <c r="IG1161"/>
      <c r="IH1161"/>
      <c r="II1161"/>
      <c r="IJ1161"/>
      <c r="IK1161"/>
      <c r="IL1161"/>
      <c r="IM1161"/>
      <c r="IN1161"/>
    </row>
    <row r="1162" s="33" customFormat="1" ht="15" customHeight="1" spans="1:248">
      <c r="A1162" s="105">
        <v>2200102</v>
      </c>
      <c r="B1162" s="108" t="s">
        <v>64</v>
      </c>
      <c r="C1162" s="117">
        <v>171</v>
      </c>
      <c r="D1162" s="101">
        <v>226</v>
      </c>
      <c r="E1162" s="102">
        <f t="shared" si="216"/>
        <v>55</v>
      </c>
      <c r="F1162" s="103">
        <f t="shared" si="217"/>
        <v>32.1637426900585</v>
      </c>
      <c r="G1162" s="116">
        <v>226</v>
      </c>
      <c r="IG1162"/>
      <c r="IH1162"/>
      <c r="II1162"/>
      <c r="IJ1162"/>
      <c r="IK1162"/>
      <c r="IL1162"/>
      <c r="IM1162"/>
      <c r="IN1162"/>
    </row>
    <row r="1163" s="33" customFormat="1" ht="15" customHeight="1" spans="1:248">
      <c r="A1163" s="105">
        <v>2200103</v>
      </c>
      <c r="B1163" s="108" t="s">
        <v>65</v>
      </c>
      <c r="C1163" s="117">
        <v>0</v>
      </c>
      <c r="D1163" s="101">
        <v>0</v>
      </c>
      <c r="E1163" s="102">
        <f t="shared" si="216"/>
        <v>0</v>
      </c>
      <c r="F1163" s="103">
        <f t="shared" si="217"/>
        <v>0</v>
      </c>
      <c r="G1163" s="116">
        <v>0</v>
      </c>
      <c r="IG1163"/>
      <c r="IH1163"/>
      <c r="II1163"/>
      <c r="IJ1163"/>
      <c r="IK1163"/>
      <c r="IL1163"/>
      <c r="IM1163"/>
      <c r="IN1163"/>
    </row>
    <row r="1164" s="33" customFormat="1" ht="15" customHeight="1" spans="1:248">
      <c r="A1164" s="105">
        <v>2200104</v>
      </c>
      <c r="B1164" s="108" t="s">
        <v>956</v>
      </c>
      <c r="C1164" s="117">
        <v>87</v>
      </c>
      <c r="D1164" s="101">
        <v>0</v>
      </c>
      <c r="E1164" s="102">
        <f t="shared" si="216"/>
        <v>-87</v>
      </c>
      <c r="F1164" s="103">
        <f t="shared" si="217"/>
        <v>-100</v>
      </c>
      <c r="G1164" s="116">
        <v>0</v>
      </c>
      <c r="IG1164"/>
      <c r="IH1164"/>
      <c r="II1164"/>
      <c r="IJ1164"/>
      <c r="IK1164"/>
      <c r="IL1164"/>
      <c r="IM1164"/>
      <c r="IN1164"/>
    </row>
    <row r="1165" s="33" customFormat="1" ht="15" customHeight="1" spans="1:248">
      <c r="A1165" s="105">
        <v>2200106</v>
      </c>
      <c r="B1165" s="108" t="s">
        <v>957</v>
      </c>
      <c r="C1165" s="117">
        <v>0</v>
      </c>
      <c r="D1165" s="101">
        <v>0</v>
      </c>
      <c r="E1165" s="102">
        <f t="shared" si="216"/>
        <v>0</v>
      </c>
      <c r="F1165" s="103">
        <f t="shared" si="217"/>
        <v>0</v>
      </c>
      <c r="G1165" s="116">
        <v>0</v>
      </c>
      <c r="IG1165"/>
      <c r="IH1165"/>
      <c r="II1165"/>
      <c r="IJ1165"/>
      <c r="IK1165"/>
      <c r="IL1165"/>
      <c r="IM1165"/>
      <c r="IN1165"/>
    </row>
    <row r="1166" s="33" customFormat="1" ht="15" customHeight="1" spans="1:248">
      <c r="A1166" s="105">
        <v>2200107</v>
      </c>
      <c r="B1166" s="108" t="s">
        <v>958</v>
      </c>
      <c r="C1166" s="117">
        <v>0</v>
      </c>
      <c r="D1166" s="101">
        <v>0</v>
      </c>
      <c r="E1166" s="102">
        <f t="shared" si="216"/>
        <v>0</v>
      </c>
      <c r="F1166" s="103">
        <f t="shared" si="217"/>
        <v>0</v>
      </c>
      <c r="G1166" s="116">
        <v>0</v>
      </c>
      <c r="IG1166"/>
      <c r="IH1166"/>
      <c r="II1166"/>
      <c r="IJ1166"/>
      <c r="IK1166"/>
      <c r="IL1166"/>
      <c r="IM1166"/>
      <c r="IN1166"/>
    </row>
    <row r="1167" s="33" customFormat="1" ht="15" customHeight="1" spans="1:248">
      <c r="A1167" s="105">
        <v>2200108</v>
      </c>
      <c r="B1167" s="108" t="s">
        <v>959</v>
      </c>
      <c r="C1167" s="117">
        <v>0</v>
      </c>
      <c r="D1167" s="101">
        <v>0</v>
      </c>
      <c r="E1167" s="102">
        <f t="shared" si="216"/>
        <v>0</v>
      </c>
      <c r="F1167" s="103">
        <f t="shared" si="217"/>
        <v>0</v>
      </c>
      <c r="G1167" s="116">
        <v>0</v>
      </c>
      <c r="IG1167"/>
      <c r="IH1167"/>
      <c r="II1167"/>
      <c r="IJ1167"/>
      <c r="IK1167"/>
      <c r="IL1167"/>
      <c r="IM1167"/>
      <c r="IN1167"/>
    </row>
    <row r="1168" s="33" customFormat="1" ht="15" customHeight="1" spans="1:248">
      <c r="A1168" s="105">
        <v>2200109</v>
      </c>
      <c r="B1168" s="108" t="s">
        <v>960</v>
      </c>
      <c r="C1168" s="117">
        <v>0</v>
      </c>
      <c r="D1168" s="101">
        <v>0</v>
      </c>
      <c r="E1168" s="102">
        <f t="shared" si="216"/>
        <v>0</v>
      </c>
      <c r="F1168" s="103">
        <f t="shared" si="217"/>
        <v>0</v>
      </c>
      <c r="G1168" s="116">
        <v>0</v>
      </c>
      <c r="IG1168"/>
      <c r="IH1168"/>
      <c r="II1168"/>
      <c r="IJ1168"/>
      <c r="IK1168"/>
      <c r="IL1168"/>
      <c r="IM1168"/>
      <c r="IN1168"/>
    </row>
    <row r="1169" s="33" customFormat="1" ht="15" customHeight="1" spans="1:248">
      <c r="A1169" s="105">
        <v>2200112</v>
      </c>
      <c r="B1169" s="108" t="s">
        <v>961</v>
      </c>
      <c r="C1169" s="117">
        <v>0</v>
      </c>
      <c r="D1169" s="101">
        <v>0</v>
      </c>
      <c r="E1169" s="102">
        <f t="shared" si="216"/>
        <v>0</v>
      </c>
      <c r="F1169" s="103">
        <f t="shared" si="217"/>
        <v>0</v>
      </c>
      <c r="G1169" s="116">
        <v>0</v>
      </c>
      <c r="IG1169"/>
      <c r="IH1169"/>
      <c r="II1169"/>
      <c r="IJ1169"/>
      <c r="IK1169"/>
      <c r="IL1169"/>
      <c r="IM1169"/>
      <c r="IN1169"/>
    </row>
    <row r="1170" s="33" customFormat="1" ht="15" customHeight="1" spans="1:248">
      <c r="A1170" s="105">
        <v>2200113</v>
      </c>
      <c r="B1170" s="108" t="s">
        <v>962</v>
      </c>
      <c r="C1170" s="117">
        <v>0</v>
      </c>
      <c r="D1170" s="101">
        <v>0</v>
      </c>
      <c r="E1170" s="102">
        <f t="shared" si="216"/>
        <v>0</v>
      </c>
      <c r="F1170" s="103">
        <f t="shared" si="217"/>
        <v>0</v>
      </c>
      <c r="G1170" s="116">
        <v>0</v>
      </c>
      <c r="IG1170"/>
      <c r="IH1170"/>
      <c r="II1170"/>
      <c r="IJ1170"/>
      <c r="IK1170"/>
      <c r="IL1170"/>
      <c r="IM1170"/>
      <c r="IN1170"/>
    </row>
    <row r="1171" s="33" customFormat="1" ht="15" customHeight="1" spans="1:248">
      <c r="A1171" s="105">
        <v>2200114</v>
      </c>
      <c r="B1171" s="108" t="s">
        <v>963</v>
      </c>
      <c r="C1171" s="117">
        <v>0</v>
      </c>
      <c r="D1171" s="101">
        <v>0</v>
      </c>
      <c r="E1171" s="102">
        <f t="shared" si="216"/>
        <v>0</v>
      </c>
      <c r="F1171" s="103">
        <f t="shared" si="217"/>
        <v>0</v>
      </c>
      <c r="G1171" s="116">
        <v>0</v>
      </c>
      <c r="IG1171"/>
      <c r="IH1171"/>
      <c r="II1171"/>
      <c r="IJ1171"/>
      <c r="IK1171"/>
      <c r="IL1171"/>
      <c r="IM1171"/>
      <c r="IN1171"/>
    </row>
    <row r="1172" s="33" customFormat="1" ht="15" customHeight="1" spans="1:248">
      <c r="A1172" s="105">
        <v>2200115</v>
      </c>
      <c r="B1172" s="108" t="s">
        <v>964</v>
      </c>
      <c r="C1172" s="117">
        <v>0</v>
      </c>
      <c r="D1172" s="101">
        <v>0</v>
      </c>
      <c r="E1172" s="102">
        <f t="shared" si="216"/>
        <v>0</v>
      </c>
      <c r="F1172" s="103">
        <f t="shared" si="217"/>
        <v>0</v>
      </c>
      <c r="G1172" s="116">
        <v>0</v>
      </c>
      <c r="IG1172"/>
      <c r="IH1172"/>
      <c r="II1172"/>
      <c r="IJ1172"/>
      <c r="IK1172"/>
      <c r="IL1172"/>
      <c r="IM1172"/>
      <c r="IN1172"/>
    </row>
    <row r="1173" s="33" customFormat="1" ht="15" customHeight="1" spans="1:248">
      <c r="A1173" s="105">
        <v>2200116</v>
      </c>
      <c r="B1173" s="108" t="s">
        <v>965</v>
      </c>
      <c r="C1173" s="117">
        <v>0</v>
      </c>
      <c r="D1173" s="101">
        <v>0</v>
      </c>
      <c r="E1173" s="102">
        <f t="shared" si="216"/>
        <v>0</v>
      </c>
      <c r="F1173" s="103">
        <f t="shared" si="217"/>
        <v>0</v>
      </c>
      <c r="G1173" s="116">
        <v>0</v>
      </c>
      <c r="IG1173"/>
      <c r="IH1173"/>
      <c r="II1173"/>
      <c r="IJ1173"/>
      <c r="IK1173"/>
      <c r="IL1173"/>
      <c r="IM1173"/>
      <c r="IN1173"/>
    </row>
    <row r="1174" s="33" customFormat="1" ht="15" customHeight="1" spans="1:248">
      <c r="A1174" s="105">
        <v>2200119</v>
      </c>
      <c r="B1174" s="108" t="s">
        <v>966</v>
      </c>
      <c r="C1174" s="117">
        <v>0</v>
      </c>
      <c r="D1174" s="101">
        <v>0</v>
      </c>
      <c r="E1174" s="102">
        <f t="shared" si="216"/>
        <v>0</v>
      </c>
      <c r="F1174" s="103">
        <f t="shared" si="217"/>
        <v>0</v>
      </c>
      <c r="G1174" s="116">
        <v>0</v>
      </c>
      <c r="IG1174"/>
      <c r="IH1174"/>
      <c r="II1174"/>
      <c r="IJ1174"/>
      <c r="IK1174"/>
      <c r="IL1174"/>
      <c r="IM1174"/>
      <c r="IN1174"/>
    </row>
    <row r="1175" s="33" customFormat="1" ht="15" customHeight="1" spans="1:248">
      <c r="A1175" s="105">
        <v>2200120</v>
      </c>
      <c r="B1175" s="108" t="s">
        <v>967</v>
      </c>
      <c r="C1175" s="117">
        <v>0</v>
      </c>
      <c r="D1175" s="101">
        <v>0</v>
      </c>
      <c r="E1175" s="102">
        <f t="shared" si="216"/>
        <v>0</v>
      </c>
      <c r="F1175" s="103">
        <f t="shared" si="217"/>
        <v>0</v>
      </c>
      <c r="G1175" s="116">
        <v>0</v>
      </c>
      <c r="IG1175"/>
      <c r="IH1175"/>
      <c r="II1175"/>
      <c r="IJ1175"/>
      <c r="IK1175"/>
      <c r="IL1175"/>
      <c r="IM1175"/>
      <c r="IN1175"/>
    </row>
    <row r="1176" s="33" customFormat="1" ht="15" customHeight="1" spans="1:248">
      <c r="A1176" s="105">
        <v>2200121</v>
      </c>
      <c r="B1176" s="108" t="s">
        <v>968</v>
      </c>
      <c r="C1176" s="117">
        <v>0</v>
      </c>
      <c r="D1176" s="101">
        <v>0</v>
      </c>
      <c r="E1176" s="102">
        <f t="shared" si="216"/>
        <v>0</v>
      </c>
      <c r="F1176" s="103">
        <f t="shared" si="217"/>
        <v>0</v>
      </c>
      <c r="G1176" s="116">
        <v>0</v>
      </c>
      <c r="IG1176"/>
      <c r="IH1176"/>
      <c r="II1176"/>
      <c r="IJ1176"/>
      <c r="IK1176"/>
      <c r="IL1176"/>
      <c r="IM1176"/>
      <c r="IN1176"/>
    </row>
    <row r="1177" s="33" customFormat="1" ht="15" customHeight="1" spans="1:248">
      <c r="A1177" s="105">
        <v>2200122</v>
      </c>
      <c r="B1177" s="108" t="s">
        <v>969</v>
      </c>
      <c r="C1177" s="117">
        <v>0</v>
      </c>
      <c r="D1177" s="101">
        <v>0</v>
      </c>
      <c r="E1177" s="102">
        <f t="shared" si="216"/>
        <v>0</v>
      </c>
      <c r="F1177" s="103">
        <f t="shared" si="217"/>
        <v>0</v>
      </c>
      <c r="G1177" s="116">
        <v>0</v>
      </c>
      <c r="IG1177"/>
      <c r="IH1177"/>
      <c r="II1177"/>
      <c r="IJ1177"/>
      <c r="IK1177"/>
      <c r="IL1177"/>
      <c r="IM1177"/>
      <c r="IN1177"/>
    </row>
    <row r="1178" s="33" customFormat="1" ht="15" customHeight="1" spans="1:248">
      <c r="A1178" s="105">
        <v>2200123</v>
      </c>
      <c r="B1178" s="108" t="s">
        <v>970</v>
      </c>
      <c r="C1178" s="117">
        <v>0</v>
      </c>
      <c r="D1178" s="101">
        <v>0</v>
      </c>
      <c r="E1178" s="102">
        <f t="shared" si="216"/>
        <v>0</v>
      </c>
      <c r="F1178" s="103">
        <f t="shared" si="217"/>
        <v>0</v>
      </c>
      <c r="G1178" s="116">
        <v>0</v>
      </c>
      <c r="IG1178"/>
      <c r="IH1178"/>
      <c r="II1178"/>
      <c r="IJ1178"/>
      <c r="IK1178"/>
      <c r="IL1178"/>
      <c r="IM1178"/>
      <c r="IN1178"/>
    </row>
    <row r="1179" s="33" customFormat="1" ht="15" customHeight="1" spans="1:248">
      <c r="A1179" s="105">
        <v>2200124</v>
      </c>
      <c r="B1179" s="108" t="s">
        <v>971</v>
      </c>
      <c r="C1179" s="117">
        <v>0</v>
      </c>
      <c r="D1179" s="101">
        <v>0</v>
      </c>
      <c r="E1179" s="102">
        <f t="shared" si="216"/>
        <v>0</v>
      </c>
      <c r="F1179" s="103">
        <f t="shared" si="217"/>
        <v>0</v>
      </c>
      <c r="G1179" s="116">
        <v>0</v>
      </c>
      <c r="IG1179"/>
      <c r="IH1179"/>
      <c r="II1179"/>
      <c r="IJ1179"/>
      <c r="IK1179"/>
      <c r="IL1179"/>
      <c r="IM1179"/>
      <c r="IN1179"/>
    </row>
    <row r="1180" s="33" customFormat="1" ht="15" customHeight="1" spans="1:248">
      <c r="A1180" s="105">
        <v>2200125</v>
      </c>
      <c r="B1180" s="108" t="s">
        <v>972</v>
      </c>
      <c r="C1180" s="117">
        <v>0</v>
      </c>
      <c r="D1180" s="101">
        <v>0</v>
      </c>
      <c r="E1180" s="102">
        <f t="shared" si="216"/>
        <v>0</v>
      </c>
      <c r="F1180" s="103">
        <f t="shared" si="217"/>
        <v>0</v>
      </c>
      <c r="G1180" s="116">
        <v>0</v>
      </c>
      <c r="IG1180"/>
      <c r="IH1180"/>
      <c r="II1180"/>
      <c r="IJ1180"/>
      <c r="IK1180"/>
      <c r="IL1180"/>
      <c r="IM1180"/>
      <c r="IN1180"/>
    </row>
    <row r="1181" s="33" customFormat="1" ht="15" customHeight="1" spans="1:248">
      <c r="A1181" s="105">
        <v>2200126</v>
      </c>
      <c r="B1181" s="108" t="s">
        <v>973</v>
      </c>
      <c r="C1181" s="117">
        <v>0</v>
      </c>
      <c r="D1181" s="101">
        <v>0</v>
      </c>
      <c r="E1181" s="102">
        <f t="shared" si="216"/>
        <v>0</v>
      </c>
      <c r="F1181" s="103">
        <f t="shared" si="217"/>
        <v>0</v>
      </c>
      <c r="G1181" s="116">
        <v>0</v>
      </c>
      <c r="IG1181"/>
      <c r="IH1181"/>
      <c r="II1181"/>
      <c r="IJ1181"/>
      <c r="IK1181"/>
      <c r="IL1181"/>
      <c r="IM1181"/>
      <c r="IN1181"/>
    </row>
    <row r="1182" s="33" customFormat="1" ht="15" customHeight="1" spans="1:248">
      <c r="A1182" s="105">
        <v>2200127</v>
      </c>
      <c r="B1182" s="108" t="s">
        <v>974</v>
      </c>
      <c r="C1182" s="117">
        <v>0</v>
      </c>
      <c r="D1182" s="101">
        <v>0</v>
      </c>
      <c r="E1182" s="102">
        <f t="shared" si="216"/>
        <v>0</v>
      </c>
      <c r="F1182" s="103">
        <f t="shared" si="217"/>
        <v>0</v>
      </c>
      <c r="G1182" s="116">
        <v>0</v>
      </c>
      <c r="IG1182"/>
      <c r="IH1182"/>
      <c r="II1182"/>
      <c r="IJ1182"/>
      <c r="IK1182"/>
      <c r="IL1182"/>
      <c r="IM1182"/>
      <c r="IN1182"/>
    </row>
    <row r="1183" s="33" customFormat="1" ht="15" customHeight="1" spans="1:248">
      <c r="A1183" s="105">
        <v>2200128</v>
      </c>
      <c r="B1183" s="108" t="s">
        <v>975</v>
      </c>
      <c r="C1183" s="117">
        <v>0</v>
      </c>
      <c r="D1183" s="101">
        <v>0</v>
      </c>
      <c r="E1183" s="102">
        <f t="shared" si="216"/>
        <v>0</v>
      </c>
      <c r="F1183" s="103">
        <f t="shared" si="217"/>
        <v>0</v>
      </c>
      <c r="G1183" s="116">
        <v>0</v>
      </c>
      <c r="IG1183"/>
      <c r="IH1183"/>
      <c r="II1183"/>
      <c r="IJ1183"/>
      <c r="IK1183"/>
      <c r="IL1183"/>
      <c r="IM1183"/>
      <c r="IN1183"/>
    </row>
    <row r="1184" s="33" customFormat="1" ht="15" customHeight="1" spans="1:248">
      <c r="A1184" s="105">
        <v>2200129</v>
      </c>
      <c r="B1184" s="108" t="s">
        <v>976</v>
      </c>
      <c r="C1184" s="117">
        <v>0</v>
      </c>
      <c r="D1184" s="101">
        <v>0</v>
      </c>
      <c r="E1184" s="102">
        <f t="shared" si="216"/>
        <v>0</v>
      </c>
      <c r="F1184" s="103">
        <f t="shared" si="217"/>
        <v>0</v>
      </c>
      <c r="G1184" s="116">
        <v>0</v>
      </c>
      <c r="IG1184"/>
      <c r="IH1184"/>
      <c r="II1184"/>
      <c r="IJ1184"/>
      <c r="IK1184"/>
      <c r="IL1184"/>
      <c r="IM1184"/>
      <c r="IN1184"/>
    </row>
    <row r="1185" s="33" customFormat="1" ht="15" customHeight="1" spans="1:248">
      <c r="A1185" s="105">
        <v>2200150</v>
      </c>
      <c r="B1185" s="108" t="s">
        <v>72</v>
      </c>
      <c r="C1185" s="117">
        <v>432</v>
      </c>
      <c r="D1185" s="101">
        <v>3667</v>
      </c>
      <c r="E1185" s="102">
        <f t="shared" si="216"/>
        <v>3235</v>
      </c>
      <c r="F1185" s="103">
        <f t="shared" si="217"/>
        <v>748.842592592593</v>
      </c>
      <c r="G1185" s="116">
        <v>3667</v>
      </c>
      <c r="IG1185"/>
      <c r="IH1185"/>
      <c r="II1185"/>
      <c r="IJ1185"/>
      <c r="IK1185"/>
      <c r="IL1185"/>
      <c r="IM1185"/>
      <c r="IN1185"/>
    </row>
    <row r="1186" s="33" customFormat="1" ht="15" customHeight="1" spans="1:248">
      <c r="A1186" s="105">
        <v>2200199</v>
      </c>
      <c r="B1186" s="108" t="s">
        <v>977</v>
      </c>
      <c r="C1186" s="117">
        <v>0</v>
      </c>
      <c r="D1186" s="101">
        <v>45</v>
      </c>
      <c r="E1186" s="102">
        <f t="shared" si="216"/>
        <v>45</v>
      </c>
      <c r="F1186" s="103">
        <f t="shared" si="217"/>
        <v>0</v>
      </c>
      <c r="G1186" s="116">
        <v>45</v>
      </c>
      <c r="IG1186"/>
      <c r="IH1186"/>
      <c r="II1186"/>
      <c r="IJ1186"/>
      <c r="IK1186"/>
      <c r="IL1186"/>
      <c r="IM1186"/>
      <c r="IN1186"/>
    </row>
    <row r="1187" s="33" customFormat="1" ht="15" customHeight="1" spans="1:248">
      <c r="A1187" s="105">
        <v>22005</v>
      </c>
      <c r="B1187" s="106" t="s">
        <v>978</v>
      </c>
      <c r="C1187" s="117">
        <f t="shared" ref="C1187:G1187" si="220">SUM(C1188:C1201)</f>
        <v>46</v>
      </c>
      <c r="D1187" s="101">
        <f t="shared" si="220"/>
        <v>51</v>
      </c>
      <c r="E1187" s="102">
        <f t="shared" si="216"/>
        <v>5</v>
      </c>
      <c r="F1187" s="103">
        <f t="shared" si="217"/>
        <v>10.8695652173913</v>
      </c>
      <c r="G1187" s="104">
        <f t="shared" si="220"/>
        <v>51</v>
      </c>
      <c r="IG1187"/>
      <c r="IH1187"/>
      <c r="II1187"/>
      <c r="IJ1187"/>
      <c r="IK1187"/>
      <c r="IL1187"/>
      <c r="IM1187"/>
      <c r="IN1187"/>
    </row>
    <row r="1188" s="33" customFormat="1" ht="15" customHeight="1" spans="1:248">
      <c r="A1188" s="105">
        <v>2200501</v>
      </c>
      <c r="B1188" s="108" t="s">
        <v>63</v>
      </c>
      <c r="C1188" s="117">
        <v>0</v>
      </c>
      <c r="D1188" s="101">
        <v>0</v>
      </c>
      <c r="E1188" s="102">
        <f t="shared" si="216"/>
        <v>0</v>
      </c>
      <c r="F1188" s="103">
        <f t="shared" si="217"/>
        <v>0</v>
      </c>
      <c r="G1188" s="116">
        <v>0</v>
      </c>
      <c r="IG1188"/>
      <c r="IH1188"/>
      <c r="II1188"/>
      <c r="IJ1188"/>
      <c r="IK1188"/>
      <c r="IL1188"/>
      <c r="IM1188"/>
      <c r="IN1188"/>
    </row>
    <row r="1189" s="33" customFormat="1" ht="15" customHeight="1" spans="1:248">
      <c r="A1189" s="105">
        <v>2200502</v>
      </c>
      <c r="B1189" s="108" t="s">
        <v>64</v>
      </c>
      <c r="C1189" s="117">
        <v>0</v>
      </c>
      <c r="D1189" s="101">
        <v>0</v>
      </c>
      <c r="E1189" s="102">
        <f t="shared" si="216"/>
        <v>0</v>
      </c>
      <c r="F1189" s="103">
        <f t="shared" si="217"/>
        <v>0</v>
      </c>
      <c r="G1189" s="116">
        <v>0</v>
      </c>
      <c r="IG1189"/>
      <c r="IH1189"/>
      <c r="II1189"/>
      <c r="IJ1189"/>
      <c r="IK1189"/>
      <c r="IL1189"/>
      <c r="IM1189"/>
      <c r="IN1189"/>
    </row>
    <row r="1190" s="33" customFormat="1" ht="15" customHeight="1" spans="1:248">
      <c r="A1190" s="105">
        <v>2200503</v>
      </c>
      <c r="B1190" s="108" t="s">
        <v>65</v>
      </c>
      <c r="C1190" s="117">
        <v>0</v>
      </c>
      <c r="D1190" s="101">
        <v>0</v>
      </c>
      <c r="E1190" s="102">
        <f t="shared" si="216"/>
        <v>0</v>
      </c>
      <c r="F1190" s="103">
        <f t="shared" si="217"/>
        <v>0</v>
      </c>
      <c r="G1190" s="116">
        <v>0</v>
      </c>
      <c r="IG1190"/>
      <c r="IH1190"/>
      <c r="II1190"/>
      <c r="IJ1190"/>
      <c r="IK1190"/>
      <c r="IL1190"/>
      <c r="IM1190"/>
      <c r="IN1190"/>
    </row>
    <row r="1191" s="33" customFormat="1" ht="15" customHeight="1" spans="1:248">
      <c r="A1191" s="105">
        <v>2200504</v>
      </c>
      <c r="B1191" s="108" t="s">
        <v>979</v>
      </c>
      <c r="C1191" s="117">
        <v>34</v>
      </c>
      <c r="D1191" s="101">
        <v>29</v>
      </c>
      <c r="E1191" s="102">
        <f t="shared" si="216"/>
        <v>-5</v>
      </c>
      <c r="F1191" s="103">
        <f t="shared" si="217"/>
        <v>-14.7058823529412</v>
      </c>
      <c r="G1191" s="116">
        <v>29</v>
      </c>
      <c r="IG1191"/>
      <c r="IH1191"/>
      <c r="II1191"/>
      <c r="IJ1191"/>
      <c r="IK1191"/>
      <c r="IL1191"/>
      <c r="IM1191"/>
      <c r="IN1191"/>
    </row>
    <row r="1192" s="33" customFormat="1" ht="15" customHeight="1" spans="1:248">
      <c r="A1192" s="105">
        <v>2200506</v>
      </c>
      <c r="B1192" s="108" t="s">
        <v>980</v>
      </c>
      <c r="C1192" s="117">
        <v>0</v>
      </c>
      <c r="D1192" s="101">
        <v>0</v>
      </c>
      <c r="E1192" s="102">
        <f t="shared" si="216"/>
        <v>0</v>
      </c>
      <c r="F1192" s="103">
        <f t="shared" si="217"/>
        <v>0</v>
      </c>
      <c r="G1192" s="116">
        <v>0</v>
      </c>
      <c r="IG1192"/>
      <c r="IH1192"/>
      <c r="II1192"/>
      <c r="IJ1192"/>
      <c r="IK1192"/>
      <c r="IL1192"/>
      <c r="IM1192"/>
      <c r="IN1192"/>
    </row>
    <row r="1193" s="33" customFormat="1" ht="15" customHeight="1" spans="1:248">
      <c r="A1193" s="105">
        <v>2200507</v>
      </c>
      <c r="B1193" s="108" t="s">
        <v>981</v>
      </c>
      <c r="C1193" s="117">
        <v>0</v>
      </c>
      <c r="D1193" s="101">
        <v>0</v>
      </c>
      <c r="E1193" s="102">
        <f t="shared" si="216"/>
        <v>0</v>
      </c>
      <c r="F1193" s="103">
        <f t="shared" si="217"/>
        <v>0</v>
      </c>
      <c r="G1193" s="116">
        <v>0</v>
      </c>
      <c r="IG1193"/>
      <c r="IH1193"/>
      <c r="II1193"/>
      <c r="IJ1193"/>
      <c r="IK1193"/>
      <c r="IL1193"/>
      <c r="IM1193"/>
      <c r="IN1193"/>
    </row>
    <row r="1194" s="33" customFormat="1" ht="15" customHeight="1" spans="1:248">
      <c r="A1194" s="105">
        <v>2200508</v>
      </c>
      <c r="B1194" s="108" t="s">
        <v>982</v>
      </c>
      <c r="C1194" s="117">
        <v>0</v>
      </c>
      <c r="D1194" s="101">
        <v>0</v>
      </c>
      <c r="E1194" s="102">
        <f t="shared" si="216"/>
        <v>0</v>
      </c>
      <c r="F1194" s="103">
        <f t="shared" si="217"/>
        <v>0</v>
      </c>
      <c r="G1194" s="116">
        <v>0</v>
      </c>
      <c r="IG1194"/>
      <c r="IH1194"/>
      <c r="II1194"/>
      <c r="IJ1194"/>
      <c r="IK1194"/>
      <c r="IL1194"/>
      <c r="IM1194"/>
      <c r="IN1194"/>
    </row>
    <row r="1195" s="33" customFormat="1" ht="15" customHeight="1" spans="1:248">
      <c r="A1195" s="105">
        <v>2200509</v>
      </c>
      <c r="B1195" s="108" t="s">
        <v>983</v>
      </c>
      <c r="C1195" s="117">
        <v>0</v>
      </c>
      <c r="D1195" s="101">
        <v>12</v>
      </c>
      <c r="E1195" s="102">
        <f t="shared" si="216"/>
        <v>12</v>
      </c>
      <c r="F1195" s="103">
        <f t="shared" si="217"/>
        <v>0</v>
      </c>
      <c r="G1195" s="116">
        <v>12</v>
      </c>
      <c r="IG1195"/>
      <c r="IH1195"/>
      <c r="II1195"/>
      <c r="IJ1195"/>
      <c r="IK1195"/>
      <c r="IL1195"/>
      <c r="IM1195"/>
      <c r="IN1195"/>
    </row>
    <row r="1196" s="33" customFormat="1" ht="15" customHeight="1" spans="1:248">
      <c r="A1196" s="105">
        <v>2200510</v>
      </c>
      <c r="B1196" s="108" t="s">
        <v>984</v>
      </c>
      <c r="C1196" s="117">
        <v>0</v>
      </c>
      <c r="D1196" s="101">
        <v>0</v>
      </c>
      <c r="E1196" s="102">
        <f t="shared" si="216"/>
        <v>0</v>
      </c>
      <c r="F1196" s="103">
        <f t="shared" si="217"/>
        <v>0</v>
      </c>
      <c r="G1196" s="116">
        <v>0</v>
      </c>
      <c r="IG1196"/>
      <c r="IH1196"/>
      <c r="II1196"/>
      <c r="IJ1196"/>
      <c r="IK1196"/>
      <c r="IL1196"/>
      <c r="IM1196"/>
      <c r="IN1196"/>
    </row>
    <row r="1197" s="33" customFormat="1" ht="15" customHeight="1" spans="1:248">
      <c r="A1197" s="105">
        <v>2200511</v>
      </c>
      <c r="B1197" s="108" t="s">
        <v>985</v>
      </c>
      <c r="C1197" s="117">
        <v>0</v>
      </c>
      <c r="D1197" s="101">
        <v>0</v>
      </c>
      <c r="E1197" s="102">
        <f t="shared" si="216"/>
        <v>0</v>
      </c>
      <c r="F1197" s="103">
        <f t="shared" si="217"/>
        <v>0</v>
      </c>
      <c r="G1197" s="116">
        <v>0</v>
      </c>
      <c r="IG1197"/>
      <c r="IH1197"/>
      <c r="II1197"/>
      <c r="IJ1197"/>
      <c r="IK1197"/>
      <c r="IL1197"/>
      <c r="IM1197"/>
      <c r="IN1197"/>
    </row>
    <row r="1198" s="33" customFormat="1" ht="15" customHeight="1" spans="1:248">
      <c r="A1198" s="105">
        <v>2200512</v>
      </c>
      <c r="B1198" s="108" t="s">
        <v>986</v>
      </c>
      <c r="C1198" s="117">
        <v>0</v>
      </c>
      <c r="D1198" s="101">
        <v>0</v>
      </c>
      <c r="E1198" s="102">
        <f t="shared" si="216"/>
        <v>0</v>
      </c>
      <c r="F1198" s="103">
        <f t="shared" si="217"/>
        <v>0</v>
      </c>
      <c r="G1198" s="116">
        <v>0</v>
      </c>
      <c r="IG1198"/>
      <c r="IH1198"/>
      <c r="II1198"/>
      <c r="IJ1198"/>
      <c r="IK1198"/>
      <c r="IL1198"/>
      <c r="IM1198"/>
      <c r="IN1198"/>
    </row>
    <row r="1199" s="33" customFormat="1" ht="15" customHeight="1" spans="1:248">
      <c r="A1199" s="105">
        <v>2200513</v>
      </c>
      <c r="B1199" s="108" t="s">
        <v>987</v>
      </c>
      <c r="C1199" s="117">
        <v>0</v>
      </c>
      <c r="D1199" s="101">
        <v>0</v>
      </c>
      <c r="E1199" s="102">
        <f t="shared" si="216"/>
        <v>0</v>
      </c>
      <c r="F1199" s="103">
        <f t="shared" si="217"/>
        <v>0</v>
      </c>
      <c r="G1199" s="116">
        <v>0</v>
      </c>
      <c r="IG1199"/>
      <c r="IH1199"/>
      <c r="II1199"/>
      <c r="IJ1199"/>
      <c r="IK1199"/>
      <c r="IL1199"/>
      <c r="IM1199"/>
      <c r="IN1199"/>
    </row>
    <row r="1200" s="33" customFormat="1" ht="15" customHeight="1" spans="1:248">
      <c r="A1200" s="105">
        <v>2200514</v>
      </c>
      <c r="B1200" s="108" t="s">
        <v>988</v>
      </c>
      <c r="C1200" s="117">
        <v>0</v>
      </c>
      <c r="D1200" s="101">
        <v>0</v>
      </c>
      <c r="E1200" s="102">
        <f t="shared" si="216"/>
        <v>0</v>
      </c>
      <c r="F1200" s="103">
        <f t="shared" si="217"/>
        <v>0</v>
      </c>
      <c r="G1200" s="116">
        <v>0</v>
      </c>
      <c r="IG1200"/>
      <c r="IH1200"/>
      <c r="II1200"/>
      <c r="IJ1200"/>
      <c r="IK1200"/>
      <c r="IL1200"/>
      <c r="IM1200"/>
      <c r="IN1200"/>
    </row>
    <row r="1201" s="33" customFormat="1" ht="15" customHeight="1" spans="1:248">
      <c r="A1201" s="105">
        <v>2200599</v>
      </c>
      <c r="B1201" s="108" t="s">
        <v>989</v>
      </c>
      <c r="C1201" s="117">
        <v>12</v>
      </c>
      <c r="D1201" s="101">
        <v>10</v>
      </c>
      <c r="E1201" s="102">
        <f t="shared" si="216"/>
        <v>-2</v>
      </c>
      <c r="F1201" s="103">
        <f t="shared" si="217"/>
        <v>-16.6666666666667</v>
      </c>
      <c r="G1201" s="116">
        <v>10</v>
      </c>
      <c r="IG1201"/>
      <c r="IH1201"/>
      <c r="II1201"/>
      <c r="IJ1201"/>
      <c r="IK1201"/>
      <c r="IL1201"/>
      <c r="IM1201"/>
      <c r="IN1201"/>
    </row>
    <row r="1202" s="33" customFormat="1" ht="15" customHeight="1" spans="1:248">
      <c r="A1202" s="105">
        <v>22099</v>
      </c>
      <c r="B1202" s="106" t="s">
        <v>990</v>
      </c>
      <c r="C1202" s="117">
        <f t="shared" ref="C1202:G1202" si="221">C1203</f>
        <v>0</v>
      </c>
      <c r="D1202" s="101">
        <f t="shared" si="221"/>
        <v>0</v>
      </c>
      <c r="E1202" s="102">
        <f t="shared" si="216"/>
        <v>0</v>
      </c>
      <c r="F1202" s="103">
        <f t="shared" si="217"/>
        <v>0</v>
      </c>
      <c r="G1202" s="104">
        <f t="shared" si="221"/>
        <v>0</v>
      </c>
      <c r="IG1202"/>
      <c r="IH1202"/>
      <c r="II1202"/>
      <c r="IJ1202"/>
      <c r="IK1202"/>
      <c r="IL1202"/>
      <c r="IM1202"/>
      <c r="IN1202"/>
    </row>
    <row r="1203" s="33" customFormat="1" ht="15" customHeight="1" spans="1:248">
      <c r="A1203" s="105">
        <v>2209901</v>
      </c>
      <c r="B1203" s="108" t="s">
        <v>991</v>
      </c>
      <c r="C1203" s="117">
        <v>0</v>
      </c>
      <c r="D1203" s="101">
        <v>0</v>
      </c>
      <c r="E1203" s="102">
        <f t="shared" si="216"/>
        <v>0</v>
      </c>
      <c r="F1203" s="103">
        <f t="shared" si="217"/>
        <v>0</v>
      </c>
      <c r="G1203" s="104">
        <v>0</v>
      </c>
      <c r="IG1203"/>
      <c r="IH1203"/>
      <c r="II1203"/>
      <c r="IJ1203"/>
      <c r="IK1203"/>
      <c r="IL1203"/>
      <c r="IM1203"/>
      <c r="IN1203"/>
    </row>
    <row r="1204" s="33" customFormat="1" ht="15" customHeight="1" spans="1:248">
      <c r="A1204" s="105">
        <v>221</v>
      </c>
      <c r="B1204" s="106" t="s">
        <v>992</v>
      </c>
      <c r="C1204" s="117">
        <f t="shared" ref="C1204:G1204" si="222">C1205+C1216+C1220</f>
        <v>3462</v>
      </c>
      <c r="D1204" s="101">
        <f t="shared" si="222"/>
        <v>3811</v>
      </c>
      <c r="E1204" s="102">
        <f t="shared" si="216"/>
        <v>349</v>
      </c>
      <c r="F1204" s="103">
        <f t="shared" si="217"/>
        <v>10.0808781051415</v>
      </c>
      <c r="G1204" s="104">
        <f t="shared" si="222"/>
        <v>3811</v>
      </c>
      <c r="IG1204"/>
      <c r="IH1204"/>
      <c r="II1204"/>
      <c r="IJ1204"/>
      <c r="IK1204"/>
      <c r="IL1204"/>
      <c r="IM1204"/>
      <c r="IN1204"/>
    </row>
    <row r="1205" s="33" customFormat="1" ht="15" customHeight="1" spans="1:248">
      <c r="A1205" s="105">
        <v>22101</v>
      </c>
      <c r="B1205" s="106" t="s">
        <v>993</v>
      </c>
      <c r="C1205" s="117">
        <f t="shared" ref="C1205:G1205" si="223">SUM(C1206:C1215)</f>
        <v>65</v>
      </c>
      <c r="D1205" s="101">
        <f t="shared" si="223"/>
        <v>65</v>
      </c>
      <c r="E1205" s="102">
        <f t="shared" si="216"/>
        <v>0</v>
      </c>
      <c r="F1205" s="103">
        <f t="shared" si="217"/>
        <v>0</v>
      </c>
      <c r="G1205" s="104">
        <f t="shared" si="223"/>
        <v>65</v>
      </c>
      <c r="IG1205"/>
      <c r="IH1205"/>
      <c r="II1205"/>
      <c r="IJ1205"/>
      <c r="IK1205"/>
      <c r="IL1205"/>
      <c r="IM1205"/>
      <c r="IN1205"/>
    </row>
    <row r="1206" s="33" customFormat="1" ht="15" customHeight="1" spans="1:248">
      <c r="A1206" s="105">
        <v>2210101</v>
      </c>
      <c r="B1206" s="108" t="s">
        <v>994</v>
      </c>
      <c r="C1206" s="117">
        <v>0</v>
      </c>
      <c r="D1206" s="101">
        <v>0</v>
      </c>
      <c r="E1206" s="102">
        <f t="shared" si="216"/>
        <v>0</v>
      </c>
      <c r="F1206" s="103">
        <f t="shared" si="217"/>
        <v>0</v>
      </c>
      <c r="G1206" s="104">
        <v>0</v>
      </c>
      <c r="IG1206"/>
      <c r="IH1206"/>
      <c r="II1206"/>
      <c r="IJ1206"/>
      <c r="IK1206"/>
      <c r="IL1206"/>
      <c r="IM1206"/>
      <c r="IN1206"/>
    </row>
    <row r="1207" s="33" customFormat="1" ht="15" customHeight="1" spans="1:248">
      <c r="A1207" s="105">
        <v>2210102</v>
      </c>
      <c r="B1207" s="108" t="s">
        <v>995</v>
      </c>
      <c r="C1207" s="117">
        <v>0</v>
      </c>
      <c r="D1207" s="101">
        <v>0</v>
      </c>
      <c r="E1207" s="102">
        <f t="shared" si="216"/>
        <v>0</v>
      </c>
      <c r="F1207" s="103">
        <f t="shared" si="217"/>
        <v>0</v>
      </c>
      <c r="G1207" s="104">
        <v>0</v>
      </c>
      <c r="IG1207"/>
      <c r="IH1207"/>
      <c r="II1207"/>
      <c r="IJ1207"/>
      <c r="IK1207"/>
      <c r="IL1207"/>
      <c r="IM1207"/>
      <c r="IN1207"/>
    </row>
    <row r="1208" s="33" customFormat="1" ht="15" customHeight="1" spans="1:248">
      <c r="A1208" s="105">
        <v>2210103</v>
      </c>
      <c r="B1208" s="108" t="s">
        <v>996</v>
      </c>
      <c r="C1208" s="117">
        <v>0</v>
      </c>
      <c r="D1208" s="101">
        <v>0</v>
      </c>
      <c r="E1208" s="102">
        <f t="shared" si="216"/>
        <v>0</v>
      </c>
      <c r="F1208" s="103">
        <f t="shared" si="217"/>
        <v>0</v>
      </c>
      <c r="G1208" s="104">
        <v>0</v>
      </c>
      <c r="IG1208"/>
      <c r="IH1208"/>
      <c r="II1208"/>
      <c r="IJ1208"/>
      <c r="IK1208"/>
      <c r="IL1208"/>
      <c r="IM1208"/>
      <c r="IN1208"/>
    </row>
    <row r="1209" s="33" customFormat="1" ht="15" customHeight="1" spans="1:248">
      <c r="A1209" s="105">
        <v>2210104</v>
      </c>
      <c r="B1209" s="108" t="s">
        <v>997</v>
      </c>
      <c r="C1209" s="117">
        <v>0</v>
      </c>
      <c r="D1209" s="101">
        <v>0</v>
      </c>
      <c r="E1209" s="102">
        <f t="shared" si="216"/>
        <v>0</v>
      </c>
      <c r="F1209" s="103">
        <f t="shared" si="217"/>
        <v>0</v>
      </c>
      <c r="G1209" s="104">
        <v>0</v>
      </c>
      <c r="IG1209"/>
      <c r="IH1209"/>
      <c r="II1209"/>
      <c r="IJ1209"/>
      <c r="IK1209"/>
      <c r="IL1209"/>
      <c r="IM1209"/>
      <c r="IN1209"/>
    </row>
    <row r="1210" s="33" customFormat="1" ht="15" customHeight="1" spans="1:248">
      <c r="A1210" s="105">
        <v>2210105</v>
      </c>
      <c r="B1210" s="108" t="s">
        <v>998</v>
      </c>
      <c r="C1210" s="117">
        <v>65</v>
      </c>
      <c r="D1210" s="101">
        <v>65</v>
      </c>
      <c r="E1210" s="102">
        <f t="shared" si="216"/>
        <v>0</v>
      </c>
      <c r="F1210" s="103">
        <f t="shared" si="217"/>
        <v>0</v>
      </c>
      <c r="G1210" s="104">
        <v>65</v>
      </c>
      <c r="IG1210"/>
      <c r="IH1210"/>
      <c r="II1210"/>
      <c r="IJ1210"/>
      <c r="IK1210"/>
      <c r="IL1210"/>
      <c r="IM1210"/>
      <c r="IN1210"/>
    </row>
    <row r="1211" s="33" customFormat="1" ht="15" customHeight="1" spans="1:248">
      <c r="A1211" s="105">
        <v>2210106</v>
      </c>
      <c r="B1211" s="108" t="s">
        <v>999</v>
      </c>
      <c r="C1211" s="117">
        <v>0</v>
      </c>
      <c r="D1211" s="101">
        <v>0</v>
      </c>
      <c r="E1211" s="102">
        <f t="shared" si="216"/>
        <v>0</v>
      </c>
      <c r="F1211" s="103">
        <f t="shared" si="217"/>
        <v>0</v>
      </c>
      <c r="G1211" s="104">
        <v>0</v>
      </c>
      <c r="IG1211"/>
      <c r="IH1211"/>
      <c r="II1211"/>
      <c r="IJ1211"/>
      <c r="IK1211"/>
      <c r="IL1211"/>
      <c r="IM1211"/>
      <c r="IN1211"/>
    </row>
    <row r="1212" s="33" customFormat="1" ht="15" customHeight="1" spans="1:248">
      <c r="A1212" s="105">
        <v>2210107</v>
      </c>
      <c r="B1212" s="108" t="s">
        <v>1000</v>
      </c>
      <c r="C1212" s="117">
        <v>0</v>
      </c>
      <c r="D1212" s="101">
        <v>0</v>
      </c>
      <c r="E1212" s="102">
        <f t="shared" si="216"/>
        <v>0</v>
      </c>
      <c r="F1212" s="103">
        <f t="shared" si="217"/>
        <v>0</v>
      </c>
      <c r="G1212" s="104">
        <v>0</v>
      </c>
      <c r="IG1212"/>
      <c r="IH1212"/>
      <c r="II1212"/>
      <c r="IJ1212"/>
      <c r="IK1212"/>
      <c r="IL1212"/>
      <c r="IM1212"/>
      <c r="IN1212"/>
    </row>
    <row r="1213" s="33" customFormat="1" ht="15" customHeight="1" spans="1:248">
      <c r="A1213" s="105">
        <v>2210108</v>
      </c>
      <c r="B1213" s="108" t="s">
        <v>1001</v>
      </c>
      <c r="C1213" s="117">
        <v>0</v>
      </c>
      <c r="D1213" s="101">
        <v>0</v>
      </c>
      <c r="E1213" s="102">
        <f t="shared" si="216"/>
        <v>0</v>
      </c>
      <c r="F1213" s="103">
        <f t="shared" si="217"/>
        <v>0</v>
      </c>
      <c r="G1213" s="104">
        <v>0</v>
      </c>
      <c r="IG1213"/>
      <c r="IH1213"/>
      <c r="II1213"/>
      <c r="IJ1213"/>
      <c r="IK1213"/>
      <c r="IL1213"/>
      <c r="IM1213"/>
      <c r="IN1213"/>
    </row>
    <row r="1214" s="33" customFormat="1" ht="15" customHeight="1" spans="1:248">
      <c r="A1214" s="105">
        <v>2210109</v>
      </c>
      <c r="B1214" s="108" t="s">
        <v>1002</v>
      </c>
      <c r="C1214" s="117">
        <v>0</v>
      </c>
      <c r="D1214" s="101">
        <v>0</v>
      </c>
      <c r="E1214" s="102">
        <f t="shared" si="216"/>
        <v>0</v>
      </c>
      <c r="F1214" s="103">
        <f t="shared" si="217"/>
        <v>0</v>
      </c>
      <c r="G1214" s="104">
        <v>0</v>
      </c>
      <c r="IG1214"/>
      <c r="IH1214"/>
      <c r="II1214"/>
      <c r="IJ1214"/>
      <c r="IK1214"/>
      <c r="IL1214"/>
      <c r="IM1214"/>
      <c r="IN1214"/>
    </row>
    <row r="1215" s="33" customFormat="1" ht="15" customHeight="1" spans="1:248">
      <c r="A1215" s="105">
        <v>2210199</v>
      </c>
      <c r="B1215" s="108" t="s">
        <v>1003</v>
      </c>
      <c r="C1215" s="117">
        <v>0</v>
      </c>
      <c r="D1215" s="101">
        <v>0</v>
      </c>
      <c r="E1215" s="102">
        <f t="shared" si="216"/>
        <v>0</v>
      </c>
      <c r="F1215" s="103">
        <f t="shared" si="217"/>
        <v>0</v>
      </c>
      <c r="G1215" s="104">
        <v>0</v>
      </c>
      <c r="IG1215"/>
      <c r="IH1215"/>
      <c r="II1215"/>
      <c r="IJ1215"/>
      <c r="IK1215"/>
      <c r="IL1215"/>
      <c r="IM1215"/>
      <c r="IN1215"/>
    </row>
    <row r="1216" s="33" customFormat="1" ht="15" customHeight="1" spans="1:248">
      <c r="A1216" s="105">
        <v>22102</v>
      </c>
      <c r="B1216" s="106" t="s">
        <v>1004</v>
      </c>
      <c r="C1216" s="117">
        <f t="shared" ref="C1216:G1216" si="224">SUM(C1217:C1219)</f>
        <v>3265</v>
      </c>
      <c r="D1216" s="101">
        <f t="shared" si="224"/>
        <v>3607</v>
      </c>
      <c r="E1216" s="102">
        <f t="shared" si="216"/>
        <v>342</v>
      </c>
      <c r="F1216" s="103">
        <f t="shared" si="217"/>
        <v>10.4747320061256</v>
      </c>
      <c r="G1216" s="104">
        <f t="shared" si="224"/>
        <v>3607</v>
      </c>
      <c r="IG1216"/>
      <c r="IH1216"/>
      <c r="II1216"/>
      <c r="IJ1216"/>
      <c r="IK1216"/>
      <c r="IL1216"/>
      <c r="IM1216"/>
      <c r="IN1216"/>
    </row>
    <row r="1217" s="33" customFormat="1" ht="15" customHeight="1" spans="1:248">
      <c r="A1217" s="105">
        <v>2210201</v>
      </c>
      <c r="B1217" s="108" t="s">
        <v>1005</v>
      </c>
      <c r="C1217" s="117">
        <v>3265</v>
      </c>
      <c r="D1217" s="101">
        <v>3607</v>
      </c>
      <c r="E1217" s="102">
        <f t="shared" si="216"/>
        <v>342</v>
      </c>
      <c r="F1217" s="103">
        <f t="shared" si="217"/>
        <v>10.4747320061256</v>
      </c>
      <c r="G1217" s="116">
        <v>3607</v>
      </c>
      <c r="IG1217"/>
      <c r="IH1217"/>
      <c r="II1217"/>
      <c r="IJ1217"/>
      <c r="IK1217"/>
      <c r="IL1217"/>
      <c r="IM1217"/>
      <c r="IN1217"/>
    </row>
    <row r="1218" s="33" customFormat="1" ht="15" customHeight="1" spans="1:248">
      <c r="A1218" s="105">
        <v>2210202</v>
      </c>
      <c r="B1218" s="108" t="s">
        <v>1006</v>
      </c>
      <c r="C1218" s="117">
        <v>0</v>
      </c>
      <c r="D1218" s="101">
        <v>0</v>
      </c>
      <c r="E1218" s="102">
        <f t="shared" si="216"/>
        <v>0</v>
      </c>
      <c r="F1218" s="103">
        <f t="shared" si="217"/>
        <v>0</v>
      </c>
      <c r="G1218" s="104">
        <v>0</v>
      </c>
      <c r="IG1218"/>
      <c r="IH1218"/>
      <c r="II1218"/>
      <c r="IJ1218"/>
      <c r="IK1218"/>
      <c r="IL1218"/>
      <c r="IM1218"/>
      <c r="IN1218"/>
    </row>
    <row r="1219" s="33" customFormat="1" ht="15" customHeight="1" spans="1:248">
      <c r="A1219" s="105">
        <v>2210203</v>
      </c>
      <c r="B1219" s="108" t="s">
        <v>1007</v>
      </c>
      <c r="C1219" s="117">
        <v>0</v>
      </c>
      <c r="D1219" s="101">
        <v>0</v>
      </c>
      <c r="E1219" s="102">
        <f t="shared" si="216"/>
        <v>0</v>
      </c>
      <c r="F1219" s="103">
        <f t="shared" si="217"/>
        <v>0</v>
      </c>
      <c r="G1219" s="104">
        <v>0</v>
      </c>
      <c r="IG1219"/>
      <c r="IH1219"/>
      <c r="II1219"/>
      <c r="IJ1219"/>
      <c r="IK1219"/>
      <c r="IL1219"/>
      <c r="IM1219"/>
      <c r="IN1219"/>
    </row>
    <row r="1220" s="33" customFormat="1" ht="15" customHeight="1" spans="1:248">
      <c r="A1220" s="105">
        <v>22103</v>
      </c>
      <c r="B1220" s="106" t="s">
        <v>1008</v>
      </c>
      <c r="C1220" s="117">
        <f t="shared" ref="C1220:G1220" si="225">SUM(C1221:C1223)</f>
        <v>132</v>
      </c>
      <c r="D1220" s="101">
        <f t="shared" si="225"/>
        <v>139</v>
      </c>
      <c r="E1220" s="102">
        <f t="shared" si="216"/>
        <v>7</v>
      </c>
      <c r="F1220" s="103">
        <f t="shared" si="217"/>
        <v>5.3030303030303</v>
      </c>
      <c r="G1220" s="104">
        <f t="shared" si="225"/>
        <v>139</v>
      </c>
      <c r="IG1220"/>
      <c r="IH1220"/>
      <c r="II1220"/>
      <c r="IJ1220"/>
      <c r="IK1220"/>
      <c r="IL1220"/>
      <c r="IM1220"/>
      <c r="IN1220"/>
    </row>
    <row r="1221" s="33" customFormat="1" ht="15" customHeight="1" spans="1:248">
      <c r="A1221" s="105">
        <v>2210301</v>
      </c>
      <c r="B1221" s="108" t="s">
        <v>1009</v>
      </c>
      <c r="C1221" s="117">
        <v>0</v>
      </c>
      <c r="D1221" s="101">
        <v>0</v>
      </c>
      <c r="E1221" s="102">
        <f t="shared" ref="E1221:E1284" si="226">D1221-C1221</f>
        <v>0</v>
      </c>
      <c r="F1221" s="103">
        <f t="shared" ref="F1221:F1284" si="227">IF(C1221=0,,E1221/C1221*100)</f>
        <v>0</v>
      </c>
      <c r="G1221" s="104">
        <v>0</v>
      </c>
      <c r="IG1221"/>
      <c r="IH1221"/>
      <c r="II1221"/>
      <c r="IJ1221"/>
      <c r="IK1221"/>
      <c r="IL1221"/>
      <c r="IM1221"/>
      <c r="IN1221"/>
    </row>
    <row r="1222" s="33" customFormat="1" ht="15" customHeight="1" spans="1:248">
      <c r="A1222" s="105">
        <v>2210302</v>
      </c>
      <c r="B1222" s="108" t="s">
        <v>1010</v>
      </c>
      <c r="C1222" s="117">
        <v>132</v>
      </c>
      <c r="D1222" s="101">
        <v>139</v>
      </c>
      <c r="E1222" s="102">
        <f t="shared" si="226"/>
        <v>7</v>
      </c>
      <c r="F1222" s="103">
        <f t="shared" si="227"/>
        <v>5.3030303030303</v>
      </c>
      <c r="G1222" s="116">
        <v>139</v>
      </c>
      <c r="IG1222"/>
      <c r="IH1222"/>
      <c r="II1222"/>
      <c r="IJ1222"/>
      <c r="IK1222"/>
      <c r="IL1222"/>
      <c r="IM1222"/>
      <c r="IN1222"/>
    </row>
    <row r="1223" s="33" customFormat="1" ht="15" customHeight="1" spans="1:248">
      <c r="A1223" s="105">
        <v>2210399</v>
      </c>
      <c r="B1223" s="108" t="s">
        <v>1011</v>
      </c>
      <c r="C1223" s="117">
        <v>0</v>
      </c>
      <c r="D1223" s="101">
        <v>0</v>
      </c>
      <c r="E1223" s="102">
        <f t="shared" si="226"/>
        <v>0</v>
      </c>
      <c r="F1223" s="103">
        <f t="shared" si="227"/>
        <v>0</v>
      </c>
      <c r="G1223" s="104">
        <v>0</v>
      </c>
      <c r="IG1223"/>
      <c r="IH1223"/>
      <c r="II1223"/>
      <c r="IJ1223"/>
      <c r="IK1223"/>
      <c r="IL1223"/>
      <c r="IM1223"/>
      <c r="IN1223"/>
    </row>
    <row r="1224" s="33" customFormat="1" ht="15" customHeight="1" spans="1:248">
      <c r="A1224" s="105">
        <v>222</v>
      </c>
      <c r="B1224" s="106" t="s">
        <v>1012</v>
      </c>
      <c r="C1224" s="117">
        <f t="shared" ref="C1224:G1224" si="228">C1225+C1240+C1254+C1259+C1265</f>
        <v>187</v>
      </c>
      <c r="D1224" s="101">
        <f t="shared" si="228"/>
        <v>137</v>
      </c>
      <c r="E1224" s="102">
        <f t="shared" si="226"/>
        <v>-50</v>
      </c>
      <c r="F1224" s="103">
        <f t="shared" si="227"/>
        <v>-26.7379679144385</v>
      </c>
      <c r="G1224" s="104">
        <f t="shared" si="228"/>
        <v>137</v>
      </c>
      <c r="IG1224"/>
      <c r="IH1224"/>
      <c r="II1224"/>
      <c r="IJ1224"/>
      <c r="IK1224"/>
      <c r="IL1224"/>
      <c r="IM1224"/>
      <c r="IN1224"/>
    </row>
    <row r="1225" s="33" customFormat="1" ht="15" customHeight="1" spans="1:248">
      <c r="A1225" s="105">
        <v>22201</v>
      </c>
      <c r="B1225" s="106" t="s">
        <v>1013</v>
      </c>
      <c r="C1225" s="117">
        <f t="shared" ref="C1225:G1225" si="229">SUM(C1226:C1239)</f>
        <v>187</v>
      </c>
      <c r="D1225" s="101">
        <f t="shared" si="229"/>
        <v>84</v>
      </c>
      <c r="E1225" s="102">
        <f t="shared" si="226"/>
        <v>-103</v>
      </c>
      <c r="F1225" s="103">
        <f t="shared" si="227"/>
        <v>-55.0802139037433</v>
      </c>
      <c r="G1225" s="104">
        <f t="shared" si="229"/>
        <v>84</v>
      </c>
      <c r="IG1225"/>
      <c r="IH1225"/>
      <c r="II1225"/>
      <c r="IJ1225"/>
      <c r="IK1225"/>
      <c r="IL1225"/>
      <c r="IM1225"/>
      <c r="IN1225"/>
    </row>
    <row r="1226" s="33" customFormat="1" ht="15" customHeight="1" spans="1:248">
      <c r="A1226" s="105">
        <v>2220101</v>
      </c>
      <c r="B1226" s="108" t="s">
        <v>63</v>
      </c>
      <c r="C1226" s="117">
        <v>70</v>
      </c>
      <c r="D1226" s="101"/>
      <c r="E1226" s="102">
        <f t="shared" si="226"/>
        <v>-70</v>
      </c>
      <c r="F1226" s="103">
        <f t="shared" si="227"/>
        <v>-100</v>
      </c>
      <c r="G1226" s="116">
        <v>0</v>
      </c>
      <c r="IG1226"/>
      <c r="IH1226"/>
      <c r="II1226"/>
      <c r="IJ1226"/>
      <c r="IK1226"/>
      <c r="IL1226"/>
      <c r="IM1226"/>
      <c r="IN1226"/>
    </row>
    <row r="1227" s="33" customFormat="1" ht="15" customHeight="1" spans="1:248">
      <c r="A1227" s="105">
        <v>2220102</v>
      </c>
      <c r="B1227" s="108" t="s">
        <v>64</v>
      </c>
      <c r="C1227" s="117">
        <v>0</v>
      </c>
      <c r="D1227" s="101">
        <v>0</v>
      </c>
      <c r="E1227" s="102">
        <f t="shared" si="226"/>
        <v>0</v>
      </c>
      <c r="F1227" s="103">
        <f t="shared" si="227"/>
        <v>0</v>
      </c>
      <c r="G1227" s="116">
        <v>0</v>
      </c>
      <c r="IG1227"/>
      <c r="IH1227"/>
      <c r="II1227"/>
      <c r="IJ1227"/>
      <c r="IK1227"/>
      <c r="IL1227"/>
      <c r="IM1227"/>
      <c r="IN1227"/>
    </row>
    <row r="1228" s="33" customFormat="1" ht="15" customHeight="1" spans="1:248">
      <c r="A1228" s="105">
        <v>2220103</v>
      </c>
      <c r="B1228" s="108" t="s">
        <v>65</v>
      </c>
      <c r="C1228" s="117">
        <v>0</v>
      </c>
      <c r="D1228" s="101">
        <v>0</v>
      </c>
      <c r="E1228" s="102">
        <f t="shared" si="226"/>
        <v>0</v>
      </c>
      <c r="F1228" s="103">
        <f t="shared" si="227"/>
        <v>0</v>
      </c>
      <c r="G1228" s="116">
        <v>0</v>
      </c>
      <c r="IG1228"/>
      <c r="IH1228"/>
      <c r="II1228"/>
      <c r="IJ1228"/>
      <c r="IK1228"/>
      <c r="IL1228"/>
      <c r="IM1228"/>
      <c r="IN1228"/>
    </row>
    <row r="1229" s="33" customFormat="1" ht="15" customHeight="1" spans="1:248">
      <c r="A1229" s="105">
        <v>2220104</v>
      </c>
      <c r="B1229" s="108" t="s">
        <v>1014</v>
      </c>
      <c r="C1229" s="117">
        <v>0</v>
      </c>
      <c r="D1229" s="101">
        <v>0</v>
      </c>
      <c r="E1229" s="102">
        <f t="shared" si="226"/>
        <v>0</v>
      </c>
      <c r="F1229" s="103">
        <f t="shared" si="227"/>
        <v>0</v>
      </c>
      <c r="G1229" s="116">
        <v>0</v>
      </c>
      <c r="IG1229"/>
      <c r="IH1229"/>
      <c r="II1229"/>
      <c r="IJ1229"/>
      <c r="IK1229"/>
      <c r="IL1229"/>
      <c r="IM1229"/>
      <c r="IN1229"/>
    </row>
    <row r="1230" s="33" customFormat="1" ht="15" customHeight="1" spans="1:248">
      <c r="A1230" s="105">
        <v>2220105</v>
      </c>
      <c r="B1230" s="108" t="s">
        <v>1015</v>
      </c>
      <c r="C1230" s="117">
        <v>0</v>
      </c>
      <c r="D1230" s="101">
        <v>0</v>
      </c>
      <c r="E1230" s="102">
        <f t="shared" si="226"/>
        <v>0</v>
      </c>
      <c r="F1230" s="103">
        <f t="shared" si="227"/>
        <v>0</v>
      </c>
      <c r="G1230" s="116">
        <v>0</v>
      </c>
      <c r="IG1230"/>
      <c r="IH1230"/>
      <c r="II1230"/>
      <c r="IJ1230"/>
      <c r="IK1230"/>
      <c r="IL1230"/>
      <c r="IM1230"/>
      <c r="IN1230"/>
    </row>
    <row r="1231" s="33" customFormat="1" ht="15" customHeight="1" spans="1:248">
      <c r="A1231" s="105">
        <v>2220106</v>
      </c>
      <c r="B1231" s="108" t="s">
        <v>1016</v>
      </c>
      <c r="C1231" s="117">
        <v>0</v>
      </c>
      <c r="D1231" s="101">
        <v>0</v>
      </c>
      <c r="E1231" s="102">
        <f t="shared" si="226"/>
        <v>0</v>
      </c>
      <c r="F1231" s="103">
        <f t="shared" si="227"/>
        <v>0</v>
      </c>
      <c r="G1231" s="116">
        <v>0</v>
      </c>
      <c r="IG1231"/>
      <c r="IH1231"/>
      <c r="II1231"/>
      <c r="IJ1231"/>
      <c r="IK1231"/>
      <c r="IL1231"/>
      <c r="IM1231"/>
      <c r="IN1231"/>
    </row>
    <row r="1232" s="33" customFormat="1" ht="15" customHeight="1" spans="1:248">
      <c r="A1232" s="105">
        <v>2220107</v>
      </c>
      <c r="B1232" s="108" t="s">
        <v>1017</v>
      </c>
      <c r="C1232" s="117">
        <v>0</v>
      </c>
      <c r="D1232" s="101">
        <v>0</v>
      </c>
      <c r="E1232" s="102">
        <f t="shared" si="226"/>
        <v>0</v>
      </c>
      <c r="F1232" s="103">
        <f t="shared" si="227"/>
        <v>0</v>
      </c>
      <c r="G1232" s="116">
        <v>0</v>
      </c>
      <c r="IG1232"/>
      <c r="IH1232"/>
      <c r="II1232"/>
      <c r="IJ1232"/>
      <c r="IK1232"/>
      <c r="IL1232"/>
      <c r="IM1232"/>
      <c r="IN1232"/>
    </row>
    <row r="1233" s="33" customFormat="1" ht="15" customHeight="1" spans="1:248">
      <c r="A1233" s="105">
        <v>2220112</v>
      </c>
      <c r="B1233" s="108" t="s">
        <v>1018</v>
      </c>
      <c r="C1233" s="117">
        <v>83</v>
      </c>
      <c r="D1233" s="101">
        <v>84</v>
      </c>
      <c r="E1233" s="102">
        <f t="shared" si="226"/>
        <v>1</v>
      </c>
      <c r="F1233" s="103">
        <f t="shared" si="227"/>
        <v>1.20481927710843</v>
      </c>
      <c r="G1233" s="116">
        <v>84</v>
      </c>
      <c r="IG1233"/>
      <c r="IH1233"/>
      <c r="II1233"/>
      <c r="IJ1233"/>
      <c r="IK1233"/>
      <c r="IL1233"/>
      <c r="IM1233"/>
      <c r="IN1233"/>
    </row>
    <row r="1234" s="33" customFormat="1" ht="15" customHeight="1" spans="1:248">
      <c r="A1234" s="105">
        <v>2220113</v>
      </c>
      <c r="B1234" s="108" t="s">
        <v>1019</v>
      </c>
      <c r="C1234" s="117">
        <v>0</v>
      </c>
      <c r="D1234" s="101">
        <v>0</v>
      </c>
      <c r="E1234" s="102">
        <f t="shared" si="226"/>
        <v>0</v>
      </c>
      <c r="F1234" s="103">
        <f t="shared" si="227"/>
        <v>0</v>
      </c>
      <c r="G1234" s="116">
        <v>0</v>
      </c>
      <c r="IG1234"/>
      <c r="IH1234"/>
      <c r="II1234"/>
      <c r="IJ1234"/>
      <c r="IK1234"/>
      <c r="IL1234"/>
      <c r="IM1234"/>
      <c r="IN1234"/>
    </row>
    <row r="1235" s="33" customFormat="1" ht="15" customHeight="1" spans="1:248">
      <c r="A1235" s="105">
        <v>2220114</v>
      </c>
      <c r="B1235" s="108" t="s">
        <v>1020</v>
      </c>
      <c r="C1235" s="117">
        <v>0</v>
      </c>
      <c r="D1235" s="101">
        <v>0</v>
      </c>
      <c r="E1235" s="102">
        <f t="shared" si="226"/>
        <v>0</v>
      </c>
      <c r="F1235" s="103">
        <f t="shared" si="227"/>
        <v>0</v>
      </c>
      <c r="G1235" s="116">
        <v>0</v>
      </c>
      <c r="IG1235"/>
      <c r="IH1235"/>
      <c r="II1235"/>
      <c r="IJ1235"/>
      <c r="IK1235"/>
      <c r="IL1235"/>
      <c r="IM1235"/>
      <c r="IN1235"/>
    </row>
    <row r="1236" s="33" customFormat="1" ht="15" customHeight="1" spans="1:248">
      <c r="A1236" s="105">
        <v>2220115</v>
      </c>
      <c r="B1236" s="108" t="s">
        <v>1021</v>
      </c>
      <c r="C1236" s="117">
        <v>34</v>
      </c>
      <c r="D1236" s="101"/>
      <c r="E1236" s="102">
        <f t="shared" si="226"/>
        <v>-34</v>
      </c>
      <c r="F1236" s="103">
        <f t="shared" si="227"/>
        <v>-100</v>
      </c>
      <c r="G1236" s="116">
        <v>0</v>
      </c>
      <c r="IG1236"/>
      <c r="IH1236"/>
      <c r="II1236"/>
      <c r="IJ1236"/>
      <c r="IK1236"/>
      <c r="IL1236"/>
      <c r="IM1236"/>
      <c r="IN1236"/>
    </row>
    <row r="1237" s="33" customFormat="1" ht="15" customHeight="1" spans="1:248">
      <c r="A1237" s="105">
        <v>2220118</v>
      </c>
      <c r="B1237" s="108" t="s">
        <v>1022</v>
      </c>
      <c r="C1237" s="117">
        <v>0</v>
      </c>
      <c r="D1237" s="101">
        <v>0</v>
      </c>
      <c r="E1237" s="102">
        <f t="shared" si="226"/>
        <v>0</v>
      </c>
      <c r="F1237" s="103">
        <f t="shared" si="227"/>
        <v>0</v>
      </c>
      <c r="G1237" s="116">
        <v>0</v>
      </c>
      <c r="IG1237"/>
      <c r="IH1237"/>
      <c r="II1237"/>
      <c r="IJ1237"/>
      <c r="IK1237"/>
      <c r="IL1237"/>
      <c r="IM1237"/>
      <c r="IN1237"/>
    </row>
    <row r="1238" s="33" customFormat="1" ht="15" customHeight="1" spans="1:248">
      <c r="A1238" s="105">
        <v>2220150</v>
      </c>
      <c r="B1238" s="108" t="s">
        <v>72</v>
      </c>
      <c r="C1238" s="117">
        <v>0</v>
      </c>
      <c r="D1238" s="101">
        <v>0</v>
      </c>
      <c r="E1238" s="102">
        <f t="shared" si="226"/>
        <v>0</v>
      </c>
      <c r="F1238" s="103">
        <f t="shared" si="227"/>
        <v>0</v>
      </c>
      <c r="G1238" s="116">
        <v>0</v>
      </c>
      <c r="IG1238"/>
      <c r="IH1238"/>
      <c r="II1238"/>
      <c r="IJ1238"/>
      <c r="IK1238"/>
      <c r="IL1238"/>
      <c r="IM1238"/>
      <c r="IN1238"/>
    </row>
    <row r="1239" s="33" customFormat="1" ht="15" customHeight="1" spans="1:248">
      <c r="A1239" s="105">
        <v>2220199</v>
      </c>
      <c r="B1239" s="108" t="s">
        <v>1023</v>
      </c>
      <c r="C1239" s="117">
        <v>0</v>
      </c>
      <c r="D1239" s="101">
        <v>0</v>
      </c>
      <c r="E1239" s="102">
        <f t="shared" si="226"/>
        <v>0</v>
      </c>
      <c r="F1239" s="103">
        <f t="shared" si="227"/>
        <v>0</v>
      </c>
      <c r="G1239" s="116">
        <v>0</v>
      </c>
      <c r="IG1239"/>
      <c r="IH1239"/>
      <c r="II1239"/>
      <c r="IJ1239"/>
      <c r="IK1239"/>
      <c r="IL1239"/>
      <c r="IM1239"/>
      <c r="IN1239"/>
    </row>
    <row r="1240" s="33" customFormat="1" ht="15" customHeight="1" spans="1:248">
      <c r="A1240" s="105">
        <v>22202</v>
      </c>
      <c r="B1240" s="106" t="s">
        <v>1024</v>
      </c>
      <c r="C1240" s="117">
        <f t="shared" ref="C1240:G1240" si="230">SUM(C1241:C1253)</f>
        <v>0</v>
      </c>
      <c r="D1240" s="101">
        <f t="shared" si="230"/>
        <v>0</v>
      </c>
      <c r="E1240" s="102">
        <f t="shared" si="226"/>
        <v>0</v>
      </c>
      <c r="F1240" s="103">
        <f t="shared" si="227"/>
        <v>0</v>
      </c>
      <c r="G1240" s="104">
        <f t="shared" si="230"/>
        <v>0</v>
      </c>
      <c r="IG1240"/>
      <c r="IH1240"/>
      <c r="II1240"/>
      <c r="IJ1240"/>
      <c r="IK1240"/>
      <c r="IL1240"/>
      <c r="IM1240"/>
      <c r="IN1240"/>
    </row>
    <row r="1241" s="33" customFormat="1" ht="15" customHeight="1" spans="1:248">
      <c r="A1241" s="105">
        <v>2220201</v>
      </c>
      <c r="B1241" s="108" t="s">
        <v>63</v>
      </c>
      <c r="C1241" s="117">
        <v>0</v>
      </c>
      <c r="D1241" s="101">
        <v>0</v>
      </c>
      <c r="E1241" s="102">
        <f t="shared" si="226"/>
        <v>0</v>
      </c>
      <c r="F1241" s="103">
        <f t="shared" si="227"/>
        <v>0</v>
      </c>
      <c r="G1241" s="104">
        <v>0</v>
      </c>
      <c r="IG1241"/>
      <c r="IH1241"/>
      <c r="II1241"/>
      <c r="IJ1241"/>
      <c r="IK1241"/>
      <c r="IL1241"/>
      <c r="IM1241"/>
      <c r="IN1241"/>
    </row>
    <row r="1242" s="33" customFormat="1" ht="15" customHeight="1" spans="1:248">
      <c r="A1242" s="105">
        <v>2220202</v>
      </c>
      <c r="B1242" s="108" t="s">
        <v>64</v>
      </c>
      <c r="C1242" s="117">
        <v>0</v>
      </c>
      <c r="D1242" s="101">
        <v>0</v>
      </c>
      <c r="E1242" s="102">
        <f t="shared" si="226"/>
        <v>0</v>
      </c>
      <c r="F1242" s="103">
        <f t="shared" si="227"/>
        <v>0</v>
      </c>
      <c r="G1242" s="104">
        <v>0</v>
      </c>
      <c r="IG1242"/>
      <c r="IH1242"/>
      <c r="II1242"/>
      <c r="IJ1242"/>
      <c r="IK1242"/>
      <c r="IL1242"/>
      <c r="IM1242"/>
      <c r="IN1242"/>
    </row>
    <row r="1243" s="33" customFormat="1" ht="15" customHeight="1" spans="1:248">
      <c r="A1243" s="105">
        <v>2220203</v>
      </c>
      <c r="B1243" s="108" t="s">
        <v>65</v>
      </c>
      <c r="C1243" s="117">
        <v>0</v>
      </c>
      <c r="D1243" s="101">
        <v>0</v>
      </c>
      <c r="E1243" s="102">
        <f t="shared" si="226"/>
        <v>0</v>
      </c>
      <c r="F1243" s="103">
        <f t="shared" si="227"/>
        <v>0</v>
      </c>
      <c r="G1243" s="104">
        <v>0</v>
      </c>
      <c r="IG1243"/>
      <c r="IH1243"/>
      <c r="II1243"/>
      <c r="IJ1243"/>
      <c r="IK1243"/>
      <c r="IL1243"/>
      <c r="IM1243"/>
      <c r="IN1243"/>
    </row>
    <row r="1244" s="33" customFormat="1" ht="15" customHeight="1" spans="1:248">
      <c r="A1244" s="105">
        <v>2220204</v>
      </c>
      <c r="B1244" s="108" t="s">
        <v>1025</v>
      </c>
      <c r="C1244" s="117">
        <v>0</v>
      </c>
      <c r="D1244" s="101">
        <v>0</v>
      </c>
      <c r="E1244" s="102">
        <f t="shared" si="226"/>
        <v>0</v>
      </c>
      <c r="F1244" s="103">
        <f t="shared" si="227"/>
        <v>0</v>
      </c>
      <c r="G1244" s="104">
        <v>0</v>
      </c>
      <c r="IG1244"/>
      <c r="IH1244"/>
      <c r="II1244"/>
      <c r="IJ1244"/>
      <c r="IK1244"/>
      <c r="IL1244"/>
      <c r="IM1244"/>
      <c r="IN1244"/>
    </row>
    <row r="1245" s="33" customFormat="1" ht="15" customHeight="1" spans="1:248">
      <c r="A1245" s="105">
        <v>2220205</v>
      </c>
      <c r="B1245" s="108" t="s">
        <v>1026</v>
      </c>
      <c r="C1245" s="117">
        <v>0</v>
      </c>
      <c r="D1245" s="101">
        <v>0</v>
      </c>
      <c r="E1245" s="102">
        <f t="shared" si="226"/>
        <v>0</v>
      </c>
      <c r="F1245" s="103">
        <f t="shared" si="227"/>
        <v>0</v>
      </c>
      <c r="G1245" s="104">
        <v>0</v>
      </c>
      <c r="IG1245"/>
      <c r="IH1245"/>
      <c r="II1245"/>
      <c r="IJ1245"/>
      <c r="IK1245"/>
      <c r="IL1245"/>
      <c r="IM1245"/>
      <c r="IN1245"/>
    </row>
    <row r="1246" s="33" customFormat="1" ht="15" customHeight="1" spans="1:248">
      <c r="A1246" s="105">
        <v>2220206</v>
      </c>
      <c r="B1246" s="108" t="s">
        <v>1027</v>
      </c>
      <c r="C1246" s="117">
        <v>0</v>
      </c>
      <c r="D1246" s="101">
        <v>0</v>
      </c>
      <c r="E1246" s="102">
        <f t="shared" si="226"/>
        <v>0</v>
      </c>
      <c r="F1246" s="103">
        <f t="shared" si="227"/>
        <v>0</v>
      </c>
      <c r="G1246" s="104">
        <v>0</v>
      </c>
      <c r="IG1246"/>
      <c r="IH1246"/>
      <c r="II1246"/>
      <c r="IJ1246"/>
      <c r="IK1246"/>
      <c r="IL1246"/>
      <c r="IM1246"/>
      <c r="IN1246"/>
    </row>
    <row r="1247" s="33" customFormat="1" ht="15" customHeight="1" spans="1:248">
      <c r="A1247" s="105">
        <v>2220207</v>
      </c>
      <c r="B1247" s="108" t="s">
        <v>1028</v>
      </c>
      <c r="C1247" s="117">
        <v>0</v>
      </c>
      <c r="D1247" s="101">
        <v>0</v>
      </c>
      <c r="E1247" s="102">
        <f t="shared" si="226"/>
        <v>0</v>
      </c>
      <c r="F1247" s="103">
        <f t="shared" si="227"/>
        <v>0</v>
      </c>
      <c r="G1247" s="104">
        <v>0</v>
      </c>
      <c r="IG1247"/>
      <c r="IH1247"/>
      <c r="II1247"/>
      <c r="IJ1247"/>
      <c r="IK1247"/>
      <c r="IL1247"/>
      <c r="IM1247"/>
      <c r="IN1247"/>
    </row>
    <row r="1248" s="33" customFormat="1" ht="15" customHeight="1" spans="1:248">
      <c r="A1248" s="105">
        <v>2220209</v>
      </c>
      <c r="B1248" s="108" t="s">
        <v>1029</v>
      </c>
      <c r="C1248" s="117">
        <v>0</v>
      </c>
      <c r="D1248" s="101">
        <v>0</v>
      </c>
      <c r="E1248" s="102">
        <f t="shared" si="226"/>
        <v>0</v>
      </c>
      <c r="F1248" s="103">
        <f t="shared" si="227"/>
        <v>0</v>
      </c>
      <c r="G1248" s="104">
        <v>0</v>
      </c>
      <c r="IG1248"/>
      <c r="IH1248"/>
      <c r="II1248"/>
      <c r="IJ1248"/>
      <c r="IK1248"/>
      <c r="IL1248"/>
      <c r="IM1248"/>
      <c r="IN1248"/>
    </row>
    <row r="1249" s="33" customFormat="1" ht="15" customHeight="1" spans="1:248">
      <c r="A1249" s="105">
        <v>2220210</v>
      </c>
      <c r="B1249" s="108" t="s">
        <v>1030</v>
      </c>
      <c r="C1249" s="117">
        <v>0</v>
      </c>
      <c r="D1249" s="101">
        <v>0</v>
      </c>
      <c r="E1249" s="102">
        <f t="shared" si="226"/>
        <v>0</v>
      </c>
      <c r="F1249" s="103">
        <f t="shared" si="227"/>
        <v>0</v>
      </c>
      <c r="G1249" s="104">
        <v>0</v>
      </c>
      <c r="IG1249"/>
      <c r="IH1249"/>
      <c r="II1249"/>
      <c r="IJ1249"/>
      <c r="IK1249"/>
      <c r="IL1249"/>
      <c r="IM1249"/>
      <c r="IN1249"/>
    </row>
    <row r="1250" s="33" customFormat="1" ht="15" customHeight="1" spans="1:248">
      <c r="A1250" s="105">
        <v>2220211</v>
      </c>
      <c r="B1250" s="108" t="s">
        <v>1031</v>
      </c>
      <c r="C1250" s="117">
        <v>0</v>
      </c>
      <c r="D1250" s="101">
        <v>0</v>
      </c>
      <c r="E1250" s="102">
        <f t="shared" si="226"/>
        <v>0</v>
      </c>
      <c r="F1250" s="103">
        <f t="shared" si="227"/>
        <v>0</v>
      </c>
      <c r="G1250" s="104">
        <v>0</v>
      </c>
      <c r="IG1250"/>
      <c r="IH1250"/>
      <c r="II1250"/>
      <c r="IJ1250"/>
      <c r="IK1250"/>
      <c r="IL1250"/>
      <c r="IM1250"/>
      <c r="IN1250"/>
    </row>
    <row r="1251" s="33" customFormat="1" ht="15" customHeight="1" spans="1:248">
      <c r="A1251" s="105">
        <v>2220212</v>
      </c>
      <c r="B1251" s="108" t="s">
        <v>1032</v>
      </c>
      <c r="C1251" s="117">
        <v>0</v>
      </c>
      <c r="D1251" s="101">
        <v>0</v>
      </c>
      <c r="E1251" s="102">
        <f t="shared" si="226"/>
        <v>0</v>
      </c>
      <c r="F1251" s="103">
        <f t="shared" si="227"/>
        <v>0</v>
      </c>
      <c r="G1251" s="104">
        <v>0</v>
      </c>
      <c r="IG1251"/>
      <c r="IH1251"/>
      <c r="II1251"/>
      <c r="IJ1251"/>
      <c r="IK1251"/>
      <c r="IL1251"/>
      <c r="IM1251"/>
      <c r="IN1251"/>
    </row>
    <row r="1252" s="33" customFormat="1" ht="15" customHeight="1" spans="1:248">
      <c r="A1252" s="105">
        <v>2220250</v>
      </c>
      <c r="B1252" s="108" t="s">
        <v>72</v>
      </c>
      <c r="C1252" s="117">
        <v>0</v>
      </c>
      <c r="D1252" s="101">
        <v>0</v>
      </c>
      <c r="E1252" s="102">
        <f t="shared" si="226"/>
        <v>0</v>
      </c>
      <c r="F1252" s="103">
        <f t="shared" si="227"/>
        <v>0</v>
      </c>
      <c r="G1252" s="104">
        <v>0</v>
      </c>
      <c r="IG1252"/>
      <c r="IH1252"/>
      <c r="II1252"/>
      <c r="IJ1252"/>
      <c r="IK1252"/>
      <c r="IL1252"/>
      <c r="IM1252"/>
      <c r="IN1252"/>
    </row>
    <row r="1253" s="33" customFormat="1" ht="15" customHeight="1" spans="1:248">
      <c r="A1253" s="105">
        <v>2220299</v>
      </c>
      <c r="B1253" s="108" t="s">
        <v>1033</v>
      </c>
      <c r="C1253" s="117">
        <v>0</v>
      </c>
      <c r="D1253" s="101">
        <v>0</v>
      </c>
      <c r="E1253" s="102">
        <f t="shared" si="226"/>
        <v>0</v>
      </c>
      <c r="F1253" s="103">
        <f t="shared" si="227"/>
        <v>0</v>
      </c>
      <c r="G1253" s="104">
        <v>0</v>
      </c>
      <c r="IG1253"/>
      <c r="IH1253"/>
      <c r="II1253"/>
      <c r="IJ1253"/>
      <c r="IK1253"/>
      <c r="IL1253"/>
      <c r="IM1253"/>
      <c r="IN1253"/>
    </row>
    <row r="1254" s="33" customFormat="1" ht="15" customHeight="1" spans="1:248">
      <c r="A1254" s="105">
        <v>22203</v>
      </c>
      <c r="B1254" s="106" t="s">
        <v>1034</v>
      </c>
      <c r="C1254" s="117">
        <f t="shared" ref="C1254:G1254" si="231">SUM(C1255:C1258)</f>
        <v>0</v>
      </c>
      <c r="D1254" s="101">
        <f t="shared" si="231"/>
        <v>0</v>
      </c>
      <c r="E1254" s="102">
        <f t="shared" si="226"/>
        <v>0</v>
      </c>
      <c r="F1254" s="103">
        <f t="shared" si="227"/>
        <v>0</v>
      </c>
      <c r="G1254" s="104">
        <f t="shared" si="231"/>
        <v>0</v>
      </c>
      <c r="IG1254"/>
      <c r="IH1254"/>
      <c r="II1254"/>
      <c r="IJ1254"/>
      <c r="IK1254"/>
      <c r="IL1254"/>
      <c r="IM1254"/>
      <c r="IN1254"/>
    </row>
    <row r="1255" s="33" customFormat="1" ht="15" customHeight="1" spans="1:248">
      <c r="A1255" s="105">
        <v>2220301</v>
      </c>
      <c r="B1255" s="108" t="s">
        <v>1035</v>
      </c>
      <c r="C1255" s="117">
        <v>0</v>
      </c>
      <c r="D1255" s="101">
        <v>0</v>
      </c>
      <c r="E1255" s="102">
        <f t="shared" si="226"/>
        <v>0</v>
      </c>
      <c r="F1255" s="103">
        <f t="shared" si="227"/>
        <v>0</v>
      </c>
      <c r="G1255" s="104">
        <v>0</v>
      </c>
      <c r="IG1255"/>
      <c r="IH1255"/>
      <c r="II1255"/>
      <c r="IJ1255"/>
      <c r="IK1255"/>
      <c r="IL1255"/>
      <c r="IM1255"/>
      <c r="IN1255"/>
    </row>
    <row r="1256" s="33" customFormat="1" ht="15" customHeight="1" spans="1:248">
      <c r="A1256" s="105">
        <v>2220303</v>
      </c>
      <c r="B1256" s="108" t="s">
        <v>1036</v>
      </c>
      <c r="C1256" s="117">
        <v>0</v>
      </c>
      <c r="D1256" s="101">
        <v>0</v>
      </c>
      <c r="E1256" s="102">
        <f t="shared" si="226"/>
        <v>0</v>
      </c>
      <c r="F1256" s="103">
        <f t="shared" si="227"/>
        <v>0</v>
      </c>
      <c r="G1256" s="104">
        <v>0</v>
      </c>
      <c r="IG1256"/>
      <c r="IH1256"/>
      <c r="II1256"/>
      <c r="IJ1256"/>
      <c r="IK1256"/>
      <c r="IL1256"/>
      <c r="IM1256"/>
      <c r="IN1256"/>
    </row>
    <row r="1257" s="33" customFormat="1" ht="15" customHeight="1" spans="1:248">
      <c r="A1257" s="105">
        <v>2220304</v>
      </c>
      <c r="B1257" s="108" t="s">
        <v>1037</v>
      </c>
      <c r="C1257" s="117">
        <v>0</v>
      </c>
      <c r="D1257" s="101">
        <v>0</v>
      </c>
      <c r="E1257" s="102">
        <f t="shared" si="226"/>
        <v>0</v>
      </c>
      <c r="F1257" s="103">
        <f t="shared" si="227"/>
        <v>0</v>
      </c>
      <c r="G1257" s="104">
        <v>0</v>
      </c>
      <c r="IG1257"/>
      <c r="IH1257"/>
      <c r="II1257"/>
      <c r="IJ1257"/>
      <c r="IK1257"/>
      <c r="IL1257"/>
      <c r="IM1257"/>
      <c r="IN1257"/>
    </row>
    <row r="1258" s="33" customFormat="1" ht="15" customHeight="1" spans="1:248">
      <c r="A1258" s="105">
        <v>2220399</v>
      </c>
      <c r="B1258" s="108" t="s">
        <v>1038</v>
      </c>
      <c r="C1258" s="117">
        <v>0</v>
      </c>
      <c r="D1258" s="101">
        <v>0</v>
      </c>
      <c r="E1258" s="102">
        <f t="shared" si="226"/>
        <v>0</v>
      </c>
      <c r="F1258" s="103">
        <f t="shared" si="227"/>
        <v>0</v>
      </c>
      <c r="G1258" s="104">
        <v>0</v>
      </c>
      <c r="IG1258"/>
      <c r="IH1258"/>
      <c r="II1258"/>
      <c r="IJ1258"/>
      <c r="IK1258"/>
      <c r="IL1258"/>
      <c r="IM1258"/>
      <c r="IN1258"/>
    </row>
    <row r="1259" s="33" customFormat="1" ht="15" customHeight="1" spans="1:248">
      <c r="A1259" s="105">
        <v>22204</v>
      </c>
      <c r="B1259" s="106" t="s">
        <v>1039</v>
      </c>
      <c r="C1259" s="117">
        <f t="shared" ref="C1259:G1259" si="232">SUM(C1260:C1264)</f>
        <v>0</v>
      </c>
      <c r="D1259" s="101">
        <f t="shared" si="232"/>
        <v>53</v>
      </c>
      <c r="E1259" s="102">
        <f t="shared" si="226"/>
        <v>53</v>
      </c>
      <c r="F1259" s="103">
        <f t="shared" si="227"/>
        <v>0</v>
      </c>
      <c r="G1259" s="104">
        <f t="shared" si="232"/>
        <v>53</v>
      </c>
      <c r="IG1259"/>
      <c r="IH1259"/>
      <c r="II1259"/>
      <c r="IJ1259"/>
      <c r="IK1259"/>
      <c r="IL1259"/>
      <c r="IM1259"/>
      <c r="IN1259"/>
    </row>
    <row r="1260" s="33" customFormat="1" ht="15" customHeight="1" spans="1:248">
      <c r="A1260" s="105">
        <v>2220401</v>
      </c>
      <c r="B1260" s="108" t="s">
        <v>1040</v>
      </c>
      <c r="C1260" s="117">
        <v>0</v>
      </c>
      <c r="D1260" s="101">
        <v>53</v>
      </c>
      <c r="E1260" s="102">
        <f t="shared" si="226"/>
        <v>53</v>
      </c>
      <c r="F1260" s="103">
        <f t="shared" si="227"/>
        <v>0</v>
      </c>
      <c r="G1260" s="116">
        <v>53</v>
      </c>
      <c r="IG1260"/>
      <c r="IH1260"/>
      <c r="II1260"/>
      <c r="IJ1260"/>
      <c r="IK1260"/>
      <c r="IL1260"/>
      <c r="IM1260"/>
      <c r="IN1260"/>
    </row>
    <row r="1261" s="33" customFormat="1" ht="15" customHeight="1" spans="1:248">
      <c r="A1261" s="105">
        <v>2220402</v>
      </c>
      <c r="B1261" s="108" t="s">
        <v>1041</v>
      </c>
      <c r="C1261" s="117">
        <v>0</v>
      </c>
      <c r="D1261" s="101">
        <v>0</v>
      </c>
      <c r="E1261" s="102">
        <f t="shared" si="226"/>
        <v>0</v>
      </c>
      <c r="F1261" s="103">
        <f t="shared" si="227"/>
        <v>0</v>
      </c>
      <c r="G1261" s="104">
        <v>0</v>
      </c>
      <c r="IG1261"/>
      <c r="IH1261"/>
      <c r="II1261"/>
      <c r="IJ1261"/>
      <c r="IK1261"/>
      <c r="IL1261"/>
      <c r="IM1261"/>
      <c r="IN1261"/>
    </row>
    <row r="1262" s="33" customFormat="1" ht="15" customHeight="1" spans="1:248">
      <c r="A1262" s="105">
        <v>2220403</v>
      </c>
      <c r="B1262" s="108" t="s">
        <v>1042</v>
      </c>
      <c r="C1262" s="117">
        <v>0</v>
      </c>
      <c r="D1262" s="101">
        <v>0</v>
      </c>
      <c r="E1262" s="102">
        <f t="shared" si="226"/>
        <v>0</v>
      </c>
      <c r="F1262" s="103">
        <f t="shared" si="227"/>
        <v>0</v>
      </c>
      <c r="G1262" s="104">
        <v>0</v>
      </c>
      <c r="IG1262"/>
      <c r="IH1262"/>
      <c r="II1262"/>
      <c r="IJ1262"/>
      <c r="IK1262"/>
      <c r="IL1262"/>
      <c r="IM1262"/>
      <c r="IN1262"/>
    </row>
    <row r="1263" s="33" customFormat="1" ht="15" customHeight="1" spans="1:248">
      <c r="A1263" s="105">
        <v>2220404</v>
      </c>
      <c r="B1263" s="108" t="s">
        <v>1043</v>
      </c>
      <c r="C1263" s="117">
        <v>0</v>
      </c>
      <c r="D1263" s="101">
        <v>0</v>
      </c>
      <c r="E1263" s="102">
        <f t="shared" si="226"/>
        <v>0</v>
      </c>
      <c r="F1263" s="103">
        <f t="shared" si="227"/>
        <v>0</v>
      </c>
      <c r="G1263" s="104">
        <v>0</v>
      </c>
      <c r="IG1263"/>
      <c r="IH1263"/>
      <c r="II1263"/>
      <c r="IJ1263"/>
      <c r="IK1263"/>
      <c r="IL1263"/>
      <c r="IM1263"/>
      <c r="IN1263"/>
    </row>
    <row r="1264" s="33" customFormat="1" ht="15" customHeight="1" spans="1:248">
      <c r="A1264" s="105">
        <v>2220499</v>
      </c>
      <c r="B1264" s="108" t="s">
        <v>1044</v>
      </c>
      <c r="C1264" s="117">
        <v>0</v>
      </c>
      <c r="D1264" s="101">
        <v>0</v>
      </c>
      <c r="E1264" s="102">
        <f t="shared" si="226"/>
        <v>0</v>
      </c>
      <c r="F1264" s="103">
        <f t="shared" si="227"/>
        <v>0</v>
      </c>
      <c r="G1264" s="104">
        <v>0</v>
      </c>
      <c r="IG1264"/>
      <c r="IH1264"/>
      <c r="II1264"/>
      <c r="IJ1264"/>
      <c r="IK1264"/>
      <c r="IL1264"/>
      <c r="IM1264"/>
      <c r="IN1264"/>
    </row>
    <row r="1265" s="33" customFormat="1" ht="15" customHeight="1" spans="1:248">
      <c r="A1265" s="105">
        <v>22205</v>
      </c>
      <c r="B1265" s="106" t="s">
        <v>1045</v>
      </c>
      <c r="C1265" s="117">
        <f t="shared" ref="C1265:G1265" si="233">SUM(C1266:C1276)</f>
        <v>0</v>
      </c>
      <c r="D1265" s="101">
        <f t="shared" si="233"/>
        <v>0</v>
      </c>
      <c r="E1265" s="102">
        <f t="shared" si="226"/>
        <v>0</v>
      </c>
      <c r="F1265" s="103">
        <f t="shared" si="227"/>
        <v>0</v>
      </c>
      <c r="G1265" s="104">
        <f t="shared" si="233"/>
        <v>0</v>
      </c>
      <c r="IG1265"/>
      <c r="IH1265"/>
      <c r="II1265"/>
      <c r="IJ1265"/>
      <c r="IK1265"/>
      <c r="IL1265"/>
      <c r="IM1265"/>
      <c r="IN1265"/>
    </row>
    <row r="1266" s="33" customFormat="1" ht="15" customHeight="1" spans="1:248">
      <c r="A1266" s="105">
        <v>2220501</v>
      </c>
      <c r="B1266" s="108" t="s">
        <v>1046</v>
      </c>
      <c r="C1266" s="117">
        <v>0</v>
      </c>
      <c r="D1266" s="101">
        <v>0</v>
      </c>
      <c r="E1266" s="102">
        <f t="shared" si="226"/>
        <v>0</v>
      </c>
      <c r="F1266" s="103">
        <f t="shared" si="227"/>
        <v>0</v>
      </c>
      <c r="G1266" s="104">
        <v>0</v>
      </c>
      <c r="IG1266"/>
      <c r="IH1266"/>
      <c r="II1266"/>
      <c r="IJ1266"/>
      <c r="IK1266"/>
      <c r="IL1266"/>
      <c r="IM1266"/>
      <c r="IN1266"/>
    </row>
    <row r="1267" s="33" customFormat="1" ht="15" customHeight="1" spans="1:248">
      <c r="A1267" s="105">
        <v>2220502</v>
      </c>
      <c r="B1267" s="108" t="s">
        <v>1047</v>
      </c>
      <c r="C1267" s="117">
        <v>0</v>
      </c>
      <c r="D1267" s="101">
        <v>0</v>
      </c>
      <c r="E1267" s="102">
        <f t="shared" si="226"/>
        <v>0</v>
      </c>
      <c r="F1267" s="103">
        <f t="shared" si="227"/>
        <v>0</v>
      </c>
      <c r="G1267" s="104">
        <v>0</v>
      </c>
      <c r="IG1267"/>
      <c r="IH1267"/>
      <c r="II1267"/>
      <c r="IJ1267"/>
      <c r="IK1267"/>
      <c r="IL1267"/>
      <c r="IM1267"/>
      <c r="IN1267"/>
    </row>
    <row r="1268" s="33" customFormat="1" ht="15" customHeight="1" spans="1:248">
      <c r="A1268" s="105">
        <v>2220503</v>
      </c>
      <c r="B1268" s="108" t="s">
        <v>1048</v>
      </c>
      <c r="C1268" s="117">
        <v>0</v>
      </c>
      <c r="D1268" s="101">
        <v>0</v>
      </c>
      <c r="E1268" s="102">
        <f t="shared" si="226"/>
        <v>0</v>
      </c>
      <c r="F1268" s="103">
        <f t="shared" si="227"/>
        <v>0</v>
      </c>
      <c r="G1268" s="104">
        <v>0</v>
      </c>
      <c r="IG1268"/>
      <c r="IH1268"/>
      <c r="II1268"/>
      <c r="IJ1268"/>
      <c r="IK1268"/>
      <c r="IL1268"/>
      <c r="IM1268"/>
      <c r="IN1268"/>
    </row>
    <row r="1269" s="33" customFormat="1" ht="15" customHeight="1" spans="1:248">
      <c r="A1269" s="105">
        <v>2220504</v>
      </c>
      <c r="B1269" s="108" t="s">
        <v>1049</v>
      </c>
      <c r="C1269" s="117">
        <v>0</v>
      </c>
      <c r="D1269" s="101">
        <v>0</v>
      </c>
      <c r="E1269" s="102">
        <f t="shared" si="226"/>
        <v>0</v>
      </c>
      <c r="F1269" s="103">
        <f t="shared" si="227"/>
        <v>0</v>
      </c>
      <c r="G1269" s="104">
        <v>0</v>
      </c>
      <c r="IG1269"/>
      <c r="IH1269"/>
      <c r="II1269"/>
      <c r="IJ1269"/>
      <c r="IK1269"/>
      <c r="IL1269"/>
      <c r="IM1269"/>
      <c r="IN1269"/>
    </row>
    <row r="1270" s="33" customFormat="1" ht="15" customHeight="1" spans="1:248">
      <c r="A1270" s="105">
        <v>2220505</v>
      </c>
      <c r="B1270" s="108" t="s">
        <v>1050</v>
      </c>
      <c r="C1270" s="117">
        <v>0</v>
      </c>
      <c r="D1270" s="101">
        <v>0</v>
      </c>
      <c r="E1270" s="102">
        <f t="shared" si="226"/>
        <v>0</v>
      </c>
      <c r="F1270" s="103">
        <f t="shared" si="227"/>
        <v>0</v>
      </c>
      <c r="G1270" s="104">
        <v>0</v>
      </c>
      <c r="IG1270"/>
      <c r="IH1270"/>
      <c r="II1270"/>
      <c r="IJ1270"/>
      <c r="IK1270"/>
      <c r="IL1270"/>
      <c r="IM1270"/>
      <c r="IN1270"/>
    </row>
    <row r="1271" s="33" customFormat="1" ht="15" customHeight="1" spans="1:248">
      <c r="A1271" s="105">
        <v>2220506</v>
      </c>
      <c r="B1271" s="108" t="s">
        <v>1051</v>
      </c>
      <c r="C1271" s="117">
        <v>0</v>
      </c>
      <c r="D1271" s="101">
        <v>0</v>
      </c>
      <c r="E1271" s="102">
        <f t="shared" si="226"/>
        <v>0</v>
      </c>
      <c r="F1271" s="103">
        <f t="shared" si="227"/>
        <v>0</v>
      </c>
      <c r="G1271" s="104">
        <v>0</v>
      </c>
      <c r="IG1271"/>
      <c r="IH1271"/>
      <c r="II1271"/>
      <c r="IJ1271"/>
      <c r="IK1271"/>
      <c r="IL1271"/>
      <c r="IM1271"/>
      <c r="IN1271"/>
    </row>
    <row r="1272" s="33" customFormat="1" ht="15" customHeight="1" spans="1:248">
      <c r="A1272" s="105">
        <v>2220507</v>
      </c>
      <c r="B1272" s="108" t="s">
        <v>1052</v>
      </c>
      <c r="C1272" s="117">
        <v>0</v>
      </c>
      <c r="D1272" s="101">
        <v>0</v>
      </c>
      <c r="E1272" s="102">
        <f t="shared" si="226"/>
        <v>0</v>
      </c>
      <c r="F1272" s="103">
        <f t="shared" si="227"/>
        <v>0</v>
      </c>
      <c r="G1272" s="104">
        <v>0</v>
      </c>
      <c r="IG1272"/>
      <c r="IH1272"/>
      <c r="II1272"/>
      <c r="IJ1272"/>
      <c r="IK1272"/>
      <c r="IL1272"/>
      <c r="IM1272"/>
      <c r="IN1272"/>
    </row>
    <row r="1273" s="33" customFormat="1" ht="15" customHeight="1" spans="1:248">
      <c r="A1273" s="105">
        <v>2220508</v>
      </c>
      <c r="B1273" s="108" t="s">
        <v>1053</v>
      </c>
      <c r="C1273" s="117">
        <v>0</v>
      </c>
      <c r="D1273" s="101">
        <v>0</v>
      </c>
      <c r="E1273" s="102">
        <f t="shared" si="226"/>
        <v>0</v>
      </c>
      <c r="F1273" s="103">
        <f t="shared" si="227"/>
        <v>0</v>
      </c>
      <c r="G1273" s="104">
        <v>0</v>
      </c>
      <c r="IG1273"/>
      <c r="IH1273"/>
      <c r="II1273"/>
      <c r="IJ1273"/>
      <c r="IK1273"/>
      <c r="IL1273"/>
      <c r="IM1273"/>
      <c r="IN1273"/>
    </row>
    <row r="1274" s="33" customFormat="1" ht="15" customHeight="1" spans="1:248">
      <c r="A1274" s="105">
        <v>2220509</v>
      </c>
      <c r="B1274" s="108" t="s">
        <v>1054</v>
      </c>
      <c r="C1274" s="117">
        <v>0</v>
      </c>
      <c r="D1274" s="101">
        <v>0</v>
      </c>
      <c r="E1274" s="102">
        <f t="shared" si="226"/>
        <v>0</v>
      </c>
      <c r="F1274" s="103">
        <f t="shared" si="227"/>
        <v>0</v>
      </c>
      <c r="G1274" s="104">
        <v>0</v>
      </c>
      <c r="IG1274"/>
      <c r="IH1274"/>
      <c r="II1274"/>
      <c r="IJ1274"/>
      <c r="IK1274"/>
      <c r="IL1274"/>
      <c r="IM1274"/>
      <c r="IN1274"/>
    </row>
    <row r="1275" s="33" customFormat="1" ht="15" customHeight="1" spans="1:248">
      <c r="A1275" s="105">
        <v>2220510</v>
      </c>
      <c r="B1275" s="108" t="s">
        <v>1055</v>
      </c>
      <c r="C1275" s="117">
        <v>0</v>
      </c>
      <c r="D1275" s="101">
        <v>0</v>
      </c>
      <c r="E1275" s="102">
        <f t="shared" si="226"/>
        <v>0</v>
      </c>
      <c r="F1275" s="103">
        <f t="shared" si="227"/>
        <v>0</v>
      </c>
      <c r="G1275" s="104">
        <v>0</v>
      </c>
      <c r="IG1275"/>
      <c r="IH1275"/>
      <c r="II1275"/>
      <c r="IJ1275"/>
      <c r="IK1275"/>
      <c r="IL1275"/>
      <c r="IM1275"/>
      <c r="IN1275"/>
    </row>
    <row r="1276" s="33" customFormat="1" ht="15" customHeight="1" spans="1:248">
      <c r="A1276" s="105">
        <v>2220599</v>
      </c>
      <c r="B1276" s="108" t="s">
        <v>1056</v>
      </c>
      <c r="C1276" s="117">
        <v>0</v>
      </c>
      <c r="D1276" s="101">
        <v>0</v>
      </c>
      <c r="E1276" s="102">
        <f t="shared" si="226"/>
        <v>0</v>
      </c>
      <c r="F1276" s="103">
        <f t="shared" si="227"/>
        <v>0</v>
      </c>
      <c r="G1276" s="104">
        <v>0</v>
      </c>
      <c r="IG1276"/>
      <c r="IH1276"/>
      <c r="II1276"/>
      <c r="IJ1276"/>
      <c r="IK1276"/>
      <c r="IL1276"/>
      <c r="IM1276"/>
      <c r="IN1276"/>
    </row>
    <row r="1277" s="33" customFormat="1" ht="15" customHeight="1" spans="1:248">
      <c r="A1277" s="105">
        <v>224</v>
      </c>
      <c r="B1277" s="106" t="s">
        <v>1057</v>
      </c>
      <c r="C1277" s="117">
        <f t="shared" ref="C1277:G1277" si="234">C1278+C1290+C1296+C1302+C1310+C1323+C1327+C1333</f>
        <v>1263</v>
      </c>
      <c r="D1277" s="101">
        <f t="shared" si="234"/>
        <v>1050</v>
      </c>
      <c r="E1277" s="102">
        <f t="shared" si="226"/>
        <v>-213</v>
      </c>
      <c r="F1277" s="103">
        <f t="shared" si="227"/>
        <v>-16.8646080760095</v>
      </c>
      <c r="G1277" s="104">
        <f t="shared" si="234"/>
        <v>1050</v>
      </c>
      <c r="IG1277"/>
      <c r="IH1277"/>
      <c r="II1277"/>
      <c r="IJ1277"/>
      <c r="IK1277"/>
      <c r="IL1277"/>
      <c r="IM1277"/>
      <c r="IN1277"/>
    </row>
    <row r="1278" s="33" customFormat="1" ht="15" customHeight="1" spans="1:248">
      <c r="A1278" s="105">
        <v>22401</v>
      </c>
      <c r="B1278" s="106" t="s">
        <v>1058</v>
      </c>
      <c r="C1278" s="117">
        <f t="shared" ref="C1278:G1278" si="235">SUM(C1279:C1289)</f>
        <v>0</v>
      </c>
      <c r="D1278" s="101">
        <f t="shared" si="235"/>
        <v>719</v>
      </c>
      <c r="E1278" s="102">
        <f t="shared" si="226"/>
        <v>719</v>
      </c>
      <c r="F1278" s="103">
        <f t="shared" si="227"/>
        <v>0</v>
      </c>
      <c r="G1278" s="104">
        <f t="shared" si="235"/>
        <v>719</v>
      </c>
      <c r="IG1278"/>
      <c r="IH1278"/>
      <c r="II1278"/>
      <c r="IJ1278"/>
      <c r="IK1278"/>
      <c r="IL1278"/>
      <c r="IM1278"/>
      <c r="IN1278"/>
    </row>
    <row r="1279" s="33" customFormat="1" ht="15" customHeight="1" spans="1:248">
      <c r="A1279" s="105">
        <v>2240101</v>
      </c>
      <c r="B1279" s="108" t="s">
        <v>63</v>
      </c>
      <c r="C1279" s="117">
        <v>0</v>
      </c>
      <c r="D1279" s="101">
        <v>60</v>
      </c>
      <c r="E1279" s="102">
        <f t="shared" si="226"/>
        <v>60</v>
      </c>
      <c r="F1279" s="103">
        <f t="shared" si="227"/>
        <v>0</v>
      </c>
      <c r="G1279" s="116">
        <v>60</v>
      </c>
      <c r="IG1279"/>
      <c r="IH1279"/>
      <c r="II1279"/>
      <c r="IJ1279"/>
      <c r="IK1279"/>
      <c r="IL1279"/>
      <c r="IM1279"/>
      <c r="IN1279"/>
    </row>
    <row r="1280" s="33" customFormat="1" ht="15" customHeight="1" spans="1:248">
      <c r="A1280" s="105">
        <v>2240102</v>
      </c>
      <c r="B1280" s="108" t="s">
        <v>64</v>
      </c>
      <c r="C1280" s="117">
        <v>0</v>
      </c>
      <c r="D1280" s="101">
        <v>153</v>
      </c>
      <c r="E1280" s="102">
        <f t="shared" si="226"/>
        <v>153</v>
      </c>
      <c r="F1280" s="103">
        <f t="shared" si="227"/>
        <v>0</v>
      </c>
      <c r="G1280" s="116">
        <v>153</v>
      </c>
      <c r="IG1280"/>
      <c r="IH1280"/>
      <c r="II1280"/>
      <c r="IJ1280"/>
      <c r="IK1280"/>
      <c r="IL1280"/>
      <c r="IM1280"/>
      <c r="IN1280"/>
    </row>
    <row r="1281" s="33" customFormat="1" ht="15" customHeight="1" spans="1:248">
      <c r="A1281" s="105">
        <v>2240103</v>
      </c>
      <c r="B1281" s="108" t="s">
        <v>65</v>
      </c>
      <c r="C1281" s="117">
        <v>0</v>
      </c>
      <c r="D1281" s="101">
        <v>0</v>
      </c>
      <c r="E1281" s="102">
        <f t="shared" si="226"/>
        <v>0</v>
      </c>
      <c r="F1281" s="103">
        <f t="shared" si="227"/>
        <v>0</v>
      </c>
      <c r="G1281" s="104">
        <v>0</v>
      </c>
      <c r="IG1281"/>
      <c r="IH1281"/>
      <c r="II1281"/>
      <c r="IJ1281"/>
      <c r="IK1281"/>
      <c r="IL1281"/>
      <c r="IM1281"/>
      <c r="IN1281"/>
    </row>
    <row r="1282" s="33" customFormat="1" ht="15" customHeight="1" spans="1:248">
      <c r="A1282" s="105">
        <v>2240104</v>
      </c>
      <c r="B1282" s="108" t="s">
        <v>1059</v>
      </c>
      <c r="C1282" s="117">
        <v>0</v>
      </c>
      <c r="D1282" s="101">
        <v>0</v>
      </c>
      <c r="E1282" s="102">
        <f t="shared" si="226"/>
        <v>0</v>
      </c>
      <c r="F1282" s="103">
        <f t="shared" si="227"/>
        <v>0</v>
      </c>
      <c r="G1282" s="104">
        <v>0</v>
      </c>
      <c r="IG1282"/>
      <c r="IH1282"/>
      <c r="II1282"/>
      <c r="IJ1282"/>
      <c r="IK1282"/>
      <c r="IL1282"/>
      <c r="IM1282"/>
      <c r="IN1282"/>
    </row>
    <row r="1283" s="33" customFormat="1" ht="15" customHeight="1" spans="1:248">
      <c r="A1283" s="105">
        <v>2240105</v>
      </c>
      <c r="B1283" s="108" t="s">
        <v>1060</v>
      </c>
      <c r="C1283" s="117">
        <v>0</v>
      </c>
      <c r="D1283" s="101">
        <v>0</v>
      </c>
      <c r="E1283" s="102">
        <f t="shared" si="226"/>
        <v>0</v>
      </c>
      <c r="F1283" s="103">
        <f t="shared" si="227"/>
        <v>0</v>
      </c>
      <c r="G1283" s="104">
        <v>0</v>
      </c>
      <c r="IG1283"/>
      <c r="IH1283"/>
      <c r="II1283"/>
      <c r="IJ1283"/>
      <c r="IK1283"/>
      <c r="IL1283"/>
      <c r="IM1283"/>
      <c r="IN1283"/>
    </row>
    <row r="1284" s="33" customFormat="1" ht="15" customHeight="1" spans="1:248">
      <c r="A1284" s="105">
        <v>2240106</v>
      </c>
      <c r="B1284" s="108" t="s">
        <v>1061</v>
      </c>
      <c r="C1284" s="117">
        <v>0</v>
      </c>
      <c r="D1284" s="101">
        <v>0</v>
      </c>
      <c r="E1284" s="102">
        <f t="shared" si="226"/>
        <v>0</v>
      </c>
      <c r="F1284" s="103">
        <f t="shared" si="227"/>
        <v>0</v>
      </c>
      <c r="G1284" s="104">
        <v>0</v>
      </c>
      <c r="IG1284"/>
      <c r="IH1284"/>
      <c r="II1284"/>
      <c r="IJ1284"/>
      <c r="IK1284"/>
      <c r="IL1284"/>
      <c r="IM1284"/>
      <c r="IN1284"/>
    </row>
    <row r="1285" s="33" customFormat="1" ht="15" customHeight="1" spans="1:248">
      <c r="A1285" s="105">
        <v>2240107</v>
      </c>
      <c r="B1285" s="108" t="s">
        <v>1062</v>
      </c>
      <c r="C1285" s="117">
        <v>0</v>
      </c>
      <c r="D1285" s="101">
        <v>0</v>
      </c>
      <c r="E1285" s="102">
        <f t="shared" ref="E1285:E1348" si="236">D1285-C1285</f>
        <v>0</v>
      </c>
      <c r="F1285" s="103">
        <f t="shared" ref="F1285:F1348" si="237">IF(C1285=0,,E1285/C1285*100)</f>
        <v>0</v>
      </c>
      <c r="G1285" s="104">
        <v>0</v>
      </c>
      <c r="IG1285"/>
      <c r="IH1285"/>
      <c r="II1285"/>
      <c r="IJ1285"/>
      <c r="IK1285"/>
      <c r="IL1285"/>
      <c r="IM1285"/>
      <c r="IN1285"/>
    </row>
    <row r="1286" s="33" customFormat="1" ht="15" customHeight="1" spans="1:248">
      <c r="A1286" s="105">
        <v>2240108</v>
      </c>
      <c r="B1286" s="108" t="s">
        <v>1063</v>
      </c>
      <c r="C1286" s="117">
        <v>0</v>
      </c>
      <c r="D1286" s="101">
        <v>0</v>
      </c>
      <c r="E1286" s="102">
        <f t="shared" si="236"/>
        <v>0</v>
      </c>
      <c r="F1286" s="103">
        <f t="shared" si="237"/>
        <v>0</v>
      </c>
      <c r="G1286" s="104">
        <v>0</v>
      </c>
      <c r="IG1286"/>
      <c r="IH1286"/>
      <c r="II1286"/>
      <c r="IJ1286"/>
      <c r="IK1286"/>
      <c r="IL1286"/>
      <c r="IM1286"/>
      <c r="IN1286"/>
    </row>
    <row r="1287" s="33" customFormat="1" ht="15" customHeight="1" spans="1:248">
      <c r="A1287" s="105">
        <v>2240109</v>
      </c>
      <c r="B1287" s="108" t="s">
        <v>1064</v>
      </c>
      <c r="C1287" s="117">
        <v>0</v>
      </c>
      <c r="D1287" s="101">
        <v>0</v>
      </c>
      <c r="E1287" s="102">
        <f t="shared" si="236"/>
        <v>0</v>
      </c>
      <c r="F1287" s="103">
        <f t="shared" si="237"/>
        <v>0</v>
      </c>
      <c r="G1287" s="104">
        <v>0</v>
      </c>
      <c r="IG1287"/>
      <c r="IH1287"/>
      <c r="II1287"/>
      <c r="IJ1287"/>
      <c r="IK1287"/>
      <c r="IL1287"/>
      <c r="IM1287"/>
      <c r="IN1287"/>
    </row>
    <row r="1288" s="33" customFormat="1" ht="15" customHeight="1" spans="1:248">
      <c r="A1288" s="105">
        <v>2240150</v>
      </c>
      <c r="B1288" s="108" t="s">
        <v>72</v>
      </c>
      <c r="C1288" s="117">
        <v>0</v>
      </c>
      <c r="D1288" s="101">
        <v>506</v>
      </c>
      <c r="E1288" s="102">
        <f t="shared" si="236"/>
        <v>506</v>
      </c>
      <c r="F1288" s="103">
        <f t="shared" si="237"/>
        <v>0</v>
      </c>
      <c r="G1288" s="116">
        <v>506</v>
      </c>
      <c r="IG1288"/>
      <c r="IH1288"/>
      <c r="II1288"/>
      <c r="IJ1288"/>
      <c r="IK1288"/>
      <c r="IL1288"/>
      <c r="IM1288"/>
      <c r="IN1288"/>
    </row>
    <row r="1289" s="33" customFormat="1" ht="15" customHeight="1" spans="1:248">
      <c r="A1289" s="105">
        <v>2240199</v>
      </c>
      <c r="B1289" s="108" t="s">
        <v>1065</v>
      </c>
      <c r="C1289" s="117">
        <v>0</v>
      </c>
      <c r="D1289" s="101">
        <v>0</v>
      </c>
      <c r="E1289" s="102">
        <f t="shared" si="236"/>
        <v>0</v>
      </c>
      <c r="F1289" s="103">
        <f t="shared" si="237"/>
        <v>0</v>
      </c>
      <c r="G1289" s="104">
        <v>0</v>
      </c>
      <c r="IG1289"/>
      <c r="IH1289"/>
      <c r="II1289"/>
      <c r="IJ1289"/>
      <c r="IK1289"/>
      <c r="IL1289"/>
      <c r="IM1289"/>
      <c r="IN1289"/>
    </row>
    <row r="1290" s="33" customFormat="1" ht="15" customHeight="1" spans="1:248">
      <c r="A1290" s="105">
        <v>22402</v>
      </c>
      <c r="B1290" s="106" t="s">
        <v>1066</v>
      </c>
      <c r="C1290" s="117">
        <f t="shared" ref="C1290:G1290" si="238">SUM(C1291:C1295)</f>
        <v>308</v>
      </c>
      <c r="D1290" s="101">
        <f t="shared" si="238"/>
        <v>331</v>
      </c>
      <c r="E1290" s="102">
        <f t="shared" si="236"/>
        <v>23</v>
      </c>
      <c r="F1290" s="103">
        <f t="shared" si="237"/>
        <v>7.46753246753247</v>
      </c>
      <c r="G1290" s="104">
        <f t="shared" si="238"/>
        <v>331</v>
      </c>
      <c r="IG1290"/>
      <c r="IH1290"/>
      <c r="II1290"/>
      <c r="IJ1290"/>
      <c r="IK1290"/>
      <c r="IL1290"/>
      <c r="IM1290"/>
      <c r="IN1290"/>
    </row>
    <row r="1291" s="33" customFormat="1" ht="15" customHeight="1" spans="1:248">
      <c r="A1291" s="105">
        <v>2240201</v>
      </c>
      <c r="B1291" s="108" t="s">
        <v>63</v>
      </c>
      <c r="C1291" s="117">
        <v>0</v>
      </c>
      <c r="D1291" s="101">
        <v>0</v>
      </c>
      <c r="E1291" s="102">
        <f t="shared" si="236"/>
        <v>0</v>
      </c>
      <c r="F1291" s="103">
        <f t="shared" si="237"/>
        <v>0</v>
      </c>
      <c r="G1291" s="104">
        <v>0</v>
      </c>
      <c r="IG1291"/>
      <c r="IH1291"/>
      <c r="II1291"/>
      <c r="IJ1291"/>
      <c r="IK1291"/>
      <c r="IL1291"/>
      <c r="IM1291"/>
      <c r="IN1291"/>
    </row>
    <row r="1292" s="33" customFormat="1" ht="15" customHeight="1" spans="1:248">
      <c r="A1292" s="105">
        <v>2240202</v>
      </c>
      <c r="B1292" s="108" t="s">
        <v>64</v>
      </c>
      <c r="C1292" s="117">
        <v>308</v>
      </c>
      <c r="D1292" s="101">
        <v>331</v>
      </c>
      <c r="E1292" s="102">
        <f t="shared" si="236"/>
        <v>23</v>
      </c>
      <c r="F1292" s="103">
        <f t="shared" si="237"/>
        <v>7.46753246753247</v>
      </c>
      <c r="G1292" s="116">
        <v>331</v>
      </c>
      <c r="IG1292"/>
      <c r="IH1292"/>
      <c r="II1292"/>
      <c r="IJ1292"/>
      <c r="IK1292"/>
      <c r="IL1292"/>
      <c r="IM1292"/>
      <c r="IN1292"/>
    </row>
    <row r="1293" s="33" customFormat="1" ht="15" customHeight="1" spans="1:248">
      <c r="A1293" s="105">
        <v>2240203</v>
      </c>
      <c r="B1293" s="108" t="s">
        <v>65</v>
      </c>
      <c r="C1293" s="117">
        <v>0</v>
      </c>
      <c r="D1293" s="101">
        <v>0</v>
      </c>
      <c r="E1293" s="102">
        <f t="shared" si="236"/>
        <v>0</v>
      </c>
      <c r="F1293" s="103">
        <f t="shared" si="237"/>
        <v>0</v>
      </c>
      <c r="G1293" s="104">
        <v>0</v>
      </c>
      <c r="IG1293"/>
      <c r="IH1293"/>
      <c r="II1293"/>
      <c r="IJ1293"/>
      <c r="IK1293"/>
      <c r="IL1293"/>
      <c r="IM1293"/>
      <c r="IN1293"/>
    </row>
    <row r="1294" s="33" customFormat="1" ht="15" customHeight="1" spans="1:248">
      <c r="A1294" s="105">
        <v>2240204</v>
      </c>
      <c r="B1294" s="108" t="s">
        <v>1067</v>
      </c>
      <c r="C1294" s="117">
        <v>0</v>
      </c>
      <c r="D1294" s="101">
        <v>0</v>
      </c>
      <c r="E1294" s="102">
        <f t="shared" si="236"/>
        <v>0</v>
      </c>
      <c r="F1294" s="103">
        <f t="shared" si="237"/>
        <v>0</v>
      </c>
      <c r="G1294" s="104">
        <v>0</v>
      </c>
      <c r="IG1294"/>
      <c r="IH1294"/>
      <c r="II1294"/>
      <c r="IJ1294"/>
      <c r="IK1294"/>
      <c r="IL1294"/>
      <c r="IM1294"/>
      <c r="IN1294"/>
    </row>
    <row r="1295" s="33" customFormat="1" ht="15" customHeight="1" spans="1:248">
      <c r="A1295" s="105">
        <v>2240299</v>
      </c>
      <c r="B1295" s="108" t="s">
        <v>1068</v>
      </c>
      <c r="C1295" s="117">
        <v>0</v>
      </c>
      <c r="D1295" s="101">
        <v>0</v>
      </c>
      <c r="E1295" s="102">
        <f t="shared" si="236"/>
        <v>0</v>
      </c>
      <c r="F1295" s="103">
        <f t="shared" si="237"/>
        <v>0</v>
      </c>
      <c r="G1295" s="104">
        <v>0</v>
      </c>
      <c r="IG1295"/>
      <c r="IH1295"/>
      <c r="II1295"/>
      <c r="IJ1295"/>
      <c r="IK1295"/>
      <c r="IL1295"/>
      <c r="IM1295"/>
      <c r="IN1295"/>
    </row>
    <row r="1296" s="33" customFormat="1" ht="15" customHeight="1" spans="1:248">
      <c r="A1296" s="105">
        <v>22403</v>
      </c>
      <c r="B1296" s="106" t="s">
        <v>1069</v>
      </c>
      <c r="C1296" s="117">
        <f t="shared" ref="C1296:G1296" si="239">SUM(C1297:C1301)</f>
        <v>0</v>
      </c>
      <c r="D1296" s="101">
        <f t="shared" si="239"/>
        <v>0</v>
      </c>
      <c r="E1296" s="102">
        <f t="shared" si="236"/>
        <v>0</v>
      </c>
      <c r="F1296" s="103">
        <f t="shared" si="237"/>
        <v>0</v>
      </c>
      <c r="G1296" s="104">
        <f t="shared" si="239"/>
        <v>0</v>
      </c>
      <c r="IG1296"/>
      <c r="IH1296"/>
      <c r="II1296"/>
      <c r="IJ1296"/>
      <c r="IK1296"/>
      <c r="IL1296"/>
      <c r="IM1296"/>
      <c r="IN1296"/>
    </row>
    <row r="1297" s="33" customFormat="1" ht="15" customHeight="1" spans="1:248">
      <c r="A1297" s="105">
        <v>2240301</v>
      </c>
      <c r="B1297" s="108" t="s">
        <v>63</v>
      </c>
      <c r="C1297" s="117">
        <v>0</v>
      </c>
      <c r="D1297" s="101">
        <v>0</v>
      </c>
      <c r="E1297" s="102">
        <f t="shared" si="236"/>
        <v>0</v>
      </c>
      <c r="F1297" s="103">
        <f t="shared" si="237"/>
        <v>0</v>
      </c>
      <c r="G1297" s="104">
        <v>0</v>
      </c>
      <c r="IG1297"/>
      <c r="IH1297"/>
      <c r="II1297"/>
      <c r="IJ1297"/>
      <c r="IK1297"/>
      <c r="IL1297"/>
      <c r="IM1297"/>
      <c r="IN1297"/>
    </row>
    <row r="1298" s="33" customFormat="1" ht="15" customHeight="1" spans="1:248">
      <c r="A1298" s="105">
        <v>2240302</v>
      </c>
      <c r="B1298" s="108" t="s">
        <v>64</v>
      </c>
      <c r="C1298" s="117">
        <v>0</v>
      </c>
      <c r="D1298" s="101">
        <v>0</v>
      </c>
      <c r="E1298" s="102">
        <f t="shared" si="236"/>
        <v>0</v>
      </c>
      <c r="F1298" s="103">
        <f t="shared" si="237"/>
        <v>0</v>
      </c>
      <c r="G1298" s="104">
        <v>0</v>
      </c>
      <c r="IG1298"/>
      <c r="IH1298"/>
      <c r="II1298"/>
      <c r="IJ1298"/>
      <c r="IK1298"/>
      <c r="IL1298"/>
      <c r="IM1298"/>
      <c r="IN1298"/>
    </row>
    <row r="1299" s="33" customFormat="1" ht="15" customHeight="1" spans="1:248">
      <c r="A1299" s="105">
        <v>2240303</v>
      </c>
      <c r="B1299" s="108" t="s">
        <v>65</v>
      </c>
      <c r="C1299" s="117">
        <v>0</v>
      </c>
      <c r="D1299" s="101">
        <v>0</v>
      </c>
      <c r="E1299" s="102">
        <f t="shared" si="236"/>
        <v>0</v>
      </c>
      <c r="F1299" s="103">
        <f t="shared" si="237"/>
        <v>0</v>
      </c>
      <c r="G1299" s="104">
        <v>0</v>
      </c>
      <c r="IG1299"/>
      <c r="IH1299"/>
      <c r="II1299"/>
      <c r="IJ1299"/>
      <c r="IK1299"/>
      <c r="IL1299"/>
      <c r="IM1299"/>
      <c r="IN1299"/>
    </row>
    <row r="1300" s="33" customFormat="1" ht="15" customHeight="1" spans="1:248">
      <c r="A1300" s="105">
        <v>2240304</v>
      </c>
      <c r="B1300" s="108" t="s">
        <v>1070</v>
      </c>
      <c r="C1300" s="117">
        <v>0</v>
      </c>
      <c r="D1300" s="101">
        <v>0</v>
      </c>
      <c r="E1300" s="102">
        <f t="shared" si="236"/>
        <v>0</v>
      </c>
      <c r="F1300" s="103">
        <f t="shared" si="237"/>
        <v>0</v>
      </c>
      <c r="G1300" s="104">
        <v>0</v>
      </c>
      <c r="IG1300"/>
      <c r="IH1300"/>
      <c r="II1300"/>
      <c r="IJ1300"/>
      <c r="IK1300"/>
      <c r="IL1300"/>
      <c r="IM1300"/>
      <c r="IN1300"/>
    </row>
    <row r="1301" s="33" customFormat="1" ht="15" customHeight="1" spans="1:248">
      <c r="A1301" s="105">
        <v>2240399</v>
      </c>
      <c r="B1301" s="108" t="s">
        <v>1071</v>
      </c>
      <c r="C1301" s="117">
        <v>0</v>
      </c>
      <c r="D1301" s="101">
        <v>0</v>
      </c>
      <c r="E1301" s="102">
        <f t="shared" si="236"/>
        <v>0</v>
      </c>
      <c r="F1301" s="103">
        <f t="shared" si="237"/>
        <v>0</v>
      </c>
      <c r="G1301" s="104">
        <v>0</v>
      </c>
      <c r="IG1301"/>
      <c r="IH1301"/>
      <c r="II1301"/>
      <c r="IJ1301"/>
      <c r="IK1301"/>
      <c r="IL1301"/>
      <c r="IM1301"/>
      <c r="IN1301"/>
    </row>
    <row r="1302" s="33" customFormat="1" ht="15" customHeight="1" spans="1:248">
      <c r="A1302" s="105">
        <v>22404</v>
      </c>
      <c r="B1302" s="106" t="s">
        <v>1072</v>
      </c>
      <c r="C1302" s="117">
        <f t="shared" ref="C1302:G1302" si="240">SUM(C1303:C1309)</f>
        <v>351</v>
      </c>
      <c r="D1302" s="101">
        <f t="shared" si="240"/>
        <v>0</v>
      </c>
      <c r="E1302" s="102">
        <f t="shared" si="236"/>
        <v>-351</v>
      </c>
      <c r="F1302" s="103">
        <f t="shared" si="237"/>
        <v>-100</v>
      </c>
      <c r="G1302" s="104">
        <f t="shared" si="240"/>
        <v>0</v>
      </c>
      <c r="IG1302"/>
      <c r="IH1302"/>
      <c r="II1302"/>
      <c r="IJ1302"/>
      <c r="IK1302"/>
      <c r="IL1302"/>
      <c r="IM1302"/>
      <c r="IN1302"/>
    </row>
    <row r="1303" s="33" customFormat="1" ht="15" customHeight="1" spans="1:248">
      <c r="A1303" s="105">
        <v>2240401</v>
      </c>
      <c r="B1303" s="108" t="s">
        <v>63</v>
      </c>
      <c r="C1303" s="117">
        <v>62</v>
      </c>
      <c r="D1303" s="101"/>
      <c r="E1303" s="102">
        <f t="shared" si="236"/>
        <v>-62</v>
      </c>
      <c r="F1303" s="103">
        <f t="shared" si="237"/>
        <v>-100</v>
      </c>
      <c r="G1303" s="104"/>
      <c r="IG1303"/>
      <c r="IH1303"/>
      <c r="II1303"/>
      <c r="IJ1303"/>
      <c r="IK1303"/>
      <c r="IL1303"/>
      <c r="IM1303"/>
      <c r="IN1303"/>
    </row>
    <row r="1304" s="33" customFormat="1" ht="15" customHeight="1" spans="1:248">
      <c r="A1304" s="105">
        <v>2240402</v>
      </c>
      <c r="B1304" s="108" t="s">
        <v>64</v>
      </c>
      <c r="C1304" s="117">
        <v>205</v>
      </c>
      <c r="D1304" s="101"/>
      <c r="E1304" s="102">
        <f t="shared" si="236"/>
        <v>-205</v>
      </c>
      <c r="F1304" s="103">
        <f t="shared" si="237"/>
        <v>-100</v>
      </c>
      <c r="G1304" s="104"/>
      <c r="IG1304"/>
      <c r="IH1304"/>
      <c r="II1304"/>
      <c r="IJ1304"/>
      <c r="IK1304"/>
      <c r="IL1304"/>
      <c r="IM1304"/>
      <c r="IN1304"/>
    </row>
    <row r="1305" s="33" customFormat="1" ht="15" customHeight="1" spans="1:248">
      <c r="A1305" s="105">
        <v>2240403</v>
      </c>
      <c r="B1305" s="108" t="s">
        <v>65</v>
      </c>
      <c r="C1305" s="117">
        <v>0</v>
      </c>
      <c r="D1305" s="101"/>
      <c r="E1305" s="102">
        <f t="shared" si="236"/>
        <v>0</v>
      </c>
      <c r="F1305" s="103">
        <f t="shared" si="237"/>
        <v>0</v>
      </c>
      <c r="G1305" s="104">
        <v>0</v>
      </c>
      <c r="IG1305"/>
      <c r="IH1305"/>
      <c r="II1305"/>
      <c r="IJ1305"/>
      <c r="IK1305"/>
      <c r="IL1305"/>
      <c r="IM1305"/>
      <c r="IN1305"/>
    </row>
    <row r="1306" s="33" customFormat="1" ht="15" customHeight="1" spans="1:248">
      <c r="A1306" s="105">
        <v>2240404</v>
      </c>
      <c r="B1306" s="108" t="s">
        <v>1073</v>
      </c>
      <c r="C1306" s="117">
        <v>0</v>
      </c>
      <c r="D1306" s="101"/>
      <c r="E1306" s="102">
        <f t="shared" si="236"/>
        <v>0</v>
      </c>
      <c r="F1306" s="103">
        <f t="shared" si="237"/>
        <v>0</v>
      </c>
      <c r="G1306" s="104">
        <v>0</v>
      </c>
      <c r="IG1306"/>
      <c r="IH1306"/>
      <c r="II1306"/>
      <c r="IJ1306"/>
      <c r="IK1306"/>
      <c r="IL1306"/>
      <c r="IM1306"/>
      <c r="IN1306"/>
    </row>
    <row r="1307" s="33" customFormat="1" ht="15" customHeight="1" spans="1:248">
      <c r="A1307" s="105">
        <v>2240405</v>
      </c>
      <c r="B1307" s="108" t="s">
        <v>1074</v>
      </c>
      <c r="C1307" s="117">
        <v>0</v>
      </c>
      <c r="D1307" s="101"/>
      <c r="E1307" s="102">
        <f t="shared" si="236"/>
        <v>0</v>
      </c>
      <c r="F1307" s="103">
        <f t="shared" si="237"/>
        <v>0</v>
      </c>
      <c r="G1307" s="104">
        <v>0</v>
      </c>
      <c r="IG1307"/>
      <c r="IH1307"/>
      <c r="II1307"/>
      <c r="IJ1307"/>
      <c r="IK1307"/>
      <c r="IL1307"/>
      <c r="IM1307"/>
      <c r="IN1307"/>
    </row>
    <row r="1308" s="33" customFormat="1" ht="15" customHeight="1" spans="1:248">
      <c r="A1308" s="105">
        <v>2240450</v>
      </c>
      <c r="B1308" s="108" t="s">
        <v>72</v>
      </c>
      <c r="C1308" s="117">
        <v>84</v>
      </c>
      <c r="D1308" s="101"/>
      <c r="E1308" s="102">
        <f t="shared" si="236"/>
        <v>-84</v>
      </c>
      <c r="F1308" s="103">
        <f t="shared" si="237"/>
        <v>-100</v>
      </c>
      <c r="G1308" s="104"/>
      <c r="IG1308"/>
      <c r="IH1308"/>
      <c r="II1308"/>
      <c r="IJ1308"/>
      <c r="IK1308"/>
      <c r="IL1308"/>
      <c r="IM1308"/>
      <c r="IN1308"/>
    </row>
    <row r="1309" s="33" customFormat="1" ht="15" customHeight="1" spans="1:248">
      <c r="A1309" s="105">
        <v>2240499</v>
      </c>
      <c r="B1309" s="108" t="s">
        <v>1075</v>
      </c>
      <c r="C1309" s="117">
        <v>0</v>
      </c>
      <c r="D1309" s="101"/>
      <c r="E1309" s="102">
        <f t="shared" si="236"/>
        <v>0</v>
      </c>
      <c r="F1309" s="103">
        <f t="shared" si="237"/>
        <v>0</v>
      </c>
      <c r="G1309" s="104">
        <v>0</v>
      </c>
      <c r="IG1309"/>
      <c r="IH1309"/>
      <c r="II1309"/>
      <c r="IJ1309"/>
      <c r="IK1309"/>
      <c r="IL1309"/>
      <c r="IM1309"/>
      <c r="IN1309"/>
    </row>
    <row r="1310" s="33" customFormat="1" ht="15" customHeight="1" spans="1:248">
      <c r="A1310" s="105">
        <v>22405</v>
      </c>
      <c r="B1310" s="106" t="s">
        <v>1076</v>
      </c>
      <c r="C1310" s="117">
        <f t="shared" ref="C1310:G1310" si="241">SUM(C1311:C1322)</f>
        <v>604</v>
      </c>
      <c r="D1310" s="101">
        <f t="shared" si="241"/>
        <v>0</v>
      </c>
      <c r="E1310" s="102">
        <f t="shared" si="236"/>
        <v>-604</v>
      </c>
      <c r="F1310" s="103">
        <f t="shared" si="237"/>
        <v>-100</v>
      </c>
      <c r="G1310" s="104">
        <f t="shared" si="241"/>
        <v>0</v>
      </c>
      <c r="IG1310"/>
      <c r="IH1310"/>
      <c r="II1310"/>
      <c r="IJ1310"/>
      <c r="IK1310"/>
      <c r="IL1310"/>
      <c r="IM1310"/>
      <c r="IN1310"/>
    </row>
    <row r="1311" s="33" customFormat="1" ht="15" customHeight="1" spans="1:248">
      <c r="A1311" s="105">
        <v>2240501</v>
      </c>
      <c r="B1311" s="108" t="s">
        <v>63</v>
      </c>
      <c r="C1311" s="117">
        <v>54</v>
      </c>
      <c r="D1311" s="101"/>
      <c r="E1311" s="102">
        <f t="shared" si="236"/>
        <v>-54</v>
      </c>
      <c r="F1311" s="103">
        <f t="shared" si="237"/>
        <v>-100</v>
      </c>
      <c r="G1311" s="104"/>
      <c r="IG1311"/>
      <c r="IH1311"/>
      <c r="II1311"/>
      <c r="IJ1311"/>
      <c r="IK1311"/>
      <c r="IL1311"/>
      <c r="IM1311"/>
      <c r="IN1311"/>
    </row>
    <row r="1312" s="33" customFormat="1" ht="15" customHeight="1" spans="1:248">
      <c r="A1312" s="105">
        <v>2240502</v>
      </c>
      <c r="B1312" s="108" t="s">
        <v>64</v>
      </c>
      <c r="C1312" s="117">
        <v>550</v>
      </c>
      <c r="D1312" s="101"/>
      <c r="E1312" s="102">
        <f t="shared" si="236"/>
        <v>-550</v>
      </c>
      <c r="F1312" s="103">
        <f t="shared" si="237"/>
        <v>-100</v>
      </c>
      <c r="G1312" s="104"/>
      <c r="IG1312"/>
      <c r="IH1312"/>
      <c r="II1312"/>
      <c r="IJ1312"/>
      <c r="IK1312"/>
      <c r="IL1312"/>
      <c r="IM1312"/>
      <c r="IN1312"/>
    </row>
    <row r="1313" s="33" customFormat="1" ht="15" customHeight="1" spans="1:248">
      <c r="A1313" s="105">
        <v>2240503</v>
      </c>
      <c r="B1313" s="108" t="s">
        <v>65</v>
      </c>
      <c r="C1313" s="117">
        <v>0</v>
      </c>
      <c r="D1313" s="101">
        <v>0</v>
      </c>
      <c r="E1313" s="102">
        <f t="shared" si="236"/>
        <v>0</v>
      </c>
      <c r="F1313" s="103">
        <f t="shared" si="237"/>
        <v>0</v>
      </c>
      <c r="G1313" s="104">
        <v>0</v>
      </c>
      <c r="IG1313"/>
      <c r="IH1313"/>
      <c r="II1313"/>
      <c r="IJ1313"/>
      <c r="IK1313"/>
      <c r="IL1313"/>
      <c r="IM1313"/>
      <c r="IN1313"/>
    </row>
    <row r="1314" s="33" customFormat="1" ht="15" customHeight="1" spans="1:248">
      <c r="A1314" s="105">
        <v>2240504</v>
      </c>
      <c r="B1314" s="108" t="s">
        <v>1077</v>
      </c>
      <c r="C1314" s="117">
        <v>0</v>
      </c>
      <c r="D1314" s="101">
        <v>0</v>
      </c>
      <c r="E1314" s="102">
        <f t="shared" si="236"/>
        <v>0</v>
      </c>
      <c r="F1314" s="103">
        <f t="shared" si="237"/>
        <v>0</v>
      </c>
      <c r="G1314" s="104">
        <v>0</v>
      </c>
      <c r="IG1314"/>
      <c r="IH1314"/>
      <c r="II1314"/>
      <c r="IJ1314"/>
      <c r="IK1314"/>
      <c r="IL1314"/>
      <c r="IM1314"/>
      <c r="IN1314"/>
    </row>
    <row r="1315" s="33" customFormat="1" ht="15" customHeight="1" spans="1:248">
      <c r="A1315" s="105">
        <v>2240505</v>
      </c>
      <c r="B1315" s="108" t="s">
        <v>1078</v>
      </c>
      <c r="C1315" s="117">
        <v>0</v>
      </c>
      <c r="D1315" s="101">
        <v>0</v>
      </c>
      <c r="E1315" s="102">
        <f t="shared" si="236"/>
        <v>0</v>
      </c>
      <c r="F1315" s="103">
        <f t="shared" si="237"/>
        <v>0</v>
      </c>
      <c r="G1315" s="104">
        <v>0</v>
      </c>
      <c r="IG1315"/>
      <c r="IH1315"/>
      <c r="II1315"/>
      <c r="IJ1315"/>
      <c r="IK1315"/>
      <c r="IL1315"/>
      <c r="IM1315"/>
      <c r="IN1315"/>
    </row>
    <row r="1316" s="33" customFormat="1" ht="15" customHeight="1" spans="1:248">
      <c r="A1316" s="105">
        <v>2240506</v>
      </c>
      <c r="B1316" s="108" t="s">
        <v>1079</v>
      </c>
      <c r="C1316" s="117">
        <v>0</v>
      </c>
      <c r="D1316" s="101">
        <v>0</v>
      </c>
      <c r="E1316" s="102">
        <f t="shared" si="236"/>
        <v>0</v>
      </c>
      <c r="F1316" s="103">
        <f t="shared" si="237"/>
        <v>0</v>
      </c>
      <c r="G1316" s="104">
        <v>0</v>
      </c>
      <c r="IG1316"/>
      <c r="IH1316"/>
      <c r="II1316"/>
      <c r="IJ1316"/>
      <c r="IK1316"/>
      <c r="IL1316"/>
      <c r="IM1316"/>
      <c r="IN1316"/>
    </row>
    <row r="1317" s="33" customFormat="1" ht="15" customHeight="1" spans="1:248">
      <c r="A1317" s="105">
        <v>2240507</v>
      </c>
      <c r="B1317" s="108" t="s">
        <v>1080</v>
      </c>
      <c r="C1317" s="117">
        <v>0</v>
      </c>
      <c r="D1317" s="101">
        <v>0</v>
      </c>
      <c r="E1317" s="102">
        <f t="shared" si="236"/>
        <v>0</v>
      </c>
      <c r="F1317" s="103">
        <f t="shared" si="237"/>
        <v>0</v>
      </c>
      <c r="G1317" s="104">
        <v>0</v>
      </c>
      <c r="IG1317"/>
      <c r="IH1317"/>
      <c r="II1317"/>
      <c r="IJ1317"/>
      <c r="IK1317"/>
      <c r="IL1317"/>
      <c r="IM1317"/>
      <c r="IN1317"/>
    </row>
    <row r="1318" s="33" customFormat="1" ht="15" customHeight="1" spans="1:248">
      <c r="A1318" s="105">
        <v>2240508</v>
      </c>
      <c r="B1318" s="108" t="s">
        <v>1081</v>
      </c>
      <c r="C1318" s="117">
        <v>0</v>
      </c>
      <c r="D1318" s="101">
        <v>0</v>
      </c>
      <c r="E1318" s="102">
        <f t="shared" si="236"/>
        <v>0</v>
      </c>
      <c r="F1318" s="103">
        <f t="shared" si="237"/>
        <v>0</v>
      </c>
      <c r="G1318" s="104">
        <v>0</v>
      </c>
      <c r="IG1318"/>
      <c r="IH1318"/>
      <c r="II1318"/>
      <c r="IJ1318"/>
      <c r="IK1318"/>
      <c r="IL1318"/>
      <c r="IM1318"/>
      <c r="IN1318"/>
    </row>
    <row r="1319" s="33" customFormat="1" ht="15" customHeight="1" spans="1:248">
      <c r="A1319" s="105">
        <v>2240509</v>
      </c>
      <c r="B1319" s="108" t="s">
        <v>1082</v>
      </c>
      <c r="C1319" s="117">
        <v>0</v>
      </c>
      <c r="D1319" s="101">
        <v>0</v>
      </c>
      <c r="E1319" s="102">
        <f t="shared" si="236"/>
        <v>0</v>
      </c>
      <c r="F1319" s="103">
        <f t="shared" si="237"/>
        <v>0</v>
      </c>
      <c r="G1319" s="104">
        <v>0</v>
      </c>
      <c r="IG1319"/>
      <c r="IH1319"/>
      <c r="II1319"/>
      <c r="IJ1319"/>
      <c r="IK1319"/>
      <c r="IL1319"/>
      <c r="IM1319"/>
      <c r="IN1319"/>
    </row>
    <row r="1320" s="33" customFormat="1" ht="15" customHeight="1" spans="1:248">
      <c r="A1320" s="105">
        <v>2240510</v>
      </c>
      <c r="B1320" s="108" t="s">
        <v>1083</v>
      </c>
      <c r="C1320" s="117">
        <v>0</v>
      </c>
      <c r="D1320" s="101">
        <v>0</v>
      </c>
      <c r="E1320" s="102">
        <f t="shared" si="236"/>
        <v>0</v>
      </c>
      <c r="F1320" s="103">
        <f t="shared" si="237"/>
        <v>0</v>
      </c>
      <c r="G1320" s="104">
        <v>0</v>
      </c>
      <c r="IG1320"/>
      <c r="IH1320"/>
      <c r="II1320"/>
      <c r="IJ1320"/>
      <c r="IK1320"/>
      <c r="IL1320"/>
      <c r="IM1320"/>
      <c r="IN1320"/>
    </row>
    <row r="1321" s="33" customFormat="1" ht="15" customHeight="1" spans="1:248">
      <c r="A1321" s="105">
        <v>2240550</v>
      </c>
      <c r="B1321" s="108" t="s">
        <v>1084</v>
      </c>
      <c r="C1321" s="117">
        <v>0</v>
      </c>
      <c r="D1321" s="101">
        <v>0</v>
      </c>
      <c r="E1321" s="102">
        <f t="shared" si="236"/>
        <v>0</v>
      </c>
      <c r="F1321" s="103">
        <f t="shared" si="237"/>
        <v>0</v>
      </c>
      <c r="G1321" s="104">
        <v>0</v>
      </c>
      <c r="IG1321"/>
      <c r="IH1321"/>
      <c r="II1321"/>
      <c r="IJ1321"/>
      <c r="IK1321"/>
      <c r="IL1321"/>
      <c r="IM1321"/>
      <c r="IN1321"/>
    </row>
    <row r="1322" s="33" customFormat="1" ht="15" customHeight="1" spans="1:248">
      <c r="A1322" s="105">
        <v>2240599</v>
      </c>
      <c r="B1322" s="108" t="s">
        <v>1085</v>
      </c>
      <c r="C1322" s="117">
        <v>0</v>
      </c>
      <c r="D1322" s="101">
        <v>0</v>
      </c>
      <c r="E1322" s="102">
        <f t="shared" si="236"/>
        <v>0</v>
      </c>
      <c r="F1322" s="103">
        <f t="shared" si="237"/>
        <v>0</v>
      </c>
      <c r="G1322" s="104">
        <v>0</v>
      </c>
      <c r="IG1322"/>
      <c r="IH1322"/>
      <c r="II1322"/>
      <c r="IJ1322"/>
      <c r="IK1322"/>
      <c r="IL1322"/>
      <c r="IM1322"/>
      <c r="IN1322"/>
    </row>
    <row r="1323" s="33" customFormat="1" ht="15" customHeight="1" spans="1:248">
      <c r="A1323" s="105">
        <v>22406</v>
      </c>
      <c r="B1323" s="106" t="s">
        <v>1086</v>
      </c>
      <c r="C1323" s="117">
        <f t="shared" ref="C1323:G1323" si="242">SUM(C1324:C1326)</f>
        <v>0</v>
      </c>
      <c r="D1323" s="101">
        <f t="shared" si="242"/>
        <v>0</v>
      </c>
      <c r="E1323" s="102">
        <f t="shared" si="236"/>
        <v>0</v>
      </c>
      <c r="F1323" s="103">
        <f t="shared" si="237"/>
        <v>0</v>
      </c>
      <c r="G1323" s="104">
        <f t="shared" si="242"/>
        <v>0</v>
      </c>
      <c r="IG1323"/>
      <c r="IH1323"/>
      <c r="II1323"/>
      <c r="IJ1323"/>
      <c r="IK1323"/>
      <c r="IL1323"/>
      <c r="IM1323"/>
      <c r="IN1323"/>
    </row>
    <row r="1324" s="33" customFormat="1" ht="15" customHeight="1" spans="1:248">
      <c r="A1324" s="105">
        <v>2240601</v>
      </c>
      <c r="B1324" s="108" t="s">
        <v>1087</v>
      </c>
      <c r="C1324" s="117">
        <v>0</v>
      </c>
      <c r="D1324" s="101">
        <v>0</v>
      </c>
      <c r="E1324" s="102">
        <f t="shared" si="236"/>
        <v>0</v>
      </c>
      <c r="F1324" s="103">
        <f t="shared" si="237"/>
        <v>0</v>
      </c>
      <c r="G1324" s="104">
        <v>0</v>
      </c>
      <c r="IG1324"/>
      <c r="IH1324"/>
      <c r="II1324"/>
      <c r="IJ1324"/>
      <c r="IK1324"/>
      <c r="IL1324"/>
      <c r="IM1324"/>
      <c r="IN1324"/>
    </row>
    <row r="1325" s="33" customFormat="1" ht="15" customHeight="1" spans="1:248">
      <c r="A1325" s="105">
        <v>2240602</v>
      </c>
      <c r="B1325" s="108" t="s">
        <v>1088</v>
      </c>
      <c r="C1325" s="117">
        <v>0</v>
      </c>
      <c r="D1325" s="101">
        <v>0</v>
      </c>
      <c r="E1325" s="102">
        <f t="shared" si="236"/>
        <v>0</v>
      </c>
      <c r="F1325" s="103">
        <f t="shared" si="237"/>
        <v>0</v>
      </c>
      <c r="G1325" s="104">
        <v>0</v>
      </c>
      <c r="IG1325"/>
      <c r="IH1325"/>
      <c r="II1325"/>
      <c r="IJ1325"/>
      <c r="IK1325"/>
      <c r="IL1325"/>
      <c r="IM1325"/>
      <c r="IN1325"/>
    </row>
    <row r="1326" s="33" customFormat="1" ht="15" customHeight="1" spans="1:248">
      <c r="A1326" s="105">
        <v>2240699</v>
      </c>
      <c r="B1326" s="108" t="s">
        <v>1089</v>
      </c>
      <c r="C1326" s="117">
        <v>0</v>
      </c>
      <c r="D1326" s="101">
        <v>0</v>
      </c>
      <c r="E1326" s="102">
        <f t="shared" si="236"/>
        <v>0</v>
      </c>
      <c r="F1326" s="103">
        <f t="shared" si="237"/>
        <v>0</v>
      </c>
      <c r="G1326" s="104">
        <v>0</v>
      </c>
      <c r="IG1326"/>
      <c r="IH1326"/>
      <c r="II1326"/>
      <c r="IJ1326"/>
      <c r="IK1326"/>
      <c r="IL1326"/>
      <c r="IM1326"/>
      <c r="IN1326"/>
    </row>
    <row r="1327" s="33" customFormat="1" ht="15" customHeight="1" spans="1:248">
      <c r="A1327" s="105">
        <v>22407</v>
      </c>
      <c r="B1327" s="106" t="s">
        <v>1090</v>
      </c>
      <c r="C1327" s="117">
        <f t="shared" ref="C1327:G1327" si="243">SUM(C1328:C1332)</f>
        <v>0</v>
      </c>
      <c r="D1327" s="101">
        <f t="shared" si="243"/>
        <v>0</v>
      </c>
      <c r="E1327" s="102">
        <f t="shared" si="236"/>
        <v>0</v>
      </c>
      <c r="F1327" s="103">
        <f t="shared" si="237"/>
        <v>0</v>
      </c>
      <c r="G1327" s="104">
        <f t="shared" si="243"/>
        <v>0</v>
      </c>
      <c r="IG1327"/>
      <c r="IH1327"/>
      <c r="II1327"/>
      <c r="IJ1327"/>
      <c r="IK1327"/>
      <c r="IL1327"/>
      <c r="IM1327"/>
      <c r="IN1327"/>
    </row>
    <row r="1328" s="33" customFormat="1" ht="15" customHeight="1" spans="1:248">
      <c r="A1328" s="105">
        <v>2240701</v>
      </c>
      <c r="B1328" s="108" t="s">
        <v>1091</v>
      </c>
      <c r="C1328" s="117">
        <v>0</v>
      </c>
      <c r="D1328" s="101">
        <v>0</v>
      </c>
      <c r="E1328" s="102">
        <f t="shared" si="236"/>
        <v>0</v>
      </c>
      <c r="F1328" s="103">
        <f t="shared" si="237"/>
        <v>0</v>
      </c>
      <c r="G1328" s="104">
        <v>0</v>
      </c>
      <c r="IG1328"/>
      <c r="IH1328"/>
      <c r="II1328"/>
      <c r="IJ1328"/>
      <c r="IK1328"/>
      <c r="IL1328"/>
      <c r="IM1328"/>
      <c r="IN1328"/>
    </row>
    <row r="1329" s="33" customFormat="1" ht="15" customHeight="1" spans="1:248">
      <c r="A1329" s="105">
        <v>2240702</v>
      </c>
      <c r="B1329" s="108" t="s">
        <v>1092</v>
      </c>
      <c r="C1329" s="117">
        <v>0</v>
      </c>
      <c r="D1329" s="101">
        <v>0</v>
      </c>
      <c r="E1329" s="102">
        <f t="shared" si="236"/>
        <v>0</v>
      </c>
      <c r="F1329" s="103">
        <f t="shared" si="237"/>
        <v>0</v>
      </c>
      <c r="G1329" s="104">
        <v>0</v>
      </c>
      <c r="IG1329"/>
      <c r="IH1329"/>
      <c r="II1329"/>
      <c r="IJ1329"/>
      <c r="IK1329"/>
      <c r="IL1329"/>
      <c r="IM1329"/>
      <c r="IN1329"/>
    </row>
    <row r="1330" s="33" customFormat="1" ht="15" customHeight="1" spans="1:248">
      <c r="A1330" s="105">
        <v>2240703</v>
      </c>
      <c r="B1330" s="108" t="s">
        <v>1093</v>
      </c>
      <c r="C1330" s="117">
        <v>0</v>
      </c>
      <c r="D1330" s="101">
        <v>0</v>
      </c>
      <c r="E1330" s="102">
        <f t="shared" si="236"/>
        <v>0</v>
      </c>
      <c r="F1330" s="103">
        <f t="shared" si="237"/>
        <v>0</v>
      </c>
      <c r="G1330" s="104">
        <v>0</v>
      </c>
      <c r="IG1330"/>
      <c r="IH1330"/>
      <c r="II1330"/>
      <c r="IJ1330"/>
      <c r="IK1330"/>
      <c r="IL1330"/>
      <c r="IM1330"/>
      <c r="IN1330"/>
    </row>
    <row r="1331" s="33" customFormat="1" ht="15" customHeight="1" spans="1:248">
      <c r="A1331" s="105">
        <v>2240704</v>
      </c>
      <c r="B1331" s="108" t="s">
        <v>1094</v>
      </c>
      <c r="C1331" s="117">
        <v>0</v>
      </c>
      <c r="D1331" s="101">
        <v>0</v>
      </c>
      <c r="E1331" s="102">
        <f t="shared" si="236"/>
        <v>0</v>
      </c>
      <c r="F1331" s="103">
        <f t="shared" si="237"/>
        <v>0</v>
      </c>
      <c r="G1331" s="104">
        <v>0</v>
      </c>
      <c r="IG1331"/>
      <c r="IH1331"/>
      <c r="II1331"/>
      <c r="IJ1331"/>
      <c r="IK1331"/>
      <c r="IL1331"/>
      <c r="IM1331"/>
      <c r="IN1331"/>
    </row>
    <row r="1332" s="33" customFormat="1" ht="15" customHeight="1" spans="1:248">
      <c r="A1332" s="105">
        <v>2240799</v>
      </c>
      <c r="B1332" s="108" t="s">
        <v>1095</v>
      </c>
      <c r="C1332" s="117">
        <v>0</v>
      </c>
      <c r="D1332" s="101">
        <v>0</v>
      </c>
      <c r="E1332" s="102">
        <f t="shared" si="236"/>
        <v>0</v>
      </c>
      <c r="F1332" s="103">
        <f t="shared" si="237"/>
        <v>0</v>
      </c>
      <c r="G1332" s="104">
        <v>0</v>
      </c>
      <c r="IG1332"/>
      <c r="IH1332"/>
      <c r="II1332"/>
      <c r="IJ1332"/>
      <c r="IK1332"/>
      <c r="IL1332"/>
      <c r="IM1332"/>
      <c r="IN1332"/>
    </row>
    <row r="1333" s="33" customFormat="1" ht="15" customHeight="1" spans="1:248">
      <c r="A1333" s="105">
        <v>22499</v>
      </c>
      <c r="B1333" s="106" t="s">
        <v>1096</v>
      </c>
      <c r="C1333" s="117">
        <v>0</v>
      </c>
      <c r="D1333" s="101">
        <v>0</v>
      </c>
      <c r="E1333" s="102">
        <f t="shared" si="236"/>
        <v>0</v>
      </c>
      <c r="F1333" s="103">
        <f t="shared" si="237"/>
        <v>0</v>
      </c>
      <c r="G1333" s="104">
        <v>0</v>
      </c>
      <c r="IG1333"/>
      <c r="IH1333"/>
      <c r="II1333"/>
      <c r="IJ1333"/>
      <c r="IK1333"/>
      <c r="IL1333"/>
      <c r="IM1333"/>
      <c r="IN1333"/>
    </row>
    <row r="1334" s="33" customFormat="1" ht="15" customHeight="1" spans="1:248">
      <c r="A1334" s="105">
        <v>227</v>
      </c>
      <c r="B1334" s="106" t="s">
        <v>1097</v>
      </c>
      <c r="C1334" s="117">
        <v>2000</v>
      </c>
      <c r="D1334" s="101">
        <v>2000</v>
      </c>
      <c r="E1334" s="102">
        <f t="shared" si="236"/>
        <v>0</v>
      </c>
      <c r="F1334" s="103">
        <f t="shared" si="237"/>
        <v>0</v>
      </c>
      <c r="G1334" s="104">
        <v>2000</v>
      </c>
      <c r="IG1334"/>
      <c r="IH1334"/>
      <c r="II1334"/>
      <c r="IJ1334"/>
      <c r="IK1334"/>
      <c r="IL1334"/>
      <c r="IM1334"/>
      <c r="IN1334"/>
    </row>
    <row r="1335" s="33" customFormat="1" ht="15" customHeight="1" spans="1:248">
      <c r="A1335" s="105">
        <v>229</v>
      </c>
      <c r="B1335" s="106" t="s">
        <v>1098</v>
      </c>
      <c r="C1335" s="117">
        <f t="shared" ref="C1335:G1335" si="244">C1336+C1337</f>
        <v>2400</v>
      </c>
      <c r="D1335" s="101">
        <f t="shared" si="244"/>
        <v>3500</v>
      </c>
      <c r="E1335" s="102">
        <f t="shared" si="236"/>
        <v>1100</v>
      </c>
      <c r="F1335" s="103">
        <f t="shared" si="237"/>
        <v>45.8333333333333</v>
      </c>
      <c r="G1335" s="104">
        <f t="shared" si="244"/>
        <v>3500</v>
      </c>
      <c r="IG1335"/>
      <c r="IH1335"/>
      <c r="II1335"/>
      <c r="IJ1335"/>
      <c r="IK1335"/>
      <c r="IL1335"/>
      <c r="IM1335"/>
      <c r="IN1335"/>
    </row>
    <row r="1336" s="33" customFormat="1" ht="15" customHeight="1" spans="1:248">
      <c r="A1336" s="105">
        <v>22902</v>
      </c>
      <c r="B1336" s="106" t="s">
        <v>1099</v>
      </c>
      <c r="C1336" s="117">
        <v>2400</v>
      </c>
      <c r="D1336" s="101">
        <v>3500</v>
      </c>
      <c r="E1336" s="102">
        <f t="shared" si="236"/>
        <v>1100</v>
      </c>
      <c r="F1336" s="103">
        <f t="shared" si="237"/>
        <v>45.8333333333333</v>
      </c>
      <c r="G1336" s="116">
        <v>3500</v>
      </c>
      <c r="IG1336"/>
      <c r="IH1336"/>
      <c r="II1336"/>
      <c r="IJ1336"/>
      <c r="IK1336"/>
      <c r="IL1336"/>
      <c r="IM1336"/>
      <c r="IN1336"/>
    </row>
    <row r="1337" s="33" customFormat="1" ht="15" customHeight="1" spans="1:248">
      <c r="A1337" s="105">
        <v>22999</v>
      </c>
      <c r="B1337" s="106" t="s">
        <v>1100</v>
      </c>
      <c r="C1337" s="117">
        <f t="shared" ref="C1337:G1337" si="245">C1338</f>
        <v>0</v>
      </c>
      <c r="D1337" s="101">
        <f t="shared" si="245"/>
        <v>0</v>
      </c>
      <c r="E1337" s="102">
        <f t="shared" si="236"/>
        <v>0</v>
      </c>
      <c r="F1337" s="103">
        <f t="shared" si="237"/>
        <v>0</v>
      </c>
      <c r="G1337" s="104">
        <f t="shared" si="245"/>
        <v>0</v>
      </c>
      <c r="IG1337"/>
      <c r="IH1337"/>
      <c r="II1337"/>
      <c r="IJ1337"/>
      <c r="IK1337"/>
      <c r="IL1337"/>
      <c r="IM1337"/>
      <c r="IN1337"/>
    </row>
    <row r="1338" s="33" customFormat="1" ht="15" customHeight="1" spans="1:248">
      <c r="A1338" s="105">
        <v>2299901</v>
      </c>
      <c r="B1338" s="108" t="s">
        <v>1101</v>
      </c>
      <c r="C1338" s="117">
        <v>0</v>
      </c>
      <c r="D1338" s="101">
        <v>0</v>
      </c>
      <c r="E1338" s="102">
        <f t="shared" si="236"/>
        <v>0</v>
      </c>
      <c r="F1338" s="103">
        <f t="shared" si="237"/>
        <v>0</v>
      </c>
      <c r="G1338" s="104">
        <v>0</v>
      </c>
      <c r="IG1338"/>
      <c r="IH1338"/>
      <c r="II1338"/>
      <c r="IJ1338"/>
      <c r="IK1338"/>
      <c r="IL1338"/>
      <c r="IM1338"/>
      <c r="IN1338"/>
    </row>
    <row r="1339" s="33" customFormat="1" ht="15" customHeight="1" spans="1:248">
      <c r="A1339" s="105">
        <v>232</v>
      </c>
      <c r="B1339" s="106" t="s">
        <v>1102</v>
      </c>
      <c r="C1339" s="117">
        <f t="shared" ref="C1339:G1339" si="246">C1340+C1341+C1342</f>
        <v>3289</v>
      </c>
      <c r="D1339" s="101">
        <f t="shared" si="246"/>
        <v>3771</v>
      </c>
      <c r="E1339" s="102">
        <f t="shared" si="236"/>
        <v>482</v>
      </c>
      <c r="F1339" s="103">
        <f t="shared" si="237"/>
        <v>14.6549103070842</v>
      </c>
      <c r="G1339" s="104">
        <f t="shared" si="246"/>
        <v>3771</v>
      </c>
      <c r="IG1339"/>
      <c r="IH1339"/>
      <c r="II1339"/>
      <c r="IJ1339"/>
      <c r="IK1339"/>
      <c r="IL1339"/>
      <c r="IM1339"/>
      <c r="IN1339"/>
    </row>
    <row r="1340" s="33" customFormat="1" ht="15" customHeight="1" spans="1:248">
      <c r="A1340" s="105">
        <v>23201</v>
      </c>
      <c r="B1340" s="106" t="s">
        <v>1103</v>
      </c>
      <c r="C1340" s="117">
        <v>0</v>
      </c>
      <c r="D1340" s="101">
        <v>0</v>
      </c>
      <c r="E1340" s="102">
        <f t="shared" si="236"/>
        <v>0</v>
      </c>
      <c r="F1340" s="103">
        <f t="shared" si="237"/>
        <v>0</v>
      </c>
      <c r="G1340" s="104">
        <v>0</v>
      </c>
      <c r="IG1340"/>
      <c r="IH1340"/>
      <c r="II1340"/>
      <c r="IJ1340"/>
      <c r="IK1340"/>
      <c r="IL1340"/>
      <c r="IM1340"/>
      <c r="IN1340"/>
    </row>
    <row r="1341" s="33" customFormat="1" ht="15" customHeight="1" spans="1:248">
      <c r="A1341" s="105">
        <v>23202</v>
      </c>
      <c r="B1341" s="106" t="s">
        <v>1104</v>
      </c>
      <c r="C1341" s="117">
        <v>0</v>
      </c>
      <c r="D1341" s="101">
        <v>0</v>
      </c>
      <c r="E1341" s="102">
        <f t="shared" si="236"/>
        <v>0</v>
      </c>
      <c r="F1341" s="103">
        <f t="shared" si="237"/>
        <v>0</v>
      </c>
      <c r="G1341" s="104">
        <v>0</v>
      </c>
      <c r="IG1341"/>
      <c r="IH1341"/>
      <c r="II1341"/>
      <c r="IJ1341"/>
      <c r="IK1341"/>
      <c r="IL1341"/>
      <c r="IM1341"/>
      <c r="IN1341"/>
    </row>
    <row r="1342" s="33" customFormat="1" ht="15" customHeight="1" spans="1:248">
      <c r="A1342" s="105">
        <v>23203</v>
      </c>
      <c r="B1342" s="106" t="s">
        <v>1105</v>
      </c>
      <c r="C1342" s="117">
        <v>3289</v>
      </c>
      <c r="D1342" s="101">
        <v>3771</v>
      </c>
      <c r="E1342" s="102">
        <f t="shared" si="236"/>
        <v>482</v>
      </c>
      <c r="F1342" s="103">
        <f t="shared" si="237"/>
        <v>14.6549103070842</v>
      </c>
      <c r="G1342" s="116">
        <v>3771</v>
      </c>
      <c r="IG1342"/>
      <c r="IH1342"/>
      <c r="II1342"/>
      <c r="IJ1342"/>
      <c r="IK1342"/>
      <c r="IL1342"/>
      <c r="IM1342"/>
      <c r="IN1342"/>
    </row>
    <row r="1343" s="33" customFormat="1" ht="15" customHeight="1" spans="1:248">
      <c r="A1343" s="105">
        <v>2320301</v>
      </c>
      <c r="B1343" s="108" t="s">
        <v>1106</v>
      </c>
      <c r="C1343" s="117">
        <v>3289</v>
      </c>
      <c r="D1343" s="101">
        <v>3771</v>
      </c>
      <c r="E1343" s="102">
        <f t="shared" si="236"/>
        <v>482</v>
      </c>
      <c r="F1343" s="103">
        <f t="shared" si="237"/>
        <v>14.6549103070842</v>
      </c>
      <c r="G1343" s="116">
        <v>3771</v>
      </c>
      <c r="IG1343"/>
      <c r="IH1343"/>
      <c r="II1343"/>
      <c r="IJ1343"/>
      <c r="IK1343"/>
      <c r="IL1343"/>
      <c r="IM1343"/>
      <c r="IN1343"/>
    </row>
    <row r="1344" s="33" customFormat="1" ht="15" customHeight="1" spans="1:248">
      <c r="A1344" s="105">
        <v>2320302</v>
      </c>
      <c r="B1344" s="108" t="s">
        <v>1107</v>
      </c>
      <c r="C1344" s="117">
        <v>0</v>
      </c>
      <c r="D1344" s="101">
        <v>0</v>
      </c>
      <c r="E1344" s="102">
        <f t="shared" si="236"/>
        <v>0</v>
      </c>
      <c r="F1344" s="103">
        <f t="shared" si="237"/>
        <v>0</v>
      </c>
      <c r="G1344" s="104">
        <v>0</v>
      </c>
      <c r="IG1344"/>
      <c r="IH1344"/>
      <c r="II1344"/>
      <c r="IJ1344"/>
      <c r="IK1344"/>
      <c r="IL1344"/>
      <c r="IM1344"/>
      <c r="IN1344"/>
    </row>
    <row r="1345" s="33" customFormat="1" ht="15" customHeight="1" spans="1:248">
      <c r="A1345" s="105">
        <v>2320303</v>
      </c>
      <c r="B1345" s="108" t="s">
        <v>1108</v>
      </c>
      <c r="C1345" s="117">
        <v>0</v>
      </c>
      <c r="D1345" s="101">
        <v>0</v>
      </c>
      <c r="E1345" s="102">
        <f t="shared" si="236"/>
        <v>0</v>
      </c>
      <c r="F1345" s="103">
        <f t="shared" si="237"/>
        <v>0</v>
      </c>
      <c r="G1345" s="104">
        <v>0</v>
      </c>
      <c r="IG1345"/>
      <c r="IH1345"/>
      <c r="II1345"/>
      <c r="IJ1345"/>
      <c r="IK1345"/>
      <c r="IL1345"/>
      <c r="IM1345"/>
      <c r="IN1345"/>
    </row>
    <row r="1346" s="33" customFormat="1" ht="15" customHeight="1" spans="1:248">
      <c r="A1346" s="105">
        <v>2320304</v>
      </c>
      <c r="B1346" s="108" t="s">
        <v>1109</v>
      </c>
      <c r="C1346" s="117">
        <v>0</v>
      </c>
      <c r="D1346" s="101">
        <v>0</v>
      </c>
      <c r="E1346" s="102">
        <f t="shared" si="236"/>
        <v>0</v>
      </c>
      <c r="F1346" s="103">
        <f t="shared" si="237"/>
        <v>0</v>
      </c>
      <c r="G1346" s="104">
        <v>0</v>
      </c>
      <c r="IG1346"/>
      <c r="IH1346"/>
      <c r="II1346"/>
      <c r="IJ1346"/>
      <c r="IK1346"/>
      <c r="IL1346"/>
      <c r="IM1346"/>
      <c r="IN1346"/>
    </row>
    <row r="1347" s="33" customFormat="1" ht="15" customHeight="1" spans="1:248">
      <c r="A1347" s="105">
        <v>233</v>
      </c>
      <c r="B1347" s="106" t="s">
        <v>1110</v>
      </c>
      <c r="C1347" s="117">
        <f t="shared" ref="C1347:G1347" si="247">SUM(C1348:C1350)</f>
        <v>0</v>
      </c>
      <c r="D1347" s="101">
        <f t="shared" si="247"/>
        <v>0</v>
      </c>
      <c r="E1347" s="102">
        <f t="shared" si="236"/>
        <v>0</v>
      </c>
      <c r="F1347" s="103">
        <f t="shared" si="237"/>
        <v>0</v>
      </c>
      <c r="G1347" s="104">
        <f t="shared" si="247"/>
        <v>0</v>
      </c>
      <c r="IG1347"/>
      <c r="IH1347"/>
      <c r="II1347"/>
      <c r="IJ1347"/>
      <c r="IK1347"/>
      <c r="IL1347"/>
      <c r="IM1347"/>
      <c r="IN1347"/>
    </row>
    <row r="1348" s="33" customFormat="1" ht="15" customHeight="1" spans="1:248">
      <c r="A1348" s="105">
        <v>23301</v>
      </c>
      <c r="B1348" s="106" t="s">
        <v>1111</v>
      </c>
      <c r="C1348" s="117">
        <v>0</v>
      </c>
      <c r="D1348" s="101">
        <v>0</v>
      </c>
      <c r="E1348" s="102">
        <f t="shared" si="236"/>
        <v>0</v>
      </c>
      <c r="F1348" s="103">
        <f t="shared" si="237"/>
        <v>0</v>
      </c>
      <c r="G1348" s="104">
        <v>0</v>
      </c>
      <c r="IG1348"/>
      <c r="IH1348"/>
      <c r="II1348"/>
      <c r="IJ1348"/>
      <c r="IK1348"/>
      <c r="IL1348"/>
      <c r="IM1348"/>
      <c r="IN1348"/>
    </row>
    <row r="1349" s="33" customFormat="1" ht="15" customHeight="1" spans="1:248">
      <c r="A1349" s="105">
        <v>23302</v>
      </c>
      <c r="B1349" s="106" t="s">
        <v>1112</v>
      </c>
      <c r="C1349" s="117">
        <v>0</v>
      </c>
      <c r="D1349" s="101">
        <v>0</v>
      </c>
      <c r="E1349" s="102">
        <f>D1349-C1349</f>
        <v>0</v>
      </c>
      <c r="F1349" s="103">
        <f>IF(C1349=0,,E1349/C1349*100)</f>
        <v>0</v>
      </c>
      <c r="G1349" s="104">
        <v>0</v>
      </c>
      <c r="IG1349"/>
      <c r="IH1349"/>
      <c r="II1349"/>
      <c r="IJ1349"/>
      <c r="IK1349"/>
      <c r="IL1349"/>
      <c r="IM1349"/>
      <c r="IN1349"/>
    </row>
    <row r="1350" s="33" customFormat="1" ht="15" customHeight="1" spans="1:248">
      <c r="A1350" s="105">
        <v>23303</v>
      </c>
      <c r="B1350" s="106" t="s">
        <v>1113</v>
      </c>
      <c r="C1350" s="117">
        <v>0</v>
      </c>
      <c r="D1350" s="101">
        <v>0</v>
      </c>
      <c r="E1350" s="102">
        <f>D1350-C1350</f>
        <v>0</v>
      </c>
      <c r="F1350" s="103">
        <f>IF(C1350=0,,E1350/C1350*100)</f>
        <v>0</v>
      </c>
      <c r="G1350" s="104">
        <v>0</v>
      </c>
      <c r="IG1350"/>
      <c r="IH1350"/>
      <c r="II1350"/>
      <c r="IJ1350"/>
      <c r="IK1350"/>
      <c r="IL1350"/>
      <c r="IM1350"/>
      <c r="IN1350"/>
    </row>
    <row r="1351" s="33" customFormat="1" ht="15.75" customHeight="1" spans="3:248">
      <c r="C1351" s="86"/>
      <c r="D1351" s="86"/>
      <c r="E1351" s="82"/>
      <c r="F1351" s="87"/>
      <c r="G1351" s="82"/>
      <c r="IG1351"/>
      <c r="IH1351"/>
      <c r="II1351"/>
      <c r="IJ1351"/>
      <c r="IK1351"/>
      <c r="IL1351"/>
      <c r="IM1351"/>
      <c r="IN1351"/>
    </row>
    <row r="1352" s="33" customFormat="1" ht="15.75" customHeight="1" spans="3:248">
      <c r="C1352" s="86"/>
      <c r="D1352" s="86"/>
      <c r="E1352" s="82"/>
      <c r="F1352" s="87"/>
      <c r="G1352" s="82"/>
      <c r="IG1352"/>
      <c r="IH1352"/>
      <c r="II1352"/>
      <c r="IJ1352"/>
      <c r="IK1352"/>
      <c r="IL1352"/>
      <c r="IM1352"/>
      <c r="IN1352"/>
    </row>
    <row r="1353" s="33" customFormat="1" ht="15.75" customHeight="1" spans="3:248">
      <c r="C1353" s="86"/>
      <c r="D1353" s="86"/>
      <c r="E1353" s="82"/>
      <c r="F1353" s="87"/>
      <c r="G1353" s="82"/>
      <c r="IG1353"/>
      <c r="IH1353"/>
      <c r="II1353"/>
      <c r="IJ1353"/>
      <c r="IK1353"/>
      <c r="IL1353"/>
      <c r="IM1353"/>
      <c r="IN1353"/>
    </row>
    <row r="1354" s="33" customFormat="1" ht="15.75" customHeight="1" spans="3:248">
      <c r="C1354" s="86"/>
      <c r="D1354" s="86"/>
      <c r="E1354" s="82"/>
      <c r="F1354" s="87"/>
      <c r="G1354" s="82"/>
      <c r="IG1354"/>
      <c r="IH1354"/>
      <c r="II1354"/>
      <c r="IJ1354"/>
      <c r="IK1354"/>
      <c r="IL1354"/>
      <c r="IM1354"/>
      <c r="IN1354"/>
    </row>
    <row r="1355" s="33" customFormat="1" ht="15.75" customHeight="1" spans="3:248">
      <c r="C1355" s="86"/>
      <c r="D1355" s="86"/>
      <c r="E1355" s="82"/>
      <c r="F1355" s="87"/>
      <c r="G1355" s="82"/>
      <c r="IG1355"/>
      <c r="IH1355"/>
      <c r="II1355"/>
      <c r="IJ1355"/>
      <c r="IK1355"/>
      <c r="IL1355"/>
      <c r="IM1355"/>
      <c r="IN1355"/>
    </row>
    <row r="1356" s="33" customFormat="1" ht="15.75" customHeight="1" spans="3:248">
      <c r="C1356" s="86"/>
      <c r="D1356" s="86"/>
      <c r="E1356" s="82"/>
      <c r="F1356" s="87"/>
      <c r="G1356" s="82"/>
      <c r="IG1356"/>
      <c r="IH1356"/>
      <c r="II1356"/>
      <c r="IJ1356"/>
      <c r="IK1356"/>
      <c r="IL1356"/>
      <c r="IM1356"/>
      <c r="IN1356"/>
    </row>
    <row r="1357" s="33" customFormat="1" ht="15.75" customHeight="1" spans="3:248">
      <c r="C1357" s="86"/>
      <c r="D1357" s="86"/>
      <c r="E1357" s="82"/>
      <c r="F1357" s="87"/>
      <c r="G1357" s="82"/>
      <c r="IG1357"/>
      <c r="IH1357"/>
      <c r="II1357"/>
      <c r="IJ1357"/>
      <c r="IK1357"/>
      <c r="IL1357"/>
      <c r="IM1357"/>
      <c r="IN1357"/>
    </row>
    <row r="1358" s="33" customFormat="1" ht="15.75" customHeight="1" spans="3:248">
      <c r="C1358" s="86"/>
      <c r="D1358" s="86"/>
      <c r="E1358" s="82"/>
      <c r="F1358" s="87"/>
      <c r="G1358" s="82"/>
      <c r="IG1358"/>
      <c r="IH1358"/>
      <c r="II1358"/>
      <c r="IJ1358"/>
      <c r="IK1358"/>
      <c r="IL1358"/>
      <c r="IM1358"/>
      <c r="IN1358"/>
    </row>
    <row r="1359" s="33" customFormat="1" ht="15.75" customHeight="1" spans="3:248">
      <c r="C1359" s="86"/>
      <c r="D1359" s="86"/>
      <c r="E1359" s="82"/>
      <c r="F1359" s="87"/>
      <c r="G1359" s="82"/>
      <c r="IG1359"/>
      <c r="IH1359"/>
      <c r="II1359"/>
      <c r="IJ1359"/>
      <c r="IK1359"/>
      <c r="IL1359"/>
      <c r="IM1359"/>
      <c r="IN1359"/>
    </row>
    <row r="1360" s="33" customFormat="1" ht="15.75" customHeight="1" spans="3:248">
      <c r="C1360" s="86"/>
      <c r="D1360" s="86"/>
      <c r="E1360" s="82"/>
      <c r="F1360" s="87"/>
      <c r="G1360" s="82"/>
      <c r="IG1360"/>
      <c r="IH1360"/>
      <c r="II1360"/>
      <c r="IJ1360"/>
      <c r="IK1360"/>
      <c r="IL1360"/>
      <c r="IM1360"/>
      <c r="IN1360"/>
    </row>
    <row r="1361" s="33" customFormat="1" ht="15.75" customHeight="1" spans="3:248">
      <c r="C1361" s="86"/>
      <c r="D1361" s="86"/>
      <c r="E1361" s="82"/>
      <c r="F1361" s="87"/>
      <c r="G1361" s="82"/>
      <c r="IG1361"/>
      <c r="IH1361"/>
      <c r="II1361"/>
      <c r="IJ1361"/>
      <c r="IK1361"/>
      <c r="IL1361"/>
      <c r="IM1361"/>
      <c r="IN1361"/>
    </row>
    <row r="1362" s="33" customFormat="1" ht="15.75" customHeight="1" spans="3:248">
      <c r="C1362" s="86"/>
      <c r="D1362" s="86"/>
      <c r="E1362" s="82"/>
      <c r="F1362" s="87"/>
      <c r="G1362" s="82"/>
      <c r="IG1362"/>
      <c r="IH1362"/>
      <c r="II1362"/>
      <c r="IJ1362"/>
      <c r="IK1362"/>
      <c r="IL1362"/>
      <c r="IM1362"/>
      <c r="IN1362"/>
    </row>
    <row r="1363" s="33" customFormat="1" ht="15.75" customHeight="1" spans="3:248">
      <c r="C1363" s="86"/>
      <c r="D1363" s="86"/>
      <c r="E1363" s="82"/>
      <c r="F1363" s="87"/>
      <c r="G1363" s="82"/>
      <c r="IG1363"/>
      <c r="IH1363"/>
      <c r="II1363"/>
      <c r="IJ1363"/>
      <c r="IK1363"/>
      <c r="IL1363"/>
      <c r="IM1363"/>
      <c r="IN1363"/>
    </row>
    <row r="1364" s="33" customFormat="1" ht="15.75" customHeight="1" spans="3:248">
      <c r="C1364" s="86"/>
      <c r="D1364" s="86"/>
      <c r="E1364" s="82"/>
      <c r="F1364" s="87"/>
      <c r="G1364" s="82"/>
      <c r="IG1364"/>
      <c r="IH1364"/>
      <c r="II1364"/>
      <c r="IJ1364"/>
      <c r="IK1364"/>
      <c r="IL1364"/>
      <c r="IM1364"/>
      <c r="IN1364"/>
    </row>
    <row r="1365" s="33" customFormat="1" ht="15.75" customHeight="1" spans="3:248">
      <c r="C1365" s="86"/>
      <c r="D1365" s="86"/>
      <c r="E1365" s="82"/>
      <c r="F1365" s="87"/>
      <c r="G1365" s="82"/>
      <c r="IG1365"/>
      <c r="IH1365"/>
      <c r="II1365"/>
      <c r="IJ1365"/>
      <c r="IK1365"/>
      <c r="IL1365"/>
      <c r="IM1365"/>
      <c r="IN1365"/>
    </row>
    <row r="1366" s="33" customFormat="1" ht="15.75" customHeight="1" spans="3:248">
      <c r="C1366" s="86"/>
      <c r="D1366" s="86"/>
      <c r="E1366" s="82"/>
      <c r="F1366" s="87"/>
      <c r="G1366" s="82"/>
      <c r="IG1366"/>
      <c r="IH1366"/>
      <c r="II1366"/>
      <c r="IJ1366"/>
      <c r="IK1366"/>
      <c r="IL1366"/>
      <c r="IM1366"/>
      <c r="IN1366"/>
    </row>
    <row r="1367" s="33" customFormat="1" ht="15.75" customHeight="1" spans="3:248">
      <c r="C1367" s="86"/>
      <c r="D1367" s="86"/>
      <c r="E1367" s="82"/>
      <c r="F1367" s="87"/>
      <c r="G1367" s="82"/>
      <c r="IG1367"/>
      <c r="IH1367"/>
      <c r="II1367"/>
      <c r="IJ1367"/>
      <c r="IK1367"/>
      <c r="IL1367"/>
      <c r="IM1367"/>
      <c r="IN1367"/>
    </row>
    <row r="1368" s="33" customFormat="1" ht="15.75" customHeight="1" spans="3:248">
      <c r="C1368" s="86"/>
      <c r="D1368" s="86"/>
      <c r="E1368" s="82"/>
      <c r="F1368" s="87"/>
      <c r="G1368" s="82"/>
      <c r="IG1368"/>
      <c r="IH1368"/>
      <c r="II1368"/>
      <c r="IJ1368"/>
      <c r="IK1368"/>
      <c r="IL1368"/>
      <c r="IM1368"/>
      <c r="IN1368"/>
    </row>
    <row r="1369" s="33" customFormat="1" ht="15.75" customHeight="1" spans="3:248">
      <c r="C1369" s="86"/>
      <c r="D1369" s="86"/>
      <c r="E1369" s="82"/>
      <c r="F1369" s="87"/>
      <c r="G1369" s="82"/>
      <c r="IG1369"/>
      <c r="IH1369"/>
      <c r="II1369"/>
      <c r="IJ1369"/>
      <c r="IK1369"/>
      <c r="IL1369"/>
      <c r="IM1369"/>
      <c r="IN1369"/>
    </row>
    <row r="1370" s="33" customFormat="1" ht="15.75" customHeight="1" spans="3:248">
      <c r="C1370" s="86"/>
      <c r="D1370" s="86"/>
      <c r="E1370" s="82"/>
      <c r="F1370" s="87"/>
      <c r="G1370" s="82"/>
      <c r="IG1370"/>
      <c r="IH1370"/>
      <c r="II1370"/>
      <c r="IJ1370"/>
      <c r="IK1370"/>
      <c r="IL1370"/>
      <c r="IM1370"/>
      <c r="IN1370"/>
    </row>
    <row r="1371" s="33" customFormat="1" ht="15.75" customHeight="1" spans="3:248">
      <c r="C1371" s="86"/>
      <c r="D1371" s="86"/>
      <c r="E1371" s="82"/>
      <c r="F1371" s="87"/>
      <c r="G1371" s="82"/>
      <c r="IG1371"/>
      <c r="IH1371"/>
      <c r="II1371"/>
      <c r="IJ1371"/>
      <c r="IK1371"/>
      <c r="IL1371"/>
      <c r="IM1371"/>
      <c r="IN1371"/>
    </row>
    <row r="1372" s="33" customFormat="1" ht="15.75" customHeight="1" spans="3:248">
      <c r="C1372" s="86"/>
      <c r="D1372" s="86"/>
      <c r="E1372" s="82"/>
      <c r="F1372" s="87"/>
      <c r="G1372" s="82"/>
      <c r="IG1372"/>
      <c r="IH1372"/>
      <c r="II1372"/>
      <c r="IJ1372"/>
      <c r="IK1372"/>
      <c r="IL1372"/>
      <c r="IM1372"/>
      <c r="IN1372"/>
    </row>
    <row r="1373" s="33" customFormat="1" ht="15.75" customHeight="1" spans="3:248">
      <c r="C1373" s="86"/>
      <c r="D1373" s="86"/>
      <c r="E1373" s="82"/>
      <c r="F1373" s="87"/>
      <c r="G1373" s="82"/>
      <c r="IG1373"/>
      <c r="IH1373"/>
      <c r="II1373"/>
      <c r="IJ1373"/>
      <c r="IK1373"/>
      <c r="IL1373"/>
      <c r="IM1373"/>
      <c r="IN1373"/>
    </row>
    <row r="1374" s="33" customFormat="1" ht="15.75" customHeight="1" spans="3:248">
      <c r="C1374" s="86"/>
      <c r="D1374" s="86"/>
      <c r="E1374" s="82"/>
      <c r="F1374" s="87"/>
      <c r="G1374" s="82"/>
      <c r="IG1374"/>
      <c r="IH1374"/>
      <c r="II1374"/>
      <c r="IJ1374"/>
      <c r="IK1374"/>
      <c r="IL1374"/>
      <c r="IM1374"/>
      <c r="IN1374"/>
    </row>
    <row r="1375" s="33" customFormat="1" ht="15.75" customHeight="1" spans="3:248">
      <c r="C1375" s="86"/>
      <c r="D1375" s="86"/>
      <c r="E1375" s="82"/>
      <c r="F1375" s="87"/>
      <c r="G1375" s="82"/>
      <c r="IG1375"/>
      <c r="IH1375"/>
      <c r="II1375"/>
      <c r="IJ1375"/>
      <c r="IK1375"/>
      <c r="IL1375"/>
      <c r="IM1375"/>
      <c r="IN1375"/>
    </row>
    <row r="1376" s="33" customFormat="1" ht="15.75" customHeight="1" spans="3:248">
      <c r="C1376" s="86"/>
      <c r="D1376" s="86"/>
      <c r="E1376" s="82"/>
      <c r="F1376" s="87"/>
      <c r="G1376" s="82"/>
      <c r="IG1376"/>
      <c r="IH1376"/>
      <c r="II1376"/>
      <c r="IJ1376"/>
      <c r="IK1376"/>
      <c r="IL1376"/>
      <c r="IM1376"/>
      <c r="IN1376"/>
    </row>
    <row r="1377" s="33" customFormat="1" ht="15.75" customHeight="1" spans="3:248">
      <c r="C1377" s="86"/>
      <c r="D1377" s="86"/>
      <c r="E1377" s="82"/>
      <c r="F1377" s="87"/>
      <c r="G1377" s="82"/>
      <c r="IG1377"/>
      <c r="IH1377"/>
      <c r="II1377"/>
      <c r="IJ1377"/>
      <c r="IK1377"/>
      <c r="IL1377"/>
      <c r="IM1377"/>
      <c r="IN1377"/>
    </row>
    <row r="1378" s="33" customFormat="1" ht="15.75" customHeight="1" spans="3:248">
      <c r="C1378" s="86"/>
      <c r="D1378" s="86"/>
      <c r="E1378" s="82"/>
      <c r="F1378" s="87"/>
      <c r="G1378" s="82"/>
      <c r="IG1378"/>
      <c r="IH1378"/>
      <c r="II1378"/>
      <c r="IJ1378"/>
      <c r="IK1378"/>
      <c r="IL1378"/>
      <c r="IM1378"/>
      <c r="IN1378"/>
    </row>
    <row r="1379" s="33" customFormat="1" ht="15.75" customHeight="1" spans="3:248">
      <c r="C1379" s="86"/>
      <c r="D1379" s="86"/>
      <c r="E1379" s="82"/>
      <c r="F1379" s="87"/>
      <c r="G1379" s="82"/>
      <c r="IG1379"/>
      <c r="IH1379"/>
      <c r="II1379"/>
      <c r="IJ1379"/>
      <c r="IK1379"/>
      <c r="IL1379"/>
      <c r="IM1379"/>
      <c r="IN1379"/>
    </row>
    <row r="1380" s="33" customFormat="1" ht="15.75" customHeight="1" spans="3:248">
      <c r="C1380" s="86"/>
      <c r="D1380" s="86"/>
      <c r="E1380" s="82"/>
      <c r="F1380" s="87"/>
      <c r="G1380" s="82"/>
      <c r="IG1380"/>
      <c r="IH1380"/>
      <c r="II1380"/>
      <c r="IJ1380"/>
      <c r="IK1380"/>
      <c r="IL1380"/>
      <c r="IM1380"/>
      <c r="IN1380"/>
    </row>
    <row r="1381" s="33" customFormat="1" ht="15.75" customHeight="1" spans="3:248">
      <c r="C1381" s="86"/>
      <c r="D1381" s="86"/>
      <c r="E1381" s="82"/>
      <c r="F1381" s="87"/>
      <c r="G1381" s="82"/>
      <c r="IG1381"/>
      <c r="IH1381"/>
      <c r="II1381"/>
      <c r="IJ1381"/>
      <c r="IK1381"/>
      <c r="IL1381"/>
      <c r="IM1381"/>
      <c r="IN1381"/>
    </row>
    <row r="1382" s="33" customFormat="1" ht="15.75" customHeight="1" spans="3:248">
      <c r="C1382" s="86"/>
      <c r="D1382" s="86"/>
      <c r="E1382" s="82"/>
      <c r="F1382" s="87"/>
      <c r="G1382" s="82"/>
      <c r="IG1382"/>
      <c r="IH1382"/>
      <c r="II1382"/>
      <c r="IJ1382"/>
      <c r="IK1382"/>
      <c r="IL1382"/>
      <c r="IM1382"/>
      <c r="IN1382"/>
    </row>
    <row r="1383" s="33" customFormat="1" ht="15.75" customHeight="1" spans="3:248">
      <c r="C1383" s="86"/>
      <c r="D1383" s="86"/>
      <c r="E1383" s="82"/>
      <c r="F1383" s="87"/>
      <c r="G1383" s="82"/>
      <c r="IG1383"/>
      <c r="IH1383"/>
      <c r="II1383"/>
      <c r="IJ1383"/>
      <c r="IK1383"/>
      <c r="IL1383"/>
      <c r="IM1383"/>
      <c r="IN1383"/>
    </row>
    <row r="1384" s="33" customFormat="1" ht="15.75" customHeight="1" spans="3:248">
      <c r="C1384" s="86"/>
      <c r="D1384" s="86"/>
      <c r="E1384" s="82"/>
      <c r="F1384" s="87"/>
      <c r="G1384" s="82"/>
      <c r="IG1384"/>
      <c r="IH1384"/>
      <c r="II1384"/>
      <c r="IJ1384"/>
      <c r="IK1384"/>
      <c r="IL1384"/>
      <c r="IM1384"/>
      <c r="IN1384"/>
    </row>
    <row r="1385" s="33" customFormat="1" ht="15.75" customHeight="1" spans="3:248">
      <c r="C1385" s="86"/>
      <c r="D1385" s="86"/>
      <c r="E1385" s="82"/>
      <c r="F1385" s="87"/>
      <c r="G1385" s="82"/>
      <c r="IG1385"/>
      <c r="IH1385"/>
      <c r="II1385"/>
      <c r="IJ1385"/>
      <c r="IK1385"/>
      <c r="IL1385"/>
      <c r="IM1385"/>
      <c r="IN1385"/>
    </row>
    <row r="1386" s="33" customFormat="1" ht="15.75" customHeight="1" spans="3:248">
      <c r="C1386" s="86"/>
      <c r="D1386" s="86"/>
      <c r="E1386" s="82"/>
      <c r="F1386" s="87"/>
      <c r="G1386" s="82"/>
      <c r="IG1386"/>
      <c r="IH1386"/>
      <c r="II1386"/>
      <c r="IJ1386"/>
      <c r="IK1386"/>
      <c r="IL1386"/>
      <c r="IM1386"/>
      <c r="IN1386"/>
    </row>
    <row r="1387" s="33" customFormat="1" ht="15.75" customHeight="1" spans="3:248">
      <c r="C1387" s="86"/>
      <c r="D1387" s="86"/>
      <c r="E1387" s="82"/>
      <c r="F1387" s="87"/>
      <c r="G1387" s="82"/>
      <c r="IG1387"/>
      <c r="IH1387"/>
      <c r="II1387"/>
      <c r="IJ1387"/>
      <c r="IK1387"/>
      <c r="IL1387"/>
      <c r="IM1387"/>
      <c r="IN1387"/>
    </row>
    <row r="1388" s="33" customFormat="1" ht="15.75" customHeight="1" spans="3:248">
      <c r="C1388" s="86"/>
      <c r="D1388" s="86"/>
      <c r="E1388" s="82"/>
      <c r="F1388" s="87"/>
      <c r="G1388" s="82"/>
      <c r="IG1388"/>
      <c r="IH1388"/>
      <c r="II1388"/>
      <c r="IJ1388"/>
      <c r="IK1388"/>
      <c r="IL1388"/>
      <c r="IM1388"/>
      <c r="IN1388"/>
    </row>
    <row r="1389" s="33" customFormat="1" ht="15.75" customHeight="1" spans="3:248">
      <c r="C1389" s="86"/>
      <c r="D1389" s="86"/>
      <c r="E1389" s="82"/>
      <c r="F1389" s="87"/>
      <c r="G1389" s="82"/>
      <c r="IG1389"/>
      <c r="IH1389"/>
      <c r="II1389"/>
      <c r="IJ1389"/>
      <c r="IK1389"/>
      <c r="IL1389"/>
      <c r="IM1389"/>
      <c r="IN1389"/>
    </row>
    <row r="1390" s="33" customFormat="1" ht="15.75" customHeight="1" spans="3:248">
      <c r="C1390" s="86"/>
      <c r="D1390" s="86"/>
      <c r="E1390" s="82"/>
      <c r="F1390" s="87"/>
      <c r="G1390" s="82"/>
      <c r="IG1390"/>
      <c r="IH1390"/>
      <c r="II1390"/>
      <c r="IJ1390"/>
      <c r="IK1390"/>
      <c r="IL1390"/>
      <c r="IM1390"/>
      <c r="IN1390"/>
    </row>
    <row r="1391" s="33" customFormat="1" ht="15.75" customHeight="1" spans="3:248">
      <c r="C1391" s="86"/>
      <c r="D1391" s="86"/>
      <c r="E1391" s="82"/>
      <c r="F1391" s="87"/>
      <c r="G1391" s="82"/>
      <c r="IG1391"/>
      <c r="IH1391"/>
      <c r="II1391"/>
      <c r="IJ1391"/>
      <c r="IK1391"/>
      <c r="IL1391"/>
      <c r="IM1391"/>
      <c r="IN1391"/>
    </row>
    <row r="1392" s="33" customFormat="1" ht="15.75" customHeight="1" spans="3:248">
      <c r="C1392" s="86"/>
      <c r="D1392" s="86"/>
      <c r="E1392" s="82"/>
      <c r="F1392" s="87"/>
      <c r="G1392" s="82"/>
      <c r="IG1392"/>
      <c r="IH1392"/>
      <c r="II1392"/>
      <c r="IJ1392"/>
      <c r="IK1392"/>
      <c r="IL1392"/>
      <c r="IM1392"/>
      <c r="IN1392"/>
    </row>
    <row r="1393" s="33" customFormat="1" ht="15.75" customHeight="1" spans="3:248">
      <c r="C1393" s="86"/>
      <c r="D1393" s="86"/>
      <c r="E1393" s="82"/>
      <c r="F1393" s="87"/>
      <c r="G1393" s="82"/>
      <c r="IG1393"/>
      <c r="IH1393"/>
      <c r="II1393"/>
      <c r="IJ1393"/>
      <c r="IK1393"/>
      <c r="IL1393"/>
      <c r="IM1393"/>
      <c r="IN1393"/>
    </row>
    <row r="1394" s="33" customFormat="1" ht="15.75" customHeight="1" spans="3:248">
      <c r="C1394" s="86"/>
      <c r="D1394" s="86"/>
      <c r="E1394" s="82"/>
      <c r="F1394" s="87"/>
      <c r="G1394" s="82"/>
      <c r="IG1394"/>
      <c r="IH1394"/>
      <c r="II1394"/>
      <c r="IJ1394"/>
      <c r="IK1394"/>
      <c r="IL1394"/>
      <c r="IM1394"/>
      <c r="IN1394"/>
    </row>
    <row r="1395" s="33" customFormat="1" ht="15.75" customHeight="1" spans="3:248">
      <c r="C1395" s="86"/>
      <c r="D1395" s="86"/>
      <c r="E1395" s="82"/>
      <c r="F1395" s="87"/>
      <c r="G1395" s="82"/>
      <c r="IG1395"/>
      <c r="IH1395"/>
      <c r="II1395"/>
      <c r="IJ1395"/>
      <c r="IK1395"/>
      <c r="IL1395"/>
      <c r="IM1395"/>
      <c r="IN1395"/>
    </row>
    <row r="1396" s="33" customFormat="1" ht="15.75" customHeight="1" spans="3:248">
      <c r="C1396" s="86"/>
      <c r="D1396" s="86"/>
      <c r="E1396" s="82"/>
      <c r="F1396" s="87"/>
      <c r="G1396" s="82"/>
      <c r="IG1396"/>
      <c r="IH1396"/>
      <c r="II1396"/>
      <c r="IJ1396"/>
      <c r="IK1396"/>
      <c r="IL1396"/>
      <c r="IM1396"/>
      <c r="IN1396"/>
    </row>
    <row r="1397" s="33" customFormat="1" ht="15.75" customHeight="1" spans="3:248">
      <c r="C1397" s="86"/>
      <c r="D1397" s="86"/>
      <c r="E1397" s="82"/>
      <c r="F1397" s="87"/>
      <c r="G1397" s="82"/>
      <c r="IG1397"/>
      <c r="IH1397"/>
      <c r="II1397"/>
      <c r="IJ1397"/>
      <c r="IK1397"/>
      <c r="IL1397"/>
      <c r="IM1397"/>
      <c r="IN1397"/>
    </row>
    <row r="1398" s="33" customFormat="1" ht="15.75" customHeight="1" spans="3:248">
      <c r="C1398" s="86"/>
      <c r="D1398" s="86"/>
      <c r="E1398" s="82"/>
      <c r="F1398" s="87"/>
      <c r="G1398" s="82"/>
      <c r="IG1398"/>
      <c r="IH1398"/>
      <c r="II1398"/>
      <c r="IJ1398"/>
      <c r="IK1398"/>
      <c r="IL1398"/>
      <c r="IM1398"/>
      <c r="IN1398"/>
    </row>
    <row r="1399" s="33" customFormat="1" ht="15.75" customHeight="1" spans="3:248">
      <c r="C1399" s="86"/>
      <c r="D1399" s="86"/>
      <c r="E1399" s="82"/>
      <c r="F1399" s="87"/>
      <c r="G1399" s="82"/>
      <c r="IG1399"/>
      <c r="IH1399"/>
      <c r="II1399"/>
      <c r="IJ1399"/>
      <c r="IK1399"/>
      <c r="IL1399"/>
      <c r="IM1399"/>
      <c r="IN1399"/>
    </row>
    <row r="1400" s="33" customFormat="1" ht="15.75" customHeight="1" spans="3:248">
      <c r="C1400" s="86"/>
      <c r="D1400" s="86"/>
      <c r="E1400" s="82"/>
      <c r="F1400" s="87"/>
      <c r="G1400" s="82"/>
      <c r="IG1400"/>
      <c r="IH1400"/>
      <c r="II1400"/>
      <c r="IJ1400"/>
      <c r="IK1400"/>
      <c r="IL1400"/>
      <c r="IM1400"/>
      <c r="IN1400"/>
    </row>
    <row r="1401" s="33" customFormat="1" ht="15.75" customHeight="1" spans="3:248">
      <c r="C1401" s="86"/>
      <c r="D1401" s="86"/>
      <c r="E1401" s="82"/>
      <c r="F1401" s="87"/>
      <c r="G1401" s="82"/>
      <c r="IG1401"/>
      <c r="IH1401"/>
      <c r="II1401"/>
      <c r="IJ1401"/>
      <c r="IK1401"/>
      <c r="IL1401"/>
      <c r="IM1401"/>
      <c r="IN1401"/>
    </row>
    <row r="1402" s="33" customFormat="1" ht="15.75" customHeight="1" spans="3:248">
      <c r="C1402" s="86"/>
      <c r="D1402" s="86"/>
      <c r="E1402" s="82"/>
      <c r="F1402" s="87"/>
      <c r="G1402" s="82"/>
      <c r="IG1402"/>
      <c r="IH1402"/>
      <c r="II1402"/>
      <c r="IJ1402"/>
      <c r="IK1402"/>
      <c r="IL1402"/>
      <c r="IM1402"/>
      <c r="IN1402"/>
    </row>
    <row r="1403" s="33" customFormat="1" ht="15.75" customHeight="1" spans="3:248">
      <c r="C1403" s="86"/>
      <c r="D1403" s="86"/>
      <c r="E1403" s="82"/>
      <c r="F1403" s="87"/>
      <c r="G1403" s="82"/>
      <c r="IG1403"/>
      <c r="IH1403"/>
      <c r="II1403"/>
      <c r="IJ1403"/>
      <c r="IK1403"/>
      <c r="IL1403"/>
      <c r="IM1403"/>
      <c r="IN1403"/>
    </row>
    <row r="1404" s="33" customFormat="1" ht="15.75" customHeight="1" spans="3:248">
      <c r="C1404" s="86"/>
      <c r="D1404" s="86"/>
      <c r="E1404" s="82"/>
      <c r="F1404" s="87"/>
      <c r="G1404" s="82"/>
      <c r="IG1404"/>
      <c r="IH1404"/>
      <c r="II1404"/>
      <c r="IJ1404"/>
      <c r="IK1404"/>
      <c r="IL1404"/>
      <c r="IM1404"/>
      <c r="IN1404"/>
    </row>
    <row r="1405" s="33" customFormat="1" ht="15.75" customHeight="1" spans="3:248">
      <c r="C1405" s="86"/>
      <c r="D1405" s="86"/>
      <c r="E1405" s="82"/>
      <c r="F1405" s="87"/>
      <c r="G1405" s="82"/>
      <c r="IG1405"/>
      <c r="IH1405"/>
      <c r="II1405"/>
      <c r="IJ1405"/>
      <c r="IK1405"/>
      <c r="IL1405"/>
      <c r="IM1405"/>
      <c r="IN1405"/>
    </row>
    <row r="1406" s="33" customFormat="1" ht="15.75" customHeight="1" spans="3:248">
      <c r="C1406" s="86"/>
      <c r="D1406" s="86"/>
      <c r="E1406" s="82"/>
      <c r="F1406" s="87"/>
      <c r="G1406" s="82"/>
      <c r="IG1406"/>
      <c r="IH1406"/>
      <c r="II1406"/>
      <c r="IJ1406"/>
      <c r="IK1406"/>
      <c r="IL1406"/>
      <c r="IM1406"/>
      <c r="IN1406"/>
    </row>
    <row r="1407" s="33" customFormat="1" ht="15.75" customHeight="1" spans="3:248">
      <c r="C1407" s="86"/>
      <c r="D1407" s="86"/>
      <c r="E1407" s="82"/>
      <c r="F1407" s="87"/>
      <c r="G1407" s="82"/>
      <c r="IG1407"/>
      <c r="IH1407"/>
      <c r="II1407"/>
      <c r="IJ1407"/>
      <c r="IK1407"/>
      <c r="IL1407"/>
      <c r="IM1407"/>
      <c r="IN1407"/>
    </row>
    <row r="1408" s="33" customFormat="1" ht="15.75" customHeight="1" spans="3:248">
      <c r="C1408" s="86"/>
      <c r="D1408" s="86"/>
      <c r="E1408" s="82"/>
      <c r="F1408" s="87"/>
      <c r="G1408" s="82"/>
      <c r="IG1408"/>
      <c r="IH1408"/>
      <c r="II1408"/>
      <c r="IJ1408"/>
      <c r="IK1408"/>
      <c r="IL1408"/>
      <c r="IM1408"/>
      <c r="IN1408"/>
    </row>
    <row r="1409" s="33" customFormat="1" ht="15.75" customHeight="1" spans="3:248">
      <c r="C1409" s="86"/>
      <c r="D1409" s="86"/>
      <c r="E1409" s="82"/>
      <c r="F1409" s="87"/>
      <c r="G1409" s="82"/>
      <c r="IG1409"/>
      <c r="IH1409"/>
      <c r="II1409"/>
      <c r="IJ1409"/>
      <c r="IK1409"/>
      <c r="IL1409"/>
      <c r="IM1409"/>
      <c r="IN1409"/>
    </row>
    <row r="1410" s="33" customFormat="1" ht="15.75" customHeight="1" spans="3:248">
      <c r="C1410" s="86"/>
      <c r="D1410" s="86"/>
      <c r="E1410" s="82"/>
      <c r="F1410" s="87"/>
      <c r="G1410" s="82"/>
      <c r="IG1410"/>
      <c r="IH1410"/>
      <c r="II1410"/>
      <c r="IJ1410"/>
      <c r="IK1410"/>
      <c r="IL1410"/>
      <c r="IM1410"/>
      <c r="IN1410"/>
    </row>
    <row r="1411" s="33" customFormat="1" ht="15.75" customHeight="1" spans="3:248">
      <c r="C1411" s="86"/>
      <c r="D1411" s="86"/>
      <c r="E1411" s="82"/>
      <c r="F1411" s="87"/>
      <c r="G1411" s="82"/>
      <c r="IG1411"/>
      <c r="IH1411"/>
      <c r="II1411"/>
      <c r="IJ1411"/>
      <c r="IK1411"/>
      <c r="IL1411"/>
      <c r="IM1411"/>
      <c r="IN1411"/>
    </row>
    <row r="1412" s="33" customFormat="1" ht="15.75" customHeight="1" spans="3:248">
      <c r="C1412" s="86"/>
      <c r="D1412" s="86"/>
      <c r="E1412" s="82"/>
      <c r="F1412" s="87"/>
      <c r="G1412" s="82"/>
      <c r="IG1412"/>
      <c r="IH1412"/>
      <c r="II1412"/>
      <c r="IJ1412"/>
      <c r="IK1412"/>
      <c r="IL1412"/>
      <c r="IM1412"/>
      <c r="IN1412"/>
    </row>
    <row r="1413" s="33" customFormat="1" ht="15.75" customHeight="1" spans="3:248">
      <c r="C1413" s="86"/>
      <c r="D1413" s="86"/>
      <c r="E1413" s="82"/>
      <c r="F1413" s="87"/>
      <c r="G1413" s="82"/>
      <c r="IG1413"/>
      <c r="IH1413"/>
      <c r="II1413"/>
      <c r="IJ1413"/>
      <c r="IK1413"/>
      <c r="IL1413"/>
      <c r="IM1413"/>
      <c r="IN1413"/>
    </row>
    <row r="1414" s="33" customFormat="1" ht="15.75" customHeight="1" spans="3:248">
      <c r="C1414" s="86"/>
      <c r="D1414" s="86"/>
      <c r="E1414" s="82"/>
      <c r="F1414" s="87"/>
      <c r="G1414" s="82"/>
      <c r="IG1414"/>
      <c r="IH1414"/>
      <c r="II1414"/>
      <c r="IJ1414"/>
      <c r="IK1414"/>
      <c r="IL1414"/>
      <c r="IM1414"/>
      <c r="IN1414"/>
    </row>
    <row r="1415" s="33" customFormat="1" ht="15.75" customHeight="1" spans="3:248">
      <c r="C1415" s="86"/>
      <c r="D1415" s="86"/>
      <c r="E1415" s="82"/>
      <c r="F1415" s="87"/>
      <c r="G1415" s="82"/>
      <c r="IG1415"/>
      <c r="IH1415"/>
      <c r="II1415"/>
      <c r="IJ1415"/>
      <c r="IK1415"/>
      <c r="IL1415"/>
      <c r="IM1415"/>
      <c r="IN1415"/>
    </row>
    <row r="1416" s="33" customFormat="1" ht="15.75" customHeight="1" spans="3:248">
      <c r="C1416" s="86"/>
      <c r="D1416" s="86"/>
      <c r="E1416" s="82"/>
      <c r="F1416" s="87"/>
      <c r="G1416" s="82"/>
      <c r="IG1416"/>
      <c r="IH1416"/>
      <c r="II1416"/>
      <c r="IJ1416"/>
      <c r="IK1416"/>
      <c r="IL1416"/>
      <c r="IM1416"/>
      <c r="IN1416"/>
    </row>
    <row r="1417" s="33" customFormat="1" ht="15.75" customHeight="1" spans="3:248">
      <c r="C1417" s="86"/>
      <c r="D1417" s="86"/>
      <c r="E1417" s="82"/>
      <c r="F1417" s="87"/>
      <c r="G1417" s="82"/>
      <c r="IG1417"/>
      <c r="IH1417"/>
      <c r="II1417"/>
      <c r="IJ1417"/>
      <c r="IK1417"/>
      <c r="IL1417"/>
      <c r="IM1417"/>
      <c r="IN1417"/>
    </row>
    <row r="1418" s="33" customFormat="1" ht="15.75" customHeight="1" spans="3:248">
      <c r="C1418" s="86"/>
      <c r="D1418" s="86"/>
      <c r="E1418" s="82"/>
      <c r="F1418" s="87"/>
      <c r="G1418" s="82"/>
      <c r="IG1418"/>
      <c r="IH1418"/>
      <c r="II1418"/>
      <c r="IJ1418"/>
      <c r="IK1418"/>
      <c r="IL1418"/>
      <c r="IM1418"/>
      <c r="IN1418"/>
    </row>
    <row r="1419" s="33" customFormat="1" ht="15.75" customHeight="1" spans="3:248">
      <c r="C1419" s="86"/>
      <c r="D1419" s="86"/>
      <c r="E1419" s="82"/>
      <c r="F1419" s="87"/>
      <c r="G1419" s="82"/>
      <c r="IG1419"/>
      <c r="IH1419"/>
      <c r="II1419"/>
      <c r="IJ1419"/>
      <c r="IK1419"/>
      <c r="IL1419"/>
      <c r="IM1419"/>
      <c r="IN1419"/>
    </row>
    <row r="1420" s="33" customFormat="1" ht="15.75" customHeight="1" spans="3:248">
      <c r="C1420" s="86"/>
      <c r="D1420" s="86"/>
      <c r="E1420" s="82"/>
      <c r="F1420" s="87"/>
      <c r="G1420" s="82"/>
      <c r="IG1420"/>
      <c r="IH1420"/>
      <c r="II1420"/>
      <c r="IJ1420"/>
      <c r="IK1420"/>
      <c r="IL1420"/>
      <c r="IM1420"/>
      <c r="IN1420"/>
    </row>
    <row r="1421" s="33" customFormat="1" ht="15.75" customHeight="1" spans="3:248">
      <c r="C1421" s="86"/>
      <c r="D1421" s="86"/>
      <c r="E1421" s="82"/>
      <c r="F1421" s="87"/>
      <c r="G1421" s="82"/>
      <c r="IG1421"/>
      <c r="IH1421"/>
      <c r="II1421"/>
      <c r="IJ1421"/>
      <c r="IK1421"/>
      <c r="IL1421"/>
      <c r="IM1421"/>
      <c r="IN1421"/>
    </row>
    <row r="1422" s="33" customFormat="1" ht="15.75" customHeight="1" spans="3:248">
      <c r="C1422" s="86"/>
      <c r="D1422" s="86"/>
      <c r="E1422" s="82"/>
      <c r="F1422" s="87"/>
      <c r="G1422" s="82"/>
      <c r="IG1422"/>
      <c r="IH1422"/>
      <c r="II1422"/>
      <c r="IJ1422"/>
      <c r="IK1422"/>
      <c r="IL1422"/>
      <c r="IM1422"/>
      <c r="IN1422"/>
    </row>
    <row r="1423" s="33" customFormat="1" ht="15.75" customHeight="1" spans="3:248">
      <c r="C1423" s="86"/>
      <c r="D1423" s="86"/>
      <c r="E1423" s="82"/>
      <c r="F1423" s="87"/>
      <c r="G1423" s="82"/>
      <c r="IG1423"/>
      <c r="IH1423"/>
      <c r="II1423"/>
      <c r="IJ1423"/>
      <c r="IK1423"/>
      <c r="IL1423"/>
      <c r="IM1423"/>
      <c r="IN1423"/>
    </row>
    <row r="1424" s="33" customFormat="1" ht="15.75" customHeight="1" spans="3:248">
      <c r="C1424" s="86"/>
      <c r="D1424" s="86"/>
      <c r="E1424" s="82"/>
      <c r="F1424" s="87"/>
      <c r="G1424" s="82"/>
      <c r="IG1424"/>
      <c r="IH1424"/>
      <c r="II1424"/>
      <c r="IJ1424"/>
      <c r="IK1424"/>
      <c r="IL1424"/>
      <c r="IM1424"/>
      <c r="IN1424"/>
    </row>
    <row r="1425" s="33" customFormat="1" ht="15.75" customHeight="1" spans="3:248">
      <c r="C1425" s="86"/>
      <c r="D1425" s="86"/>
      <c r="E1425" s="82"/>
      <c r="F1425" s="87"/>
      <c r="G1425" s="82"/>
      <c r="IG1425"/>
      <c r="IH1425"/>
      <c r="II1425"/>
      <c r="IJ1425"/>
      <c r="IK1425"/>
      <c r="IL1425"/>
      <c r="IM1425"/>
      <c r="IN1425"/>
    </row>
    <row r="1426" s="33" customFormat="1" ht="15.75" customHeight="1" spans="3:248">
      <c r="C1426" s="86"/>
      <c r="D1426" s="86"/>
      <c r="E1426" s="82"/>
      <c r="F1426" s="87"/>
      <c r="G1426" s="82"/>
      <c r="IG1426"/>
      <c r="IH1426"/>
      <c r="II1426"/>
      <c r="IJ1426"/>
      <c r="IK1426"/>
      <c r="IL1426"/>
      <c r="IM1426"/>
      <c r="IN1426"/>
    </row>
    <row r="1427" s="33" customFormat="1" ht="15.75" customHeight="1" spans="3:248">
      <c r="C1427" s="86"/>
      <c r="D1427" s="86"/>
      <c r="E1427" s="82"/>
      <c r="F1427" s="87"/>
      <c r="G1427" s="82"/>
      <c r="IG1427"/>
      <c r="IH1427"/>
      <c r="II1427"/>
      <c r="IJ1427"/>
      <c r="IK1427"/>
      <c r="IL1427"/>
      <c r="IM1427"/>
      <c r="IN1427"/>
    </row>
    <row r="1428" s="33" customFormat="1" ht="15.75" customHeight="1" spans="3:248">
      <c r="C1428" s="86"/>
      <c r="D1428" s="86"/>
      <c r="E1428" s="82"/>
      <c r="F1428" s="87"/>
      <c r="G1428" s="82"/>
      <c r="IG1428"/>
      <c r="IH1428"/>
      <c r="II1428"/>
      <c r="IJ1428"/>
      <c r="IK1428"/>
      <c r="IL1428"/>
      <c r="IM1428"/>
      <c r="IN1428"/>
    </row>
    <row r="1429" s="33" customFormat="1" ht="15.75" customHeight="1" spans="3:248">
      <c r="C1429" s="86"/>
      <c r="D1429" s="86"/>
      <c r="E1429" s="82"/>
      <c r="F1429" s="87"/>
      <c r="G1429" s="82"/>
      <c r="IG1429"/>
      <c r="IH1429"/>
      <c r="II1429"/>
      <c r="IJ1429"/>
      <c r="IK1429"/>
      <c r="IL1429"/>
      <c r="IM1429"/>
      <c r="IN1429"/>
    </row>
    <row r="1430" s="33" customFormat="1" ht="15.75" customHeight="1" spans="3:248">
      <c r="C1430" s="86"/>
      <c r="D1430" s="86"/>
      <c r="E1430" s="82"/>
      <c r="F1430" s="87"/>
      <c r="G1430" s="82"/>
      <c r="IG1430"/>
      <c r="IH1430"/>
      <c r="II1430"/>
      <c r="IJ1430"/>
      <c r="IK1430"/>
      <c r="IL1430"/>
      <c r="IM1430"/>
      <c r="IN1430"/>
    </row>
    <row r="1431" s="33" customFormat="1" ht="15.75" customHeight="1" spans="3:248">
      <c r="C1431" s="86"/>
      <c r="D1431" s="86"/>
      <c r="E1431" s="82"/>
      <c r="F1431" s="87"/>
      <c r="G1431" s="82"/>
      <c r="IG1431"/>
      <c r="IH1431"/>
      <c r="II1431"/>
      <c r="IJ1431"/>
      <c r="IK1431"/>
      <c r="IL1431"/>
      <c r="IM1431"/>
      <c r="IN1431"/>
    </row>
    <row r="1432" s="33" customFormat="1" ht="15.75" customHeight="1" spans="3:248">
      <c r="C1432" s="86"/>
      <c r="D1432" s="86"/>
      <c r="E1432" s="82"/>
      <c r="F1432" s="87"/>
      <c r="G1432" s="82"/>
      <c r="IG1432"/>
      <c r="IH1432"/>
      <c r="II1432"/>
      <c r="IJ1432"/>
      <c r="IK1432"/>
      <c r="IL1432"/>
      <c r="IM1432"/>
      <c r="IN1432"/>
    </row>
    <row r="1433" s="33" customFormat="1" ht="15.75" customHeight="1" spans="3:248">
      <c r="C1433" s="86"/>
      <c r="D1433" s="86"/>
      <c r="E1433" s="82"/>
      <c r="F1433" s="87"/>
      <c r="G1433" s="82"/>
      <c r="IG1433"/>
      <c r="IH1433"/>
      <c r="II1433"/>
      <c r="IJ1433"/>
      <c r="IK1433"/>
      <c r="IL1433"/>
      <c r="IM1433"/>
      <c r="IN1433"/>
    </row>
    <row r="1434" s="33" customFormat="1" ht="15.75" customHeight="1" spans="3:248">
      <c r="C1434" s="86"/>
      <c r="D1434" s="86"/>
      <c r="E1434" s="82"/>
      <c r="F1434" s="87"/>
      <c r="G1434" s="82"/>
      <c r="IG1434"/>
      <c r="IH1434"/>
      <c r="II1434"/>
      <c r="IJ1434"/>
      <c r="IK1434"/>
      <c r="IL1434"/>
      <c r="IM1434"/>
      <c r="IN1434"/>
    </row>
    <row r="1435" s="33" customFormat="1" ht="15.75" customHeight="1" spans="3:248">
      <c r="C1435" s="86"/>
      <c r="D1435" s="86"/>
      <c r="E1435" s="82"/>
      <c r="F1435" s="87"/>
      <c r="G1435" s="82"/>
      <c r="IG1435"/>
      <c r="IH1435"/>
      <c r="II1435"/>
      <c r="IJ1435"/>
      <c r="IK1435"/>
      <c r="IL1435"/>
      <c r="IM1435"/>
      <c r="IN1435"/>
    </row>
    <row r="1436" s="33" customFormat="1" ht="15.75" customHeight="1" spans="3:248">
      <c r="C1436" s="86"/>
      <c r="D1436" s="86"/>
      <c r="E1436" s="82"/>
      <c r="F1436" s="87"/>
      <c r="G1436" s="82"/>
      <c r="IG1436"/>
      <c r="IH1436"/>
      <c r="II1436"/>
      <c r="IJ1436"/>
      <c r="IK1436"/>
      <c r="IL1436"/>
      <c r="IM1436"/>
      <c r="IN1436"/>
    </row>
    <row r="1437" s="33" customFormat="1" ht="15.75" customHeight="1" spans="3:248">
      <c r="C1437" s="86"/>
      <c r="D1437" s="86"/>
      <c r="E1437" s="82"/>
      <c r="F1437" s="87"/>
      <c r="G1437" s="82"/>
      <c r="IG1437"/>
      <c r="IH1437"/>
      <c r="II1437"/>
      <c r="IJ1437"/>
      <c r="IK1437"/>
      <c r="IL1437"/>
      <c r="IM1437"/>
      <c r="IN1437"/>
    </row>
    <row r="1438" s="33" customFormat="1" ht="15.75" customHeight="1" spans="3:248">
      <c r="C1438" s="86"/>
      <c r="D1438" s="86"/>
      <c r="E1438" s="82"/>
      <c r="F1438" s="87"/>
      <c r="G1438" s="82"/>
      <c r="IG1438"/>
      <c r="IH1438"/>
      <c r="II1438"/>
      <c r="IJ1438"/>
      <c r="IK1438"/>
      <c r="IL1438"/>
      <c r="IM1438"/>
      <c r="IN1438"/>
    </row>
    <row r="1439" s="33" customFormat="1" ht="15.75" customHeight="1" spans="3:248">
      <c r="C1439" s="86"/>
      <c r="D1439" s="86"/>
      <c r="E1439" s="82"/>
      <c r="F1439" s="87"/>
      <c r="G1439" s="82"/>
      <c r="IG1439"/>
      <c r="IH1439"/>
      <c r="II1439"/>
      <c r="IJ1439"/>
      <c r="IK1439"/>
      <c r="IL1439"/>
      <c r="IM1439"/>
      <c r="IN1439"/>
    </row>
    <row r="1440" s="33" customFormat="1" ht="15.75" customHeight="1" spans="3:248">
      <c r="C1440" s="86"/>
      <c r="D1440" s="86"/>
      <c r="E1440" s="82"/>
      <c r="F1440" s="87"/>
      <c r="G1440" s="82"/>
      <c r="IG1440"/>
      <c r="IH1440"/>
      <c r="II1440"/>
      <c r="IJ1440"/>
      <c r="IK1440"/>
      <c r="IL1440"/>
      <c r="IM1440"/>
      <c r="IN1440"/>
    </row>
    <row r="1441" s="33" customFormat="1" ht="15.75" customHeight="1" spans="3:248">
      <c r="C1441" s="86"/>
      <c r="D1441" s="86"/>
      <c r="E1441" s="82"/>
      <c r="F1441" s="87"/>
      <c r="G1441" s="82"/>
      <c r="IG1441"/>
      <c r="IH1441"/>
      <c r="II1441"/>
      <c r="IJ1441"/>
      <c r="IK1441"/>
      <c r="IL1441"/>
      <c r="IM1441"/>
      <c r="IN1441"/>
    </row>
    <row r="1442" s="33" customFormat="1" ht="15.75" customHeight="1" spans="3:248">
      <c r="C1442" s="86"/>
      <c r="D1442" s="86"/>
      <c r="E1442" s="82"/>
      <c r="F1442" s="87"/>
      <c r="G1442" s="82"/>
      <c r="IG1442"/>
      <c r="IH1442"/>
      <c r="II1442"/>
      <c r="IJ1442"/>
      <c r="IK1442"/>
      <c r="IL1442"/>
      <c r="IM1442"/>
      <c r="IN1442"/>
    </row>
    <row r="1443" s="33" customFormat="1" ht="15.75" customHeight="1" spans="3:248">
      <c r="C1443" s="86"/>
      <c r="D1443" s="86"/>
      <c r="E1443" s="82"/>
      <c r="F1443" s="87"/>
      <c r="G1443" s="82"/>
      <c r="IG1443"/>
      <c r="IH1443"/>
      <c r="II1443"/>
      <c r="IJ1443"/>
      <c r="IK1443"/>
      <c r="IL1443"/>
      <c r="IM1443"/>
      <c r="IN1443"/>
    </row>
    <row r="1444" s="33" customFormat="1" ht="15.75" customHeight="1" spans="3:248">
      <c r="C1444" s="86"/>
      <c r="D1444" s="86"/>
      <c r="E1444" s="82"/>
      <c r="F1444" s="87"/>
      <c r="G1444" s="82"/>
      <c r="IG1444"/>
      <c r="IH1444"/>
      <c r="II1444"/>
      <c r="IJ1444"/>
      <c r="IK1444"/>
      <c r="IL1444"/>
      <c r="IM1444"/>
      <c r="IN1444"/>
    </row>
    <row r="1445" s="33" customFormat="1" ht="15.75" customHeight="1" spans="3:248">
      <c r="C1445" s="86"/>
      <c r="D1445" s="86"/>
      <c r="E1445" s="82"/>
      <c r="F1445" s="87"/>
      <c r="G1445" s="82"/>
      <c r="IG1445"/>
      <c r="IH1445"/>
      <c r="II1445"/>
      <c r="IJ1445"/>
      <c r="IK1445"/>
      <c r="IL1445"/>
      <c r="IM1445"/>
      <c r="IN1445"/>
    </row>
    <row r="1446" s="33" customFormat="1" ht="15.75" customHeight="1" spans="3:248">
      <c r="C1446" s="86"/>
      <c r="D1446" s="86"/>
      <c r="E1446" s="82"/>
      <c r="F1446" s="87"/>
      <c r="G1446" s="82"/>
      <c r="IG1446"/>
      <c r="IH1446"/>
      <c r="II1446"/>
      <c r="IJ1446"/>
      <c r="IK1446"/>
      <c r="IL1446"/>
      <c r="IM1446"/>
      <c r="IN1446"/>
    </row>
    <row r="1447" s="33" customFormat="1" ht="15.75" customHeight="1" spans="3:248">
      <c r="C1447" s="86"/>
      <c r="D1447" s="86"/>
      <c r="E1447" s="82"/>
      <c r="F1447" s="87"/>
      <c r="G1447" s="82"/>
      <c r="IG1447"/>
      <c r="IH1447"/>
      <c r="II1447"/>
      <c r="IJ1447"/>
      <c r="IK1447"/>
      <c r="IL1447"/>
      <c r="IM1447"/>
      <c r="IN1447"/>
    </row>
    <row r="1448" s="33" customFormat="1" ht="15.75" customHeight="1" spans="3:248">
      <c r="C1448" s="86"/>
      <c r="D1448" s="86"/>
      <c r="E1448" s="82"/>
      <c r="F1448" s="87"/>
      <c r="G1448" s="82"/>
      <c r="IG1448"/>
      <c r="IH1448"/>
      <c r="II1448"/>
      <c r="IJ1448"/>
      <c r="IK1448"/>
      <c r="IL1448"/>
      <c r="IM1448"/>
      <c r="IN1448"/>
    </row>
    <row r="1449" s="33" customFormat="1" ht="15.75" customHeight="1" spans="3:248">
      <c r="C1449" s="86"/>
      <c r="D1449" s="86"/>
      <c r="E1449" s="82"/>
      <c r="F1449" s="87"/>
      <c r="G1449" s="82"/>
      <c r="IG1449"/>
      <c r="IH1449"/>
      <c r="II1449"/>
      <c r="IJ1449"/>
      <c r="IK1449"/>
      <c r="IL1449"/>
      <c r="IM1449"/>
      <c r="IN1449"/>
    </row>
    <row r="1450" s="33" customFormat="1" ht="15.75" customHeight="1" spans="3:248">
      <c r="C1450" s="86"/>
      <c r="D1450" s="86"/>
      <c r="E1450" s="82"/>
      <c r="F1450" s="87"/>
      <c r="G1450" s="82"/>
      <c r="IG1450"/>
      <c r="IH1450"/>
      <c r="II1450"/>
      <c r="IJ1450"/>
      <c r="IK1450"/>
      <c r="IL1450"/>
      <c r="IM1450"/>
      <c r="IN1450"/>
    </row>
    <row r="1451" s="33" customFormat="1" ht="15.75" customHeight="1" spans="3:248">
      <c r="C1451" s="86"/>
      <c r="D1451" s="86"/>
      <c r="E1451" s="82"/>
      <c r="F1451" s="87"/>
      <c r="G1451" s="82"/>
      <c r="IG1451"/>
      <c r="IH1451"/>
      <c r="II1451"/>
      <c r="IJ1451"/>
      <c r="IK1451"/>
      <c r="IL1451"/>
      <c r="IM1451"/>
      <c r="IN1451"/>
    </row>
    <row r="1452" s="33" customFormat="1" ht="15.75" customHeight="1" spans="3:248">
      <c r="C1452" s="86"/>
      <c r="D1452" s="86"/>
      <c r="E1452" s="82"/>
      <c r="F1452" s="87"/>
      <c r="G1452" s="82"/>
      <c r="IG1452"/>
      <c r="IH1452"/>
      <c r="II1452"/>
      <c r="IJ1452"/>
      <c r="IK1452"/>
      <c r="IL1452"/>
      <c r="IM1452"/>
      <c r="IN1452"/>
    </row>
    <row r="1453" s="33" customFormat="1" ht="15.75" customHeight="1" spans="3:248">
      <c r="C1453" s="86"/>
      <c r="D1453" s="86"/>
      <c r="E1453" s="82"/>
      <c r="F1453" s="87"/>
      <c r="G1453" s="82"/>
      <c r="IG1453"/>
      <c r="IH1453"/>
      <c r="II1453"/>
      <c r="IJ1453"/>
      <c r="IK1453"/>
      <c r="IL1453"/>
      <c r="IM1453"/>
      <c r="IN1453"/>
    </row>
    <row r="1454" s="33" customFormat="1" ht="15.75" customHeight="1" spans="3:248">
      <c r="C1454" s="86"/>
      <c r="D1454" s="86"/>
      <c r="E1454" s="82"/>
      <c r="F1454" s="87"/>
      <c r="G1454" s="82"/>
      <c r="IG1454"/>
      <c r="IH1454"/>
      <c r="II1454"/>
      <c r="IJ1454"/>
      <c r="IK1454"/>
      <c r="IL1454"/>
      <c r="IM1454"/>
      <c r="IN1454"/>
    </row>
    <row r="1455" s="33" customFormat="1" ht="15.75" customHeight="1" spans="3:248">
      <c r="C1455" s="86"/>
      <c r="D1455" s="86"/>
      <c r="E1455" s="82"/>
      <c r="F1455" s="87"/>
      <c r="G1455" s="82"/>
      <c r="IG1455"/>
      <c r="IH1455"/>
      <c r="II1455"/>
      <c r="IJ1455"/>
      <c r="IK1455"/>
      <c r="IL1455"/>
      <c r="IM1455"/>
      <c r="IN1455"/>
    </row>
    <row r="1456" s="33" customFormat="1" ht="15.75" customHeight="1" spans="3:248">
      <c r="C1456" s="86"/>
      <c r="D1456" s="86"/>
      <c r="E1456" s="82"/>
      <c r="F1456" s="87"/>
      <c r="G1456" s="82"/>
      <c r="IG1456"/>
      <c r="IH1456"/>
      <c r="II1456"/>
      <c r="IJ1456"/>
      <c r="IK1456"/>
      <c r="IL1456"/>
      <c r="IM1456"/>
      <c r="IN1456"/>
    </row>
    <row r="1457" s="33" customFormat="1" ht="15.75" customHeight="1" spans="3:248">
      <c r="C1457" s="86"/>
      <c r="D1457" s="86"/>
      <c r="E1457" s="82"/>
      <c r="F1457" s="87"/>
      <c r="G1457" s="82"/>
      <c r="IG1457"/>
      <c r="IH1457"/>
      <c r="II1457"/>
      <c r="IJ1457"/>
      <c r="IK1457"/>
      <c r="IL1457"/>
      <c r="IM1457"/>
      <c r="IN1457"/>
    </row>
    <row r="1458" s="33" customFormat="1" ht="15.75" customHeight="1" spans="3:248">
      <c r="C1458" s="86"/>
      <c r="D1458" s="86"/>
      <c r="E1458" s="82"/>
      <c r="F1458" s="87"/>
      <c r="G1458" s="82"/>
      <c r="IG1458"/>
      <c r="IH1458"/>
      <c r="II1458"/>
      <c r="IJ1458"/>
      <c r="IK1458"/>
      <c r="IL1458"/>
      <c r="IM1458"/>
      <c r="IN1458"/>
    </row>
    <row r="1459" s="33" customFormat="1" ht="15.75" customHeight="1" spans="3:248">
      <c r="C1459" s="86"/>
      <c r="D1459" s="86"/>
      <c r="E1459" s="82"/>
      <c r="F1459" s="87"/>
      <c r="G1459" s="82"/>
      <c r="IG1459"/>
      <c r="IH1459"/>
      <c r="II1459"/>
      <c r="IJ1459"/>
      <c r="IK1459"/>
      <c r="IL1459"/>
      <c r="IM1459"/>
      <c r="IN1459"/>
    </row>
    <row r="1460" s="33" customFormat="1" ht="15.75" customHeight="1" spans="3:248">
      <c r="C1460" s="86"/>
      <c r="D1460" s="86"/>
      <c r="E1460" s="82"/>
      <c r="F1460" s="87"/>
      <c r="G1460" s="82"/>
      <c r="IG1460"/>
      <c r="IH1460"/>
      <c r="II1460"/>
      <c r="IJ1460"/>
      <c r="IK1460"/>
      <c r="IL1460"/>
      <c r="IM1460"/>
      <c r="IN1460"/>
    </row>
    <row r="1461" s="33" customFormat="1" ht="15.75" customHeight="1" spans="3:248">
      <c r="C1461" s="86"/>
      <c r="D1461" s="86"/>
      <c r="E1461" s="82"/>
      <c r="F1461" s="87"/>
      <c r="G1461" s="82"/>
      <c r="IG1461"/>
      <c r="IH1461"/>
      <c r="II1461"/>
      <c r="IJ1461"/>
      <c r="IK1461"/>
      <c r="IL1461"/>
      <c r="IM1461"/>
      <c r="IN1461"/>
    </row>
    <row r="1462" s="33" customFormat="1" ht="15.75" customHeight="1" spans="3:248">
      <c r="C1462" s="86"/>
      <c r="D1462" s="86"/>
      <c r="E1462" s="82"/>
      <c r="F1462" s="87"/>
      <c r="G1462" s="82"/>
      <c r="IG1462"/>
      <c r="IH1462"/>
      <c r="II1462"/>
      <c r="IJ1462"/>
      <c r="IK1462"/>
      <c r="IL1462"/>
      <c r="IM1462"/>
      <c r="IN1462"/>
    </row>
    <row r="1463" s="33" customFormat="1" ht="15.75" customHeight="1" spans="3:248">
      <c r="C1463" s="86"/>
      <c r="D1463" s="86"/>
      <c r="E1463" s="82"/>
      <c r="F1463" s="87"/>
      <c r="G1463" s="82"/>
      <c r="IG1463"/>
      <c r="IH1463"/>
      <c r="II1463"/>
      <c r="IJ1463"/>
      <c r="IK1463"/>
      <c r="IL1463"/>
      <c r="IM1463"/>
      <c r="IN1463"/>
    </row>
    <row r="1464" s="33" customFormat="1" ht="15.75" customHeight="1" spans="3:248">
      <c r="C1464" s="86"/>
      <c r="D1464" s="86"/>
      <c r="E1464" s="82"/>
      <c r="F1464" s="87"/>
      <c r="G1464" s="82"/>
      <c r="IG1464"/>
      <c r="IH1464"/>
      <c r="II1464"/>
      <c r="IJ1464"/>
      <c r="IK1464"/>
      <c r="IL1464"/>
      <c r="IM1464"/>
      <c r="IN1464"/>
    </row>
    <row r="1465" s="33" customFormat="1" ht="15.75" customHeight="1" spans="3:248">
      <c r="C1465" s="86"/>
      <c r="D1465" s="86"/>
      <c r="E1465" s="82"/>
      <c r="F1465" s="87"/>
      <c r="G1465" s="82"/>
      <c r="IG1465"/>
      <c r="IH1465"/>
      <c r="II1465"/>
      <c r="IJ1465"/>
      <c r="IK1465"/>
      <c r="IL1465"/>
      <c r="IM1465"/>
      <c r="IN1465"/>
    </row>
    <row r="1466" s="33" customFormat="1" ht="15.75" customHeight="1" spans="3:248">
      <c r="C1466" s="86"/>
      <c r="D1466" s="86"/>
      <c r="E1466" s="82"/>
      <c r="F1466" s="87"/>
      <c r="G1466" s="82"/>
      <c r="IG1466"/>
      <c r="IH1466"/>
      <c r="II1466"/>
      <c r="IJ1466"/>
      <c r="IK1466"/>
      <c r="IL1466"/>
      <c r="IM1466"/>
      <c r="IN1466"/>
    </row>
    <row r="1467" s="33" customFormat="1" ht="15.75" customHeight="1" spans="3:248">
      <c r="C1467" s="86"/>
      <c r="D1467" s="86"/>
      <c r="E1467" s="82"/>
      <c r="F1467" s="87"/>
      <c r="G1467" s="82"/>
      <c r="IG1467"/>
      <c r="IH1467"/>
      <c r="II1467"/>
      <c r="IJ1467"/>
      <c r="IK1467"/>
      <c r="IL1467"/>
      <c r="IM1467"/>
      <c r="IN1467"/>
    </row>
    <row r="1468" s="33" customFormat="1" ht="15.75" customHeight="1" spans="3:248">
      <c r="C1468" s="86"/>
      <c r="D1468" s="86"/>
      <c r="E1468" s="82"/>
      <c r="F1468" s="87"/>
      <c r="G1468" s="82"/>
      <c r="IG1468"/>
      <c r="IH1468"/>
      <c r="II1468"/>
      <c r="IJ1468"/>
      <c r="IK1468"/>
      <c r="IL1468"/>
      <c r="IM1468"/>
      <c r="IN1468"/>
    </row>
    <row r="1469" s="33" customFormat="1" ht="15.75" customHeight="1" spans="3:248">
      <c r="C1469" s="86"/>
      <c r="D1469" s="86"/>
      <c r="E1469" s="82"/>
      <c r="F1469" s="87"/>
      <c r="G1469" s="82"/>
      <c r="IG1469"/>
      <c r="IH1469"/>
      <c r="II1469"/>
      <c r="IJ1469"/>
      <c r="IK1469"/>
      <c r="IL1469"/>
      <c r="IM1469"/>
      <c r="IN1469"/>
    </row>
    <row r="1470" s="33" customFormat="1" ht="15.75" customHeight="1" spans="3:248">
      <c r="C1470" s="86"/>
      <c r="D1470" s="86"/>
      <c r="E1470" s="82"/>
      <c r="F1470" s="87"/>
      <c r="G1470" s="82"/>
      <c r="IG1470"/>
      <c r="IH1470"/>
      <c r="II1470"/>
      <c r="IJ1470"/>
      <c r="IK1470"/>
      <c r="IL1470"/>
      <c r="IM1470"/>
      <c r="IN1470"/>
    </row>
    <row r="1471" s="33" customFormat="1" ht="15.75" customHeight="1" spans="3:248">
      <c r="C1471" s="86"/>
      <c r="D1471" s="86"/>
      <c r="E1471" s="82"/>
      <c r="F1471" s="87"/>
      <c r="G1471" s="82"/>
      <c r="IG1471"/>
      <c r="IH1471"/>
      <c r="II1471"/>
      <c r="IJ1471"/>
      <c r="IK1471"/>
      <c r="IL1471"/>
      <c r="IM1471"/>
      <c r="IN1471"/>
    </row>
    <row r="1472" s="33" customFormat="1" ht="15.75" customHeight="1" spans="3:248">
      <c r="C1472" s="86"/>
      <c r="D1472" s="86"/>
      <c r="E1472" s="82"/>
      <c r="F1472" s="87"/>
      <c r="G1472" s="82"/>
      <c r="IG1472"/>
      <c r="IH1472"/>
      <c r="II1472"/>
      <c r="IJ1472"/>
      <c r="IK1472"/>
      <c r="IL1472"/>
      <c r="IM1472"/>
      <c r="IN1472"/>
    </row>
    <row r="1473" s="33" customFormat="1" ht="15.75" customHeight="1" spans="3:248">
      <c r="C1473" s="86"/>
      <c r="D1473" s="86"/>
      <c r="E1473" s="82"/>
      <c r="F1473" s="87"/>
      <c r="G1473" s="82"/>
      <c r="IG1473"/>
      <c r="IH1473"/>
      <c r="II1473"/>
      <c r="IJ1473"/>
      <c r="IK1473"/>
      <c r="IL1473"/>
      <c r="IM1473"/>
      <c r="IN1473"/>
    </row>
    <row r="1474" s="33" customFormat="1" ht="15.75" customHeight="1" spans="3:248">
      <c r="C1474" s="86"/>
      <c r="D1474" s="86"/>
      <c r="E1474" s="82"/>
      <c r="F1474" s="87"/>
      <c r="G1474" s="82"/>
      <c r="IG1474"/>
      <c r="IH1474"/>
      <c r="II1474"/>
      <c r="IJ1474"/>
      <c r="IK1474"/>
      <c r="IL1474"/>
      <c r="IM1474"/>
      <c r="IN1474"/>
    </row>
    <row r="1475" s="33" customFormat="1" ht="15.75" customHeight="1" spans="3:248">
      <c r="C1475" s="86"/>
      <c r="D1475" s="86"/>
      <c r="E1475" s="82"/>
      <c r="F1475" s="87"/>
      <c r="G1475" s="82"/>
      <c r="IG1475"/>
      <c r="IH1475"/>
      <c r="II1475"/>
      <c r="IJ1475"/>
      <c r="IK1475"/>
      <c r="IL1475"/>
      <c r="IM1475"/>
      <c r="IN1475"/>
    </row>
    <row r="1476" s="33" customFormat="1" ht="15.75" customHeight="1" spans="3:248">
      <c r="C1476" s="86"/>
      <c r="D1476" s="86"/>
      <c r="E1476" s="82"/>
      <c r="F1476" s="87"/>
      <c r="G1476" s="82"/>
      <c r="IG1476"/>
      <c r="IH1476"/>
      <c r="II1476"/>
      <c r="IJ1476"/>
      <c r="IK1476"/>
      <c r="IL1476"/>
      <c r="IM1476"/>
      <c r="IN1476"/>
    </row>
    <row r="1477" s="33" customFormat="1" ht="15.75" customHeight="1" spans="3:248">
      <c r="C1477" s="86"/>
      <c r="D1477" s="86"/>
      <c r="E1477" s="82"/>
      <c r="F1477" s="87"/>
      <c r="G1477" s="82"/>
      <c r="IG1477"/>
      <c r="IH1477"/>
      <c r="II1477"/>
      <c r="IJ1477"/>
      <c r="IK1477"/>
      <c r="IL1477"/>
      <c r="IM1477"/>
      <c r="IN1477"/>
    </row>
    <row r="1478" s="33" customFormat="1" ht="15.75" customHeight="1" spans="3:248">
      <c r="C1478" s="86"/>
      <c r="D1478" s="86"/>
      <c r="E1478" s="82"/>
      <c r="F1478" s="87"/>
      <c r="G1478" s="82"/>
      <c r="IG1478"/>
      <c r="IH1478"/>
      <c r="II1478"/>
      <c r="IJ1478"/>
      <c r="IK1478"/>
      <c r="IL1478"/>
      <c r="IM1478"/>
      <c r="IN1478"/>
    </row>
    <row r="1479" s="33" customFormat="1" ht="15.75" customHeight="1" spans="3:248">
      <c r="C1479" s="86"/>
      <c r="D1479" s="86"/>
      <c r="E1479" s="82"/>
      <c r="F1479" s="87"/>
      <c r="G1479" s="82"/>
      <c r="IG1479"/>
      <c r="IH1479"/>
      <c r="II1479"/>
      <c r="IJ1479"/>
      <c r="IK1479"/>
      <c r="IL1479"/>
      <c r="IM1479"/>
      <c r="IN1479"/>
    </row>
    <row r="1480" s="33" customFormat="1" ht="15.75" customHeight="1" spans="3:248">
      <c r="C1480" s="86"/>
      <c r="D1480" s="86"/>
      <c r="E1480" s="82"/>
      <c r="F1480" s="87"/>
      <c r="G1480" s="82"/>
      <c r="IG1480"/>
      <c r="IH1480"/>
      <c r="II1480"/>
      <c r="IJ1480"/>
      <c r="IK1480"/>
      <c r="IL1480"/>
      <c r="IM1480"/>
      <c r="IN1480"/>
    </row>
    <row r="1481" s="33" customFormat="1" ht="15.75" customHeight="1" spans="3:248">
      <c r="C1481" s="86"/>
      <c r="D1481" s="86"/>
      <c r="E1481" s="82"/>
      <c r="F1481" s="87"/>
      <c r="G1481" s="82"/>
      <c r="IG1481"/>
      <c r="IH1481"/>
      <c r="II1481"/>
      <c r="IJ1481"/>
      <c r="IK1481"/>
      <c r="IL1481"/>
      <c r="IM1481"/>
      <c r="IN1481"/>
    </row>
    <row r="1482" s="33" customFormat="1" ht="15.75" customHeight="1" spans="3:248">
      <c r="C1482" s="86"/>
      <c r="D1482" s="86"/>
      <c r="E1482" s="82"/>
      <c r="F1482" s="87"/>
      <c r="G1482" s="82"/>
      <c r="IG1482"/>
      <c r="IH1482"/>
      <c r="II1482"/>
      <c r="IJ1482"/>
      <c r="IK1482"/>
      <c r="IL1482"/>
      <c r="IM1482"/>
      <c r="IN1482"/>
    </row>
    <row r="1483" s="33" customFormat="1" ht="15.75" customHeight="1" spans="3:248">
      <c r="C1483" s="86"/>
      <c r="D1483" s="86"/>
      <c r="E1483" s="82"/>
      <c r="F1483" s="87"/>
      <c r="G1483" s="82"/>
      <c r="IG1483"/>
      <c r="IH1483"/>
      <c r="II1483"/>
      <c r="IJ1483"/>
      <c r="IK1483"/>
      <c r="IL1483"/>
      <c r="IM1483"/>
      <c r="IN1483"/>
    </row>
    <row r="1484" s="33" customFormat="1" ht="15.75" customHeight="1" spans="3:248">
      <c r="C1484" s="86"/>
      <c r="D1484" s="86"/>
      <c r="E1484" s="82"/>
      <c r="F1484" s="87"/>
      <c r="G1484" s="82"/>
      <c r="IG1484"/>
      <c r="IH1484"/>
      <c r="II1484"/>
      <c r="IJ1484"/>
      <c r="IK1484"/>
      <c r="IL1484"/>
      <c r="IM1484"/>
      <c r="IN1484"/>
    </row>
    <row r="1485" s="33" customFormat="1" ht="15.75" customHeight="1" spans="3:248">
      <c r="C1485" s="86"/>
      <c r="D1485" s="86"/>
      <c r="E1485" s="82"/>
      <c r="F1485" s="87"/>
      <c r="G1485" s="82"/>
      <c r="IG1485"/>
      <c r="IH1485"/>
      <c r="II1485"/>
      <c r="IJ1485"/>
      <c r="IK1485"/>
      <c r="IL1485"/>
      <c r="IM1485"/>
      <c r="IN1485"/>
    </row>
    <row r="1486" s="33" customFormat="1" ht="15.75" customHeight="1" spans="3:248">
      <c r="C1486" s="86"/>
      <c r="D1486" s="86"/>
      <c r="E1486" s="82"/>
      <c r="F1486" s="87"/>
      <c r="G1486" s="82"/>
      <c r="IG1486"/>
      <c r="IH1486"/>
      <c r="II1486"/>
      <c r="IJ1486"/>
      <c r="IK1486"/>
      <c r="IL1486"/>
      <c r="IM1486"/>
      <c r="IN1486"/>
    </row>
    <row r="1487" s="33" customFormat="1" ht="15.75" customHeight="1" spans="3:248">
      <c r="C1487" s="86"/>
      <c r="D1487" s="86"/>
      <c r="E1487" s="82"/>
      <c r="F1487" s="87"/>
      <c r="G1487" s="82"/>
      <c r="IG1487"/>
      <c r="IH1487"/>
      <c r="II1487"/>
      <c r="IJ1487"/>
      <c r="IK1487"/>
      <c r="IL1487"/>
      <c r="IM1487"/>
      <c r="IN1487"/>
    </row>
    <row r="1488" s="33" customFormat="1" ht="15.75" customHeight="1" spans="3:248">
      <c r="C1488" s="86"/>
      <c r="D1488" s="86"/>
      <c r="E1488" s="82"/>
      <c r="F1488" s="87"/>
      <c r="G1488" s="82"/>
      <c r="IG1488"/>
      <c r="IH1488"/>
      <c r="II1488"/>
      <c r="IJ1488"/>
      <c r="IK1488"/>
      <c r="IL1488"/>
      <c r="IM1488"/>
      <c r="IN1488"/>
    </row>
    <row r="1489" s="33" customFormat="1" ht="15.75" customHeight="1" spans="3:248">
      <c r="C1489" s="86"/>
      <c r="D1489" s="86"/>
      <c r="E1489" s="82"/>
      <c r="F1489" s="87"/>
      <c r="G1489" s="82"/>
      <c r="IG1489"/>
      <c r="IH1489"/>
      <c r="II1489"/>
      <c r="IJ1489"/>
      <c r="IK1489"/>
      <c r="IL1489"/>
      <c r="IM1489"/>
      <c r="IN1489"/>
    </row>
    <row r="1490" s="33" customFormat="1" ht="15.75" customHeight="1" spans="3:248">
      <c r="C1490" s="86"/>
      <c r="D1490" s="86"/>
      <c r="E1490" s="82"/>
      <c r="F1490" s="87"/>
      <c r="G1490" s="82"/>
      <c r="IG1490"/>
      <c r="IH1490"/>
      <c r="II1490"/>
      <c r="IJ1490"/>
      <c r="IK1490"/>
      <c r="IL1490"/>
      <c r="IM1490"/>
      <c r="IN1490"/>
    </row>
    <row r="1491" s="33" customFormat="1" ht="15.75" customHeight="1" spans="3:248">
      <c r="C1491" s="86"/>
      <c r="D1491" s="86"/>
      <c r="E1491" s="82"/>
      <c r="F1491" s="87"/>
      <c r="G1491" s="82"/>
      <c r="IG1491"/>
      <c r="IH1491"/>
      <c r="II1491"/>
      <c r="IJ1491"/>
      <c r="IK1491"/>
      <c r="IL1491"/>
      <c r="IM1491"/>
      <c r="IN1491"/>
    </row>
    <row r="1492" s="33" customFormat="1" ht="15.75" customHeight="1" spans="3:248">
      <c r="C1492" s="86"/>
      <c r="D1492" s="86"/>
      <c r="E1492" s="82"/>
      <c r="F1492" s="87"/>
      <c r="G1492" s="82"/>
      <c r="IG1492"/>
      <c r="IH1492"/>
      <c r="II1492"/>
      <c r="IJ1492"/>
      <c r="IK1492"/>
      <c r="IL1492"/>
      <c r="IM1492"/>
      <c r="IN1492"/>
    </row>
    <row r="1493" s="33" customFormat="1" ht="15.75" customHeight="1" spans="3:248">
      <c r="C1493" s="86"/>
      <c r="D1493" s="86"/>
      <c r="E1493" s="82"/>
      <c r="F1493" s="87"/>
      <c r="G1493" s="82"/>
      <c r="IG1493"/>
      <c r="IH1493"/>
      <c r="II1493"/>
      <c r="IJ1493"/>
      <c r="IK1493"/>
      <c r="IL1493"/>
      <c r="IM1493"/>
      <c r="IN1493"/>
    </row>
    <row r="1494" s="33" customFormat="1" ht="15.75" customHeight="1" spans="3:248">
      <c r="C1494" s="86"/>
      <c r="D1494" s="86"/>
      <c r="E1494" s="82"/>
      <c r="F1494" s="87"/>
      <c r="G1494" s="82"/>
      <c r="IG1494"/>
      <c r="IH1494"/>
      <c r="II1494"/>
      <c r="IJ1494"/>
      <c r="IK1494"/>
      <c r="IL1494"/>
      <c r="IM1494"/>
      <c r="IN1494"/>
    </row>
    <row r="1495" s="33" customFormat="1" ht="15.75" customHeight="1" spans="3:248">
      <c r="C1495" s="86"/>
      <c r="D1495" s="86"/>
      <c r="E1495" s="82"/>
      <c r="F1495" s="87"/>
      <c r="G1495" s="82"/>
      <c r="IG1495"/>
      <c r="IH1495"/>
      <c r="II1495"/>
      <c r="IJ1495"/>
      <c r="IK1495"/>
      <c r="IL1495"/>
      <c r="IM1495"/>
      <c r="IN1495"/>
    </row>
    <row r="1496" s="33" customFormat="1" ht="15.75" customHeight="1" spans="3:248">
      <c r="C1496" s="86"/>
      <c r="D1496" s="86"/>
      <c r="E1496" s="82"/>
      <c r="F1496" s="87"/>
      <c r="G1496" s="82"/>
      <c r="IG1496"/>
      <c r="IH1496"/>
      <c r="II1496"/>
      <c r="IJ1496"/>
      <c r="IK1496"/>
      <c r="IL1496"/>
      <c r="IM1496"/>
      <c r="IN1496"/>
    </row>
    <row r="1497" s="33" customFormat="1" ht="15.75" customHeight="1" spans="3:248">
      <c r="C1497" s="86"/>
      <c r="D1497" s="86"/>
      <c r="E1497" s="82"/>
      <c r="F1497" s="87"/>
      <c r="G1497" s="82"/>
      <c r="IG1497"/>
      <c r="IH1497"/>
      <c r="II1497"/>
      <c r="IJ1497"/>
      <c r="IK1497"/>
      <c r="IL1497"/>
      <c r="IM1497"/>
      <c r="IN1497"/>
    </row>
    <row r="1498" s="33" customFormat="1" ht="15.75" customHeight="1" spans="3:248">
      <c r="C1498" s="86"/>
      <c r="D1498" s="86"/>
      <c r="E1498" s="82"/>
      <c r="F1498" s="87"/>
      <c r="G1498" s="82"/>
      <c r="IG1498"/>
      <c r="IH1498"/>
      <c r="II1498"/>
      <c r="IJ1498"/>
      <c r="IK1498"/>
      <c r="IL1498"/>
      <c r="IM1498"/>
      <c r="IN1498"/>
    </row>
    <row r="1499" s="33" customFormat="1" ht="15.75" customHeight="1" spans="3:248">
      <c r="C1499" s="86"/>
      <c r="D1499" s="86"/>
      <c r="E1499" s="82"/>
      <c r="F1499" s="87"/>
      <c r="G1499" s="82"/>
      <c r="IG1499"/>
      <c r="IH1499"/>
      <c r="II1499"/>
      <c r="IJ1499"/>
      <c r="IK1499"/>
      <c r="IL1499"/>
      <c r="IM1499"/>
      <c r="IN1499"/>
    </row>
    <row r="1500" s="33" customFormat="1" ht="15.75" customHeight="1" spans="3:248">
      <c r="C1500" s="86"/>
      <c r="D1500" s="86"/>
      <c r="E1500" s="82"/>
      <c r="F1500" s="87"/>
      <c r="G1500" s="82"/>
      <c r="IG1500"/>
      <c r="IH1500"/>
      <c r="II1500"/>
      <c r="IJ1500"/>
      <c r="IK1500"/>
      <c r="IL1500"/>
      <c r="IM1500"/>
      <c r="IN1500"/>
    </row>
    <row r="1501" s="33" customFormat="1" ht="15.75" customHeight="1" spans="3:248">
      <c r="C1501" s="86"/>
      <c r="D1501" s="86"/>
      <c r="E1501" s="82"/>
      <c r="F1501" s="87"/>
      <c r="G1501" s="82"/>
      <c r="IG1501"/>
      <c r="IH1501"/>
      <c r="II1501"/>
      <c r="IJ1501"/>
      <c r="IK1501"/>
      <c r="IL1501"/>
      <c r="IM1501"/>
      <c r="IN1501"/>
    </row>
    <row r="1502" s="33" customFormat="1" ht="15.75" customHeight="1" spans="3:248">
      <c r="C1502" s="86"/>
      <c r="D1502" s="86"/>
      <c r="E1502" s="82"/>
      <c r="F1502" s="87"/>
      <c r="G1502" s="82"/>
      <c r="IG1502"/>
      <c r="IH1502"/>
      <c r="II1502"/>
      <c r="IJ1502"/>
      <c r="IK1502"/>
      <c r="IL1502"/>
      <c r="IM1502"/>
      <c r="IN1502"/>
    </row>
    <row r="1503" s="33" customFormat="1" ht="15.75" customHeight="1" spans="3:248">
      <c r="C1503" s="86"/>
      <c r="D1503" s="86"/>
      <c r="E1503" s="82"/>
      <c r="F1503" s="87"/>
      <c r="G1503" s="82"/>
      <c r="IG1503"/>
      <c r="IH1503"/>
      <c r="II1503"/>
      <c r="IJ1503"/>
      <c r="IK1503"/>
      <c r="IL1503"/>
      <c r="IM1503"/>
      <c r="IN1503"/>
    </row>
    <row r="1504" s="33" customFormat="1" ht="15.75" customHeight="1" spans="3:248">
      <c r="C1504" s="86"/>
      <c r="D1504" s="86"/>
      <c r="E1504" s="82"/>
      <c r="F1504" s="87"/>
      <c r="G1504" s="82"/>
      <c r="IG1504"/>
      <c r="IH1504"/>
      <c r="II1504"/>
      <c r="IJ1504"/>
      <c r="IK1504"/>
      <c r="IL1504"/>
      <c r="IM1504"/>
      <c r="IN1504"/>
    </row>
    <row r="1505" s="33" customFormat="1" ht="15.75" customHeight="1" spans="3:248">
      <c r="C1505" s="86"/>
      <c r="D1505" s="86"/>
      <c r="E1505" s="82"/>
      <c r="F1505" s="87"/>
      <c r="G1505" s="82"/>
      <c r="IG1505"/>
      <c r="IH1505"/>
      <c r="II1505"/>
      <c r="IJ1505"/>
      <c r="IK1505"/>
      <c r="IL1505"/>
      <c r="IM1505"/>
      <c r="IN1505"/>
    </row>
    <row r="1506" s="33" customFormat="1" ht="15.75" customHeight="1" spans="3:248">
      <c r="C1506" s="86"/>
      <c r="D1506" s="86"/>
      <c r="E1506" s="82"/>
      <c r="F1506" s="87"/>
      <c r="G1506" s="82"/>
      <c r="IG1506"/>
      <c r="IH1506"/>
      <c r="II1506"/>
      <c r="IJ1506"/>
      <c r="IK1506"/>
      <c r="IL1506"/>
      <c r="IM1506"/>
      <c r="IN1506"/>
    </row>
    <row r="1507" s="33" customFormat="1" ht="15.75" customHeight="1" spans="3:248">
      <c r="C1507" s="86"/>
      <c r="D1507" s="86"/>
      <c r="E1507" s="82"/>
      <c r="F1507" s="87"/>
      <c r="G1507" s="82"/>
      <c r="IG1507"/>
      <c r="IH1507"/>
      <c r="II1507"/>
      <c r="IJ1507"/>
      <c r="IK1507"/>
      <c r="IL1507"/>
      <c r="IM1507"/>
      <c r="IN1507"/>
    </row>
    <row r="1508" s="33" customFormat="1" ht="15.75" customHeight="1" spans="3:248">
      <c r="C1508" s="86"/>
      <c r="D1508" s="86"/>
      <c r="E1508" s="82"/>
      <c r="F1508" s="87"/>
      <c r="G1508" s="82"/>
      <c r="IG1508"/>
      <c r="IH1508"/>
      <c r="II1508"/>
      <c r="IJ1508"/>
      <c r="IK1508"/>
      <c r="IL1508"/>
      <c r="IM1508"/>
      <c r="IN1508"/>
    </row>
    <row r="1509" s="33" customFormat="1" ht="15.75" customHeight="1" spans="3:248">
      <c r="C1509" s="86"/>
      <c r="D1509" s="86"/>
      <c r="E1509" s="82"/>
      <c r="F1509" s="87"/>
      <c r="G1509" s="82"/>
      <c r="IG1509"/>
      <c r="IH1509"/>
      <c r="II1509"/>
      <c r="IJ1509"/>
      <c r="IK1509"/>
      <c r="IL1509"/>
      <c r="IM1509"/>
      <c r="IN1509"/>
    </row>
    <row r="1510" s="33" customFormat="1" ht="15.75" customHeight="1" spans="3:248">
      <c r="C1510" s="86"/>
      <c r="D1510" s="86"/>
      <c r="E1510" s="82"/>
      <c r="F1510" s="87"/>
      <c r="G1510" s="82"/>
      <c r="IG1510"/>
      <c r="IH1510"/>
      <c r="II1510"/>
      <c r="IJ1510"/>
      <c r="IK1510"/>
      <c r="IL1510"/>
      <c r="IM1510"/>
      <c r="IN1510"/>
    </row>
    <row r="1511" s="33" customFormat="1" ht="15.75" customHeight="1" spans="3:248">
      <c r="C1511" s="86"/>
      <c r="D1511" s="86"/>
      <c r="E1511" s="82"/>
      <c r="F1511" s="87"/>
      <c r="G1511" s="82"/>
      <c r="IG1511"/>
      <c r="IH1511"/>
      <c r="II1511"/>
      <c r="IJ1511"/>
      <c r="IK1511"/>
      <c r="IL1511"/>
      <c r="IM1511"/>
      <c r="IN1511"/>
    </row>
    <row r="1512" s="33" customFormat="1" ht="15.75" customHeight="1" spans="3:248">
      <c r="C1512" s="86"/>
      <c r="D1512" s="86"/>
      <c r="E1512" s="82"/>
      <c r="F1512" s="87"/>
      <c r="G1512" s="82"/>
      <c r="IG1512"/>
      <c r="IH1512"/>
      <c r="II1512"/>
      <c r="IJ1512"/>
      <c r="IK1512"/>
      <c r="IL1512"/>
      <c r="IM1512"/>
      <c r="IN1512"/>
    </row>
    <row r="1513" s="33" customFormat="1" ht="15.75" customHeight="1" spans="3:248">
      <c r="C1513" s="86"/>
      <c r="D1513" s="86"/>
      <c r="E1513" s="82"/>
      <c r="F1513" s="87"/>
      <c r="G1513" s="82"/>
      <c r="IG1513"/>
      <c r="IH1513"/>
      <c r="II1513"/>
      <c r="IJ1513"/>
      <c r="IK1513"/>
      <c r="IL1513"/>
      <c r="IM1513"/>
      <c r="IN1513"/>
    </row>
    <row r="1514" s="33" customFormat="1" ht="15.75" customHeight="1" spans="3:248">
      <c r="C1514" s="86"/>
      <c r="D1514" s="86"/>
      <c r="E1514" s="82"/>
      <c r="F1514" s="87"/>
      <c r="G1514" s="82"/>
      <c r="IG1514"/>
      <c r="IH1514"/>
      <c r="II1514"/>
      <c r="IJ1514"/>
      <c r="IK1514"/>
      <c r="IL1514"/>
      <c r="IM1514"/>
      <c r="IN1514"/>
    </row>
    <row r="1515" s="33" customFormat="1" ht="15.75" customHeight="1" spans="3:248">
      <c r="C1515" s="86"/>
      <c r="D1515" s="86"/>
      <c r="E1515" s="82"/>
      <c r="F1515" s="87"/>
      <c r="G1515" s="82"/>
      <c r="IG1515"/>
      <c r="IH1515"/>
      <c r="II1515"/>
      <c r="IJ1515"/>
      <c r="IK1515"/>
      <c r="IL1515"/>
      <c r="IM1515"/>
      <c r="IN1515"/>
    </row>
    <row r="1516" s="33" customFormat="1" ht="15.75" customHeight="1" spans="3:248">
      <c r="C1516" s="86"/>
      <c r="D1516" s="86"/>
      <c r="E1516" s="82"/>
      <c r="F1516" s="87"/>
      <c r="G1516" s="82"/>
      <c r="IG1516"/>
      <c r="IH1516"/>
      <c r="II1516"/>
      <c r="IJ1516"/>
      <c r="IK1516"/>
      <c r="IL1516"/>
      <c r="IM1516"/>
      <c r="IN1516"/>
    </row>
    <row r="1517" s="33" customFormat="1" ht="15.75" customHeight="1" spans="3:248">
      <c r="C1517" s="86"/>
      <c r="D1517" s="86"/>
      <c r="E1517" s="82"/>
      <c r="F1517" s="87"/>
      <c r="G1517" s="82"/>
      <c r="IG1517"/>
      <c r="IH1517"/>
      <c r="II1517"/>
      <c r="IJ1517"/>
      <c r="IK1517"/>
      <c r="IL1517"/>
      <c r="IM1517"/>
      <c r="IN1517"/>
    </row>
    <row r="1518" s="33" customFormat="1" ht="15.75" customHeight="1" spans="3:248">
      <c r="C1518" s="86"/>
      <c r="D1518" s="86"/>
      <c r="E1518" s="82"/>
      <c r="F1518" s="87"/>
      <c r="G1518" s="82"/>
      <c r="IG1518"/>
      <c r="IH1518"/>
      <c r="II1518"/>
      <c r="IJ1518"/>
      <c r="IK1518"/>
      <c r="IL1518"/>
      <c r="IM1518"/>
      <c r="IN1518"/>
    </row>
    <row r="1519" s="33" customFormat="1" ht="15.75" customHeight="1" spans="3:248">
      <c r="C1519" s="86"/>
      <c r="D1519" s="86"/>
      <c r="E1519" s="82"/>
      <c r="F1519" s="87"/>
      <c r="G1519" s="82"/>
      <c r="IG1519"/>
      <c r="IH1519"/>
      <c r="II1519"/>
      <c r="IJ1519"/>
      <c r="IK1519"/>
      <c r="IL1519"/>
      <c r="IM1519"/>
      <c r="IN1519"/>
    </row>
    <row r="1520" s="33" customFormat="1" ht="15.75" customHeight="1" spans="3:248">
      <c r="C1520" s="86"/>
      <c r="D1520" s="86"/>
      <c r="E1520" s="82"/>
      <c r="F1520" s="87"/>
      <c r="G1520" s="82"/>
      <c r="IG1520"/>
      <c r="IH1520"/>
      <c r="II1520"/>
      <c r="IJ1520"/>
      <c r="IK1520"/>
      <c r="IL1520"/>
      <c r="IM1520"/>
      <c r="IN1520"/>
    </row>
    <row r="1521" s="33" customFormat="1" ht="15.75" customHeight="1" spans="3:248">
      <c r="C1521" s="86"/>
      <c r="D1521" s="86"/>
      <c r="E1521" s="82"/>
      <c r="F1521" s="87"/>
      <c r="G1521" s="82"/>
      <c r="IG1521"/>
      <c r="IH1521"/>
      <c r="II1521"/>
      <c r="IJ1521"/>
      <c r="IK1521"/>
      <c r="IL1521"/>
      <c r="IM1521"/>
      <c r="IN1521"/>
    </row>
    <row r="1522" s="33" customFormat="1" ht="15.75" customHeight="1" spans="3:248">
      <c r="C1522" s="86"/>
      <c r="D1522" s="86"/>
      <c r="E1522" s="82"/>
      <c r="F1522" s="87"/>
      <c r="G1522" s="82"/>
      <c r="IG1522"/>
      <c r="IH1522"/>
      <c r="II1522"/>
      <c r="IJ1522"/>
      <c r="IK1522"/>
      <c r="IL1522"/>
      <c r="IM1522"/>
      <c r="IN1522"/>
    </row>
    <row r="1523" s="33" customFormat="1" ht="15.75" customHeight="1" spans="3:248">
      <c r="C1523" s="86"/>
      <c r="D1523" s="86"/>
      <c r="E1523" s="82"/>
      <c r="F1523" s="87"/>
      <c r="G1523" s="82"/>
      <c r="IG1523"/>
      <c r="IH1523"/>
      <c r="II1523"/>
      <c r="IJ1523"/>
      <c r="IK1523"/>
      <c r="IL1523"/>
      <c r="IM1523"/>
      <c r="IN1523"/>
    </row>
    <row r="1524" s="33" customFormat="1" ht="15.75" customHeight="1" spans="3:248">
      <c r="C1524" s="86"/>
      <c r="D1524" s="86"/>
      <c r="E1524" s="82"/>
      <c r="F1524" s="87"/>
      <c r="G1524" s="82"/>
      <c r="IG1524"/>
      <c r="IH1524"/>
      <c r="II1524"/>
      <c r="IJ1524"/>
      <c r="IK1524"/>
      <c r="IL1524"/>
      <c r="IM1524"/>
      <c r="IN1524"/>
    </row>
    <row r="1525" s="33" customFormat="1" ht="15.75" customHeight="1" spans="3:248">
      <c r="C1525" s="86"/>
      <c r="D1525" s="86"/>
      <c r="E1525" s="82"/>
      <c r="F1525" s="87"/>
      <c r="G1525" s="82"/>
      <c r="IG1525"/>
      <c r="IH1525"/>
      <c r="II1525"/>
      <c r="IJ1525"/>
      <c r="IK1525"/>
      <c r="IL1525"/>
      <c r="IM1525"/>
      <c r="IN1525"/>
    </row>
    <row r="1526" s="33" customFormat="1" ht="15.75" customHeight="1" spans="3:248">
      <c r="C1526" s="86"/>
      <c r="D1526" s="86"/>
      <c r="E1526" s="82"/>
      <c r="F1526" s="87"/>
      <c r="G1526" s="82"/>
      <c r="IG1526"/>
      <c r="IH1526"/>
      <c r="II1526"/>
      <c r="IJ1526"/>
      <c r="IK1526"/>
      <c r="IL1526"/>
      <c r="IM1526"/>
      <c r="IN1526"/>
    </row>
    <row r="1527" s="33" customFormat="1" ht="15.75" customHeight="1" spans="3:248">
      <c r="C1527" s="86"/>
      <c r="D1527" s="86"/>
      <c r="E1527" s="82"/>
      <c r="F1527" s="87"/>
      <c r="G1527" s="82"/>
      <c r="IG1527"/>
      <c r="IH1527"/>
      <c r="II1527"/>
      <c r="IJ1527"/>
      <c r="IK1527"/>
      <c r="IL1527"/>
      <c r="IM1527"/>
      <c r="IN1527"/>
    </row>
    <row r="1528" s="33" customFormat="1" ht="15.75" customHeight="1" spans="3:248">
      <c r="C1528" s="86"/>
      <c r="D1528" s="86"/>
      <c r="E1528" s="82"/>
      <c r="F1528" s="87"/>
      <c r="G1528" s="82"/>
      <c r="IG1528"/>
      <c r="IH1528"/>
      <c r="II1528"/>
      <c r="IJ1528"/>
      <c r="IK1528"/>
      <c r="IL1528"/>
      <c r="IM1528"/>
      <c r="IN1528"/>
    </row>
    <row r="1529" s="33" customFormat="1" ht="15.75" customHeight="1" spans="3:248">
      <c r="C1529" s="86"/>
      <c r="D1529" s="86"/>
      <c r="E1529" s="82"/>
      <c r="F1529" s="87"/>
      <c r="G1529" s="82"/>
      <c r="IG1529"/>
      <c r="IH1529"/>
      <c r="II1529"/>
      <c r="IJ1529"/>
      <c r="IK1529"/>
      <c r="IL1529"/>
      <c r="IM1529"/>
      <c r="IN1529"/>
    </row>
    <row r="1530" s="33" customFormat="1" ht="15.75" customHeight="1" spans="3:248">
      <c r="C1530" s="86"/>
      <c r="D1530" s="86"/>
      <c r="E1530" s="82"/>
      <c r="F1530" s="87"/>
      <c r="G1530" s="82"/>
      <c r="IG1530"/>
      <c r="IH1530"/>
      <c r="II1530"/>
      <c r="IJ1530"/>
      <c r="IK1530"/>
      <c r="IL1530"/>
      <c r="IM1530"/>
      <c r="IN1530"/>
    </row>
    <row r="1531" s="33" customFormat="1" ht="15.75" customHeight="1" spans="3:248">
      <c r="C1531" s="86"/>
      <c r="D1531" s="86"/>
      <c r="E1531" s="82"/>
      <c r="F1531" s="87"/>
      <c r="G1531" s="82"/>
      <c r="IG1531"/>
      <c r="IH1531"/>
      <c r="II1531"/>
      <c r="IJ1531"/>
      <c r="IK1531"/>
      <c r="IL1531"/>
      <c r="IM1531"/>
      <c r="IN1531"/>
    </row>
    <row r="1532" s="33" customFormat="1" ht="15.75" customHeight="1" spans="3:248">
      <c r="C1532" s="86"/>
      <c r="D1532" s="86"/>
      <c r="E1532" s="82"/>
      <c r="F1532" s="87"/>
      <c r="G1532" s="82"/>
      <c r="IG1532"/>
      <c r="IH1532"/>
      <c r="II1532"/>
      <c r="IJ1532"/>
      <c r="IK1532"/>
      <c r="IL1532"/>
      <c r="IM1532"/>
      <c r="IN1532"/>
    </row>
    <row r="1533" s="33" customFormat="1" ht="15.75" customHeight="1" spans="3:248">
      <c r="C1533" s="86"/>
      <c r="D1533" s="86"/>
      <c r="E1533" s="82"/>
      <c r="F1533" s="87"/>
      <c r="G1533" s="82"/>
      <c r="IG1533"/>
      <c r="IH1533"/>
      <c r="II1533"/>
      <c r="IJ1533"/>
      <c r="IK1533"/>
      <c r="IL1533"/>
      <c r="IM1533"/>
      <c r="IN1533"/>
    </row>
    <row r="1534" s="33" customFormat="1" ht="15.75" customHeight="1" spans="3:248">
      <c r="C1534" s="86"/>
      <c r="D1534" s="86"/>
      <c r="E1534" s="82"/>
      <c r="F1534" s="87"/>
      <c r="G1534" s="82"/>
      <c r="IG1534"/>
      <c r="IH1534"/>
      <c r="II1534"/>
      <c r="IJ1534"/>
      <c r="IK1534"/>
      <c r="IL1534"/>
      <c r="IM1534"/>
      <c r="IN1534"/>
    </row>
    <row r="1535" s="33" customFormat="1" ht="15.75" customHeight="1" spans="3:248">
      <c r="C1535" s="86"/>
      <c r="D1535" s="86"/>
      <c r="E1535" s="82"/>
      <c r="F1535" s="87"/>
      <c r="G1535" s="82"/>
      <c r="IG1535"/>
      <c r="IH1535"/>
      <c r="II1535"/>
      <c r="IJ1535"/>
      <c r="IK1535"/>
      <c r="IL1535"/>
      <c r="IM1535"/>
      <c r="IN1535"/>
    </row>
    <row r="1536" s="33" customFormat="1" ht="15.75" customHeight="1" spans="3:248">
      <c r="C1536" s="86"/>
      <c r="D1536" s="86"/>
      <c r="E1536" s="82"/>
      <c r="F1536" s="87"/>
      <c r="G1536" s="82"/>
      <c r="IG1536"/>
      <c r="IH1536"/>
      <c r="II1536"/>
      <c r="IJ1536"/>
      <c r="IK1536"/>
      <c r="IL1536"/>
      <c r="IM1536"/>
      <c r="IN1536"/>
    </row>
    <row r="1537" s="33" customFormat="1" ht="15.75" customHeight="1" spans="3:248">
      <c r="C1537" s="86"/>
      <c r="D1537" s="86"/>
      <c r="E1537" s="82"/>
      <c r="F1537" s="87"/>
      <c r="G1537" s="82"/>
      <c r="IG1537"/>
      <c r="IH1537"/>
      <c r="II1537"/>
      <c r="IJ1537"/>
      <c r="IK1537"/>
      <c r="IL1537"/>
      <c r="IM1537"/>
      <c r="IN1537"/>
    </row>
    <row r="1538" s="33" customFormat="1" ht="15.75" customHeight="1" spans="3:248">
      <c r="C1538" s="86"/>
      <c r="D1538" s="86"/>
      <c r="E1538" s="82"/>
      <c r="F1538" s="87"/>
      <c r="G1538" s="82"/>
      <c r="IG1538"/>
      <c r="IH1538"/>
      <c r="II1538"/>
      <c r="IJ1538"/>
      <c r="IK1538"/>
      <c r="IL1538"/>
      <c r="IM1538"/>
      <c r="IN1538"/>
    </row>
    <row r="1539" s="33" customFormat="1" ht="15.75" customHeight="1" spans="3:248">
      <c r="C1539" s="86"/>
      <c r="D1539" s="86"/>
      <c r="E1539" s="82"/>
      <c r="F1539" s="87"/>
      <c r="G1539" s="82"/>
      <c r="IG1539"/>
      <c r="IH1539"/>
      <c r="II1539"/>
      <c r="IJ1539"/>
      <c r="IK1539"/>
      <c r="IL1539"/>
      <c r="IM1539"/>
      <c r="IN1539"/>
    </row>
    <row r="1540" s="33" customFormat="1" ht="15.75" customHeight="1" spans="3:248">
      <c r="C1540" s="86"/>
      <c r="D1540" s="86"/>
      <c r="E1540" s="82"/>
      <c r="F1540" s="87"/>
      <c r="G1540" s="82"/>
      <c r="IG1540"/>
      <c r="IH1540"/>
      <c r="II1540"/>
      <c r="IJ1540"/>
      <c r="IK1540"/>
      <c r="IL1540"/>
      <c r="IM1540"/>
      <c r="IN1540"/>
    </row>
    <row r="1541" s="33" customFormat="1" ht="15.75" customHeight="1" spans="3:248">
      <c r="C1541" s="86"/>
      <c r="D1541" s="86"/>
      <c r="E1541" s="82"/>
      <c r="F1541" s="87"/>
      <c r="G1541" s="82"/>
      <c r="IG1541"/>
      <c r="IH1541"/>
      <c r="II1541"/>
      <c r="IJ1541"/>
      <c r="IK1541"/>
      <c r="IL1541"/>
      <c r="IM1541"/>
      <c r="IN1541"/>
    </row>
    <row r="1542" s="33" customFormat="1" ht="15.75" customHeight="1" spans="3:248">
      <c r="C1542" s="86"/>
      <c r="D1542" s="86"/>
      <c r="E1542" s="82"/>
      <c r="F1542" s="87"/>
      <c r="G1542" s="82"/>
      <c r="IG1542"/>
      <c r="IH1542"/>
      <c r="II1542"/>
      <c r="IJ1542"/>
      <c r="IK1542"/>
      <c r="IL1542"/>
      <c r="IM1542"/>
      <c r="IN1542"/>
    </row>
    <row r="1543" s="33" customFormat="1" ht="15.75" customHeight="1" spans="3:248">
      <c r="C1543" s="86"/>
      <c r="D1543" s="86"/>
      <c r="E1543" s="82"/>
      <c r="F1543" s="87"/>
      <c r="G1543" s="82"/>
      <c r="IG1543"/>
      <c r="IH1543"/>
      <c r="II1543"/>
      <c r="IJ1543"/>
      <c r="IK1543"/>
      <c r="IL1543"/>
      <c r="IM1543"/>
      <c r="IN1543"/>
    </row>
    <row r="1544" s="33" customFormat="1" ht="15.75" customHeight="1" spans="3:248">
      <c r="C1544" s="86"/>
      <c r="D1544" s="86"/>
      <c r="E1544" s="82"/>
      <c r="F1544" s="87"/>
      <c r="G1544" s="82"/>
      <c r="IG1544"/>
      <c r="IH1544"/>
      <c r="II1544"/>
      <c r="IJ1544"/>
      <c r="IK1544"/>
      <c r="IL1544"/>
      <c r="IM1544"/>
      <c r="IN1544"/>
    </row>
    <row r="1545" s="33" customFormat="1" ht="15.75" customHeight="1" spans="3:248">
      <c r="C1545" s="86"/>
      <c r="D1545" s="86"/>
      <c r="E1545" s="82"/>
      <c r="F1545" s="87"/>
      <c r="G1545" s="82"/>
      <c r="IG1545"/>
      <c r="IH1545"/>
      <c r="II1545"/>
      <c r="IJ1545"/>
      <c r="IK1545"/>
      <c r="IL1545"/>
      <c r="IM1545"/>
      <c r="IN1545"/>
    </row>
    <row r="1546" s="33" customFormat="1" ht="15.75" customHeight="1" spans="3:248">
      <c r="C1546" s="86"/>
      <c r="D1546" s="86"/>
      <c r="E1546" s="82"/>
      <c r="F1546" s="87"/>
      <c r="G1546" s="82"/>
      <c r="IG1546"/>
      <c r="IH1546"/>
      <c r="II1546"/>
      <c r="IJ1546"/>
      <c r="IK1546"/>
      <c r="IL1546"/>
      <c r="IM1546"/>
      <c r="IN1546"/>
    </row>
    <row r="1547" s="33" customFormat="1" ht="15.75" customHeight="1" spans="3:248">
      <c r="C1547" s="86"/>
      <c r="D1547" s="86"/>
      <c r="E1547" s="82"/>
      <c r="F1547" s="87"/>
      <c r="G1547" s="82"/>
      <c r="IG1547"/>
      <c r="IH1547"/>
      <c r="II1547"/>
      <c r="IJ1547"/>
      <c r="IK1547"/>
      <c r="IL1547"/>
      <c r="IM1547"/>
      <c r="IN1547"/>
    </row>
    <row r="1548" s="33" customFormat="1" ht="15.75" customHeight="1" spans="3:248">
      <c r="C1548" s="86"/>
      <c r="D1548" s="86"/>
      <c r="E1548" s="82"/>
      <c r="F1548" s="87"/>
      <c r="G1548" s="82"/>
      <c r="IG1548"/>
      <c r="IH1548"/>
      <c r="II1548"/>
      <c r="IJ1548"/>
      <c r="IK1548"/>
      <c r="IL1548"/>
      <c r="IM1548"/>
      <c r="IN1548"/>
    </row>
    <row r="1549" s="33" customFormat="1" ht="15.75" customHeight="1" spans="3:248">
      <c r="C1549" s="86"/>
      <c r="D1549" s="86"/>
      <c r="E1549" s="82"/>
      <c r="F1549" s="87"/>
      <c r="G1549" s="82"/>
      <c r="IG1549"/>
      <c r="IH1549"/>
      <c r="II1549"/>
      <c r="IJ1549"/>
      <c r="IK1549"/>
      <c r="IL1549"/>
      <c r="IM1549"/>
      <c r="IN1549"/>
    </row>
    <row r="1550" s="33" customFormat="1" ht="15.75" customHeight="1" spans="3:248">
      <c r="C1550" s="86"/>
      <c r="D1550" s="86"/>
      <c r="E1550" s="82"/>
      <c r="F1550" s="87"/>
      <c r="G1550" s="82"/>
      <c r="IG1550"/>
      <c r="IH1550"/>
      <c r="II1550"/>
      <c r="IJ1550"/>
      <c r="IK1550"/>
      <c r="IL1550"/>
      <c r="IM1550"/>
      <c r="IN1550"/>
    </row>
    <row r="1551" s="33" customFormat="1" ht="15.75" customHeight="1" spans="3:248">
      <c r="C1551" s="86"/>
      <c r="D1551" s="86"/>
      <c r="E1551" s="82"/>
      <c r="F1551" s="87"/>
      <c r="G1551" s="82"/>
      <c r="IG1551"/>
      <c r="IH1551"/>
      <c r="II1551"/>
      <c r="IJ1551"/>
      <c r="IK1551"/>
      <c r="IL1551"/>
      <c r="IM1551"/>
      <c r="IN1551"/>
    </row>
    <row r="1552" s="33" customFormat="1" ht="15.75" customHeight="1" spans="3:248">
      <c r="C1552" s="86"/>
      <c r="D1552" s="86"/>
      <c r="E1552" s="82"/>
      <c r="F1552" s="87"/>
      <c r="G1552" s="82"/>
      <c r="IG1552"/>
      <c r="IH1552"/>
      <c r="II1552"/>
      <c r="IJ1552"/>
      <c r="IK1552"/>
      <c r="IL1552"/>
      <c r="IM1552"/>
      <c r="IN1552"/>
    </row>
    <row r="1553" s="33" customFormat="1" ht="15.75" customHeight="1" spans="3:248">
      <c r="C1553" s="86"/>
      <c r="D1553" s="86"/>
      <c r="E1553" s="82"/>
      <c r="F1553" s="87"/>
      <c r="G1553" s="82"/>
      <c r="IG1553"/>
      <c r="IH1553"/>
      <c r="II1553"/>
      <c r="IJ1553"/>
      <c r="IK1553"/>
      <c r="IL1553"/>
      <c r="IM1553"/>
      <c r="IN1553"/>
    </row>
    <row r="1554" s="33" customFormat="1" ht="15.75" customHeight="1" spans="3:248">
      <c r="C1554" s="86"/>
      <c r="D1554" s="86"/>
      <c r="E1554" s="82"/>
      <c r="F1554" s="87"/>
      <c r="G1554" s="82"/>
      <c r="IG1554"/>
      <c r="IH1554"/>
      <c r="II1554"/>
      <c r="IJ1554"/>
      <c r="IK1554"/>
      <c r="IL1554"/>
      <c r="IM1554"/>
      <c r="IN1554"/>
    </row>
    <row r="1555" s="33" customFormat="1" ht="15.75" customHeight="1" spans="3:248">
      <c r="C1555" s="86"/>
      <c r="D1555" s="86"/>
      <c r="E1555" s="82"/>
      <c r="F1555" s="87"/>
      <c r="G1555" s="82"/>
      <c r="IG1555"/>
      <c r="IH1555"/>
      <c r="II1555"/>
      <c r="IJ1555"/>
      <c r="IK1555"/>
      <c r="IL1555"/>
      <c r="IM1555"/>
      <c r="IN1555"/>
    </row>
    <row r="1556" s="33" customFormat="1" ht="15.75" customHeight="1" spans="3:248">
      <c r="C1556" s="86"/>
      <c r="D1556" s="86"/>
      <c r="E1556" s="82"/>
      <c r="F1556" s="87"/>
      <c r="G1556" s="82"/>
      <c r="IG1556"/>
      <c r="IH1556"/>
      <c r="II1556"/>
      <c r="IJ1556"/>
      <c r="IK1556"/>
      <c r="IL1556"/>
      <c r="IM1556"/>
      <c r="IN1556"/>
    </row>
    <row r="1557" s="33" customFormat="1" ht="15.75" customHeight="1" spans="3:248">
      <c r="C1557" s="86"/>
      <c r="D1557" s="86"/>
      <c r="E1557" s="82"/>
      <c r="F1557" s="87"/>
      <c r="G1557" s="82"/>
      <c r="IG1557"/>
      <c r="IH1557"/>
      <c r="II1557"/>
      <c r="IJ1557"/>
      <c r="IK1557"/>
      <c r="IL1557"/>
      <c r="IM1557"/>
      <c r="IN1557"/>
    </row>
    <row r="1558" s="33" customFormat="1" ht="15.75" customHeight="1" spans="3:248">
      <c r="C1558" s="86"/>
      <c r="D1558" s="86"/>
      <c r="E1558" s="82"/>
      <c r="F1558" s="87"/>
      <c r="G1558" s="82"/>
      <c r="IG1558"/>
      <c r="IH1558"/>
      <c r="II1558"/>
      <c r="IJ1558"/>
      <c r="IK1558"/>
      <c r="IL1558"/>
      <c r="IM1558"/>
      <c r="IN1558"/>
    </row>
    <row r="1559" s="33" customFormat="1" ht="15.75" customHeight="1" spans="3:248">
      <c r="C1559" s="86"/>
      <c r="D1559" s="86"/>
      <c r="E1559" s="82"/>
      <c r="F1559" s="87"/>
      <c r="G1559" s="82"/>
      <c r="IG1559"/>
      <c r="IH1559"/>
      <c r="II1559"/>
      <c r="IJ1559"/>
      <c r="IK1559"/>
      <c r="IL1559"/>
      <c r="IM1559"/>
      <c r="IN1559"/>
    </row>
    <row r="1560" s="33" customFormat="1" ht="15.75" customHeight="1" spans="3:248">
      <c r="C1560" s="86"/>
      <c r="D1560" s="86"/>
      <c r="E1560" s="82"/>
      <c r="F1560" s="87"/>
      <c r="G1560" s="82"/>
      <c r="IG1560"/>
      <c r="IH1560"/>
      <c r="II1560"/>
      <c r="IJ1560"/>
      <c r="IK1560"/>
      <c r="IL1560"/>
      <c r="IM1560"/>
      <c r="IN1560"/>
    </row>
    <row r="1561" s="33" customFormat="1" ht="15.75" customHeight="1" spans="3:248">
      <c r="C1561" s="86"/>
      <c r="D1561" s="86"/>
      <c r="E1561" s="82"/>
      <c r="F1561" s="87"/>
      <c r="G1561" s="82"/>
      <c r="IG1561"/>
      <c r="IH1561"/>
      <c r="II1561"/>
      <c r="IJ1561"/>
      <c r="IK1561"/>
      <c r="IL1561"/>
      <c r="IM1561"/>
      <c r="IN1561"/>
    </row>
    <row r="1562" s="33" customFormat="1" ht="15.75" customHeight="1" spans="3:248">
      <c r="C1562" s="86"/>
      <c r="D1562" s="86"/>
      <c r="E1562" s="82"/>
      <c r="F1562" s="87"/>
      <c r="G1562" s="82"/>
      <c r="IG1562"/>
      <c r="IH1562"/>
      <c r="II1562"/>
      <c r="IJ1562"/>
      <c r="IK1562"/>
      <c r="IL1562"/>
      <c r="IM1562"/>
      <c r="IN1562"/>
    </row>
    <row r="1563" s="33" customFormat="1" ht="15.75" customHeight="1" spans="3:248">
      <c r="C1563" s="86"/>
      <c r="D1563" s="86"/>
      <c r="E1563" s="82"/>
      <c r="F1563" s="87"/>
      <c r="G1563" s="82"/>
      <c r="IG1563"/>
      <c r="IH1563"/>
      <c r="II1563"/>
      <c r="IJ1563"/>
      <c r="IK1563"/>
      <c r="IL1563"/>
      <c r="IM1563"/>
      <c r="IN1563"/>
    </row>
    <row r="1564" s="33" customFormat="1" ht="15.75" customHeight="1" spans="3:248">
      <c r="C1564" s="86"/>
      <c r="D1564" s="86"/>
      <c r="E1564" s="82"/>
      <c r="F1564" s="87"/>
      <c r="G1564" s="82"/>
      <c r="IG1564"/>
      <c r="IH1564"/>
      <c r="II1564"/>
      <c r="IJ1564"/>
      <c r="IK1564"/>
      <c r="IL1564"/>
      <c r="IM1564"/>
      <c r="IN1564"/>
    </row>
    <row r="1565" s="33" customFormat="1" ht="15.75" customHeight="1" spans="3:248">
      <c r="C1565" s="86"/>
      <c r="D1565" s="86"/>
      <c r="E1565" s="82"/>
      <c r="F1565" s="87"/>
      <c r="G1565" s="82"/>
      <c r="IG1565"/>
      <c r="IH1565"/>
      <c r="II1565"/>
      <c r="IJ1565"/>
      <c r="IK1565"/>
      <c r="IL1565"/>
      <c r="IM1565"/>
      <c r="IN1565"/>
    </row>
    <row r="1566" s="33" customFormat="1" ht="15.75" customHeight="1" spans="3:248">
      <c r="C1566" s="86"/>
      <c r="D1566" s="86"/>
      <c r="E1566" s="82"/>
      <c r="F1566" s="87"/>
      <c r="G1566" s="82"/>
      <c r="IG1566"/>
      <c r="IH1566"/>
      <c r="II1566"/>
      <c r="IJ1566"/>
      <c r="IK1566"/>
      <c r="IL1566"/>
      <c r="IM1566"/>
      <c r="IN1566"/>
    </row>
    <row r="1567" s="33" customFormat="1" ht="15.75" customHeight="1" spans="3:248">
      <c r="C1567" s="86"/>
      <c r="D1567" s="86"/>
      <c r="E1567" s="82"/>
      <c r="F1567" s="87"/>
      <c r="G1567" s="82"/>
      <c r="IG1567"/>
      <c r="IH1567"/>
      <c r="II1567"/>
      <c r="IJ1567"/>
      <c r="IK1567"/>
      <c r="IL1567"/>
      <c r="IM1567"/>
      <c r="IN1567"/>
    </row>
    <row r="1568" s="33" customFormat="1" ht="15.75" customHeight="1" spans="3:248">
      <c r="C1568" s="86"/>
      <c r="D1568" s="86"/>
      <c r="E1568" s="82"/>
      <c r="F1568" s="87"/>
      <c r="G1568" s="82"/>
      <c r="IG1568"/>
      <c r="IH1568"/>
      <c r="II1568"/>
      <c r="IJ1568"/>
      <c r="IK1568"/>
      <c r="IL1568"/>
      <c r="IM1568"/>
      <c r="IN1568"/>
    </row>
    <row r="1569" s="33" customFormat="1" ht="15.75" customHeight="1" spans="3:248">
      <c r="C1569" s="86"/>
      <c r="D1569" s="86"/>
      <c r="E1569" s="82"/>
      <c r="F1569" s="87"/>
      <c r="G1569" s="82"/>
      <c r="IG1569"/>
      <c r="IH1569"/>
      <c r="II1569"/>
      <c r="IJ1569"/>
      <c r="IK1569"/>
      <c r="IL1569"/>
      <c r="IM1569"/>
      <c r="IN1569"/>
    </row>
    <row r="1570" s="33" customFormat="1" ht="15.75" customHeight="1" spans="3:248">
      <c r="C1570" s="86"/>
      <c r="D1570" s="86"/>
      <c r="E1570" s="82"/>
      <c r="F1570" s="87"/>
      <c r="G1570" s="82"/>
      <c r="IG1570"/>
      <c r="IH1570"/>
      <c r="II1570"/>
      <c r="IJ1570"/>
      <c r="IK1570"/>
      <c r="IL1570"/>
      <c r="IM1570"/>
      <c r="IN1570"/>
    </row>
    <row r="1571" s="33" customFormat="1" ht="15.75" customHeight="1" spans="3:248">
      <c r="C1571" s="86"/>
      <c r="D1571" s="86"/>
      <c r="E1571" s="82"/>
      <c r="F1571" s="87"/>
      <c r="G1571" s="82"/>
      <c r="IG1571"/>
      <c r="IH1571"/>
      <c r="II1571"/>
      <c r="IJ1571"/>
      <c r="IK1571"/>
      <c r="IL1571"/>
      <c r="IM1571"/>
      <c r="IN1571"/>
    </row>
    <row r="1572" s="33" customFormat="1" ht="15.75" customHeight="1" spans="3:248">
      <c r="C1572" s="86"/>
      <c r="D1572" s="86"/>
      <c r="E1572" s="82"/>
      <c r="F1572" s="87"/>
      <c r="G1572" s="82"/>
      <c r="IG1572"/>
      <c r="IH1572"/>
      <c r="II1572"/>
      <c r="IJ1572"/>
      <c r="IK1572"/>
      <c r="IL1572"/>
      <c r="IM1572"/>
      <c r="IN1572"/>
    </row>
    <row r="1573" s="33" customFormat="1" ht="15.75" customHeight="1" spans="3:248">
      <c r="C1573" s="86"/>
      <c r="D1573" s="86"/>
      <c r="E1573" s="82"/>
      <c r="F1573" s="87"/>
      <c r="G1573" s="82"/>
      <c r="IG1573"/>
      <c r="IH1573"/>
      <c r="II1573"/>
      <c r="IJ1573"/>
      <c r="IK1573"/>
      <c r="IL1573"/>
      <c r="IM1573"/>
      <c r="IN1573"/>
    </row>
    <row r="1574" s="33" customFormat="1" ht="15.75" customHeight="1" spans="3:248">
      <c r="C1574" s="86"/>
      <c r="D1574" s="86"/>
      <c r="E1574" s="82"/>
      <c r="F1574" s="87"/>
      <c r="G1574" s="82"/>
      <c r="IG1574"/>
      <c r="IH1574"/>
      <c r="II1574"/>
      <c r="IJ1574"/>
      <c r="IK1574"/>
      <c r="IL1574"/>
      <c r="IM1574"/>
      <c r="IN1574"/>
    </row>
    <row r="1575" s="33" customFormat="1" ht="15.75" customHeight="1" spans="3:248">
      <c r="C1575" s="86"/>
      <c r="D1575" s="86"/>
      <c r="E1575" s="82"/>
      <c r="F1575" s="87"/>
      <c r="G1575" s="82"/>
      <c r="IG1575"/>
      <c r="IH1575"/>
      <c r="II1575"/>
      <c r="IJ1575"/>
      <c r="IK1575"/>
      <c r="IL1575"/>
      <c r="IM1575"/>
      <c r="IN1575"/>
    </row>
    <row r="1576" s="33" customFormat="1" ht="15.75" customHeight="1" spans="3:248">
      <c r="C1576" s="86"/>
      <c r="D1576" s="86"/>
      <c r="E1576" s="82"/>
      <c r="F1576" s="87"/>
      <c r="G1576" s="82"/>
      <c r="IG1576"/>
      <c r="IH1576"/>
      <c r="II1576"/>
      <c r="IJ1576"/>
      <c r="IK1576"/>
      <c r="IL1576"/>
      <c r="IM1576"/>
      <c r="IN1576"/>
    </row>
    <row r="1577" s="33" customFormat="1" ht="15.75" customHeight="1" spans="3:248">
      <c r="C1577" s="86"/>
      <c r="D1577" s="86"/>
      <c r="E1577" s="82"/>
      <c r="F1577" s="87"/>
      <c r="G1577" s="82"/>
      <c r="IG1577"/>
      <c r="IH1577"/>
      <c r="II1577"/>
      <c r="IJ1577"/>
      <c r="IK1577"/>
      <c r="IL1577"/>
      <c r="IM1577"/>
      <c r="IN1577"/>
    </row>
    <row r="1578" s="33" customFormat="1" ht="15.75" customHeight="1" spans="3:248">
      <c r="C1578" s="86"/>
      <c r="D1578" s="86"/>
      <c r="E1578" s="82"/>
      <c r="F1578" s="87"/>
      <c r="G1578" s="82"/>
      <c r="IG1578"/>
      <c r="IH1578"/>
      <c r="II1578"/>
      <c r="IJ1578"/>
      <c r="IK1578"/>
      <c r="IL1578"/>
      <c r="IM1578"/>
      <c r="IN1578"/>
    </row>
    <row r="1579" s="33" customFormat="1" ht="15.75" customHeight="1" spans="3:248">
      <c r="C1579" s="86"/>
      <c r="D1579" s="86"/>
      <c r="E1579" s="82"/>
      <c r="F1579" s="87"/>
      <c r="G1579" s="82"/>
      <c r="IG1579"/>
      <c r="IH1579"/>
      <c r="II1579"/>
      <c r="IJ1579"/>
      <c r="IK1579"/>
      <c r="IL1579"/>
      <c r="IM1579"/>
      <c r="IN1579"/>
    </row>
    <row r="1580" s="33" customFormat="1" ht="15.75" customHeight="1" spans="3:248">
      <c r="C1580" s="86"/>
      <c r="D1580" s="86"/>
      <c r="E1580" s="82"/>
      <c r="F1580" s="87"/>
      <c r="G1580" s="82"/>
      <c r="IG1580"/>
      <c r="IH1580"/>
      <c r="II1580"/>
      <c r="IJ1580"/>
      <c r="IK1580"/>
      <c r="IL1580"/>
      <c r="IM1580"/>
      <c r="IN1580"/>
    </row>
    <row r="1581" s="33" customFormat="1" ht="15.75" customHeight="1" spans="3:248">
      <c r="C1581" s="86"/>
      <c r="D1581" s="86"/>
      <c r="E1581" s="82"/>
      <c r="F1581" s="87"/>
      <c r="G1581" s="82"/>
      <c r="IG1581"/>
      <c r="IH1581"/>
      <c r="II1581"/>
      <c r="IJ1581"/>
      <c r="IK1581"/>
      <c r="IL1581"/>
      <c r="IM1581"/>
      <c r="IN1581"/>
    </row>
    <row r="1582" s="33" customFormat="1" ht="15.75" customHeight="1" spans="3:248">
      <c r="C1582" s="86"/>
      <c r="D1582" s="86"/>
      <c r="E1582" s="82"/>
      <c r="F1582" s="87"/>
      <c r="G1582" s="82"/>
      <c r="IG1582"/>
      <c r="IH1582"/>
      <c r="II1582"/>
      <c r="IJ1582"/>
      <c r="IK1582"/>
      <c r="IL1582"/>
      <c r="IM1582"/>
      <c r="IN1582"/>
    </row>
    <row r="1583" s="33" customFormat="1" ht="15.75" customHeight="1" spans="3:248">
      <c r="C1583" s="86"/>
      <c r="D1583" s="86"/>
      <c r="E1583" s="82"/>
      <c r="F1583" s="87"/>
      <c r="G1583" s="82"/>
      <c r="IG1583"/>
      <c r="IH1583"/>
      <c r="II1583"/>
      <c r="IJ1583"/>
      <c r="IK1583"/>
      <c r="IL1583"/>
      <c r="IM1583"/>
      <c r="IN1583"/>
    </row>
    <row r="1584" s="33" customFormat="1" ht="15.75" customHeight="1" spans="3:248">
      <c r="C1584" s="86"/>
      <c r="D1584" s="86"/>
      <c r="E1584" s="82"/>
      <c r="F1584" s="87"/>
      <c r="G1584" s="82"/>
      <c r="IG1584"/>
      <c r="IH1584"/>
      <c r="II1584"/>
      <c r="IJ1584"/>
      <c r="IK1584"/>
      <c r="IL1584"/>
      <c r="IM1584"/>
      <c r="IN1584"/>
    </row>
    <row r="1585" s="33" customFormat="1" ht="15.75" customHeight="1" spans="3:248">
      <c r="C1585" s="86"/>
      <c r="D1585" s="86"/>
      <c r="E1585" s="82"/>
      <c r="F1585" s="87"/>
      <c r="G1585" s="82"/>
      <c r="IG1585"/>
      <c r="IH1585"/>
      <c r="II1585"/>
      <c r="IJ1585"/>
      <c r="IK1585"/>
      <c r="IL1585"/>
      <c r="IM1585"/>
      <c r="IN1585"/>
    </row>
    <row r="1586" s="33" customFormat="1" ht="15.75" customHeight="1" spans="3:248">
      <c r="C1586" s="86"/>
      <c r="D1586" s="86"/>
      <c r="E1586" s="82"/>
      <c r="F1586" s="87"/>
      <c r="G1586" s="82"/>
      <c r="IG1586"/>
      <c r="IH1586"/>
      <c r="II1586"/>
      <c r="IJ1586"/>
      <c r="IK1586"/>
      <c r="IL1586"/>
      <c r="IM1586"/>
      <c r="IN1586"/>
    </row>
    <row r="1587" s="33" customFormat="1" ht="15.75" customHeight="1" spans="3:248">
      <c r="C1587" s="86"/>
      <c r="D1587" s="86"/>
      <c r="E1587" s="82"/>
      <c r="F1587" s="87"/>
      <c r="G1587" s="82"/>
      <c r="IG1587"/>
      <c r="IH1587"/>
      <c r="II1587"/>
      <c r="IJ1587"/>
      <c r="IK1587"/>
      <c r="IL1587"/>
      <c r="IM1587"/>
      <c r="IN1587"/>
    </row>
    <row r="1588" s="33" customFormat="1" ht="15.75" customHeight="1" spans="3:248">
      <c r="C1588" s="86"/>
      <c r="D1588" s="86"/>
      <c r="E1588" s="82"/>
      <c r="F1588" s="87"/>
      <c r="G1588" s="82"/>
      <c r="IG1588"/>
      <c r="IH1588"/>
      <c r="II1588"/>
      <c r="IJ1588"/>
      <c r="IK1588"/>
      <c r="IL1588"/>
      <c r="IM1588"/>
      <c r="IN1588"/>
    </row>
    <row r="1589" s="33" customFormat="1" ht="15.75" customHeight="1" spans="3:248">
      <c r="C1589" s="86"/>
      <c r="D1589" s="86"/>
      <c r="E1589" s="82"/>
      <c r="F1589" s="87"/>
      <c r="G1589" s="82"/>
      <c r="IG1589"/>
      <c r="IH1589"/>
      <c r="II1589"/>
      <c r="IJ1589"/>
      <c r="IK1589"/>
      <c r="IL1589"/>
      <c r="IM1589"/>
      <c r="IN1589"/>
    </row>
    <row r="1590" s="33" customFormat="1" ht="15.75" customHeight="1" spans="3:248">
      <c r="C1590" s="86"/>
      <c r="D1590" s="86"/>
      <c r="E1590" s="82"/>
      <c r="F1590" s="87"/>
      <c r="G1590" s="82"/>
      <c r="IG1590"/>
      <c r="IH1590"/>
      <c r="II1590"/>
      <c r="IJ1590"/>
      <c r="IK1590"/>
      <c r="IL1590"/>
      <c r="IM1590"/>
      <c r="IN1590"/>
    </row>
    <row r="1591" s="33" customFormat="1" ht="15.75" customHeight="1" spans="3:248">
      <c r="C1591" s="86"/>
      <c r="D1591" s="86"/>
      <c r="E1591" s="82"/>
      <c r="F1591" s="87"/>
      <c r="G1591" s="82"/>
      <c r="IG1591"/>
      <c r="IH1591"/>
      <c r="II1591"/>
      <c r="IJ1591"/>
      <c r="IK1591"/>
      <c r="IL1591"/>
      <c r="IM1591"/>
      <c r="IN1591"/>
    </row>
    <row r="1592" s="33" customFormat="1" ht="15.75" customHeight="1" spans="3:248">
      <c r="C1592" s="86"/>
      <c r="D1592" s="86"/>
      <c r="E1592" s="82"/>
      <c r="F1592" s="87"/>
      <c r="G1592" s="82"/>
      <c r="IG1592"/>
      <c r="IH1592"/>
      <c r="II1592"/>
      <c r="IJ1592"/>
      <c r="IK1592"/>
      <c r="IL1592"/>
      <c r="IM1592"/>
      <c r="IN1592"/>
    </row>
    <row r="1593" s="33" customFormat="1" ht="15.75" customHeight="1" spans="3:248">
      <c r="C1593" s="86"/>
      <c r="D1593" s="86"/>
      <c r="E1593" s="82"/>
      <c r="F1593" s="87"/>
      <c r="G1593" s="82"/>
      <c r="IG1593"/>
      <c r="IH1593"/>
      <c r="II1593"/>
      <c r="IJ1593"/>
      <c r="IK1593"/>
      <c r="IL1593"/>
      <c r="IM1593"/>
      <c r="IN1593"/>
    </row>
    <row r="1594" s="33" customFormat="1" ht="15.75" customHeight="1" spans="3:248">
      <c r="C1594" s="86"/>
      <c r="D1594" s="86"/>
      <c r="E1594" s="82"/>
      <c r="F1594" s="87"/>
      <c r="G1594" s="82"/>
      <c r="IG1594"/>
      <c r="IH1594"/>
      <c r="II1594"/>
      <c r="IJ1594"/>
      <c r="IK1594"/>
      <c r="IL1594"/>
      <c r="IM1594"/>
      <c r="IN1594"/>
    </row>
    <row r="1595" s="33" customFormat="1" ht="15.75" customHeight="1" spans="3:248">
      <c r="C1595" s="86"/>
      <c r="D1595" s="86"/>
      <c r="E1595" s="82"/>
      <c r="F1595" s="87"/>
      <c r="G1595" s="82"/>
      <c r="IG1595"/>
      <c r="IH1595"/>
      <c r="II1595"/>
      <c r="IJ1595"/>
      <c r="IK1595"/>
      <c r="IL1595"/>
      <c r="IM1595"/>
      <c r="IN1595"/>
    </row>
    <row r="1596" s="33" customFormat="1" ht="15.75" customHeight="1" spans="3:248">
      <c r="C1596" s="86"/>
      <c r="D1596" s="86"/>
      <c r="E1596" s="82"/>
      <c r="F1596" s="87"/>
      <c r="G1596" s="82"/>
      <c r="IG1596"/>
      <c r="IH1596"/>
      <c r="II1596"/>
      <c r="IJ1596"/>
      <c r="IK1596"/>
      <c r="IL1596"/>
      <c r="IM1596"/>
      <c r="IN1596"/>
    </row>
    <row r="1597" s="33" customFormat="1" ht="15.75" customHeight="1" spans="3:248">
      <c r="C1597" s="86"/>
      <c r="D1597" s="86"/>
      <c r="E1597" s="82"/>
      <c r="F1597" s="87"/>
      <c r="G1597" s="82"/>
      <c r="IG1597"/>
      <c r="IH1597"/>
      <c r="II1597"/>
      <c r="IJ1597"/>
      <c r="IK1597"/>
      <c r="IL1597"/>
      <c r="IM1597"/>
      <c r="IN1597"/>
    </row>
    <row r="1598" s="33" customFormat="1" ht="15.75" customHeight="1" spans="3:248">
      <c r="C1598" s="86"/>
      <c r="D1598" s="86"/>
      <c r="E1598" s="82"/>
      <c r="F1598" s="87"/>
      <c r="G1598" s="82"/>
      <c r="IG1598"/>
      <c r="IH1598"/>
      <c r="II1598"/>
      <c r="IJ1598"/>
      <c r="IK1598"/>
      <c r="IL1598"/>
      <c r="IM1598"/>
      <c r="IN1598"/>
    </row>
    <row r="1599" s="33" customFormat="1" ht="15.75" customHeight="1" spans="3:248">
      <c r="C1599" s="86"/>
      <c r="D1599" s="86"/>
      <c r="E1599" s="82"/>
      <c r="F1599" s="87"/>
      <c r="G1599" s="82"/>
      <c r="IG1599"/>
      <c r="IH1599"/>
      <c r="II1599"/>
      <c r="IJ1599"/>
      <c r="IK1599"/>
      <c r="IL1599"/>
      <c r="IM1599"/>
      <c r="IN1599"/>
    </row>
    <row r="1600" s="33" customFormat="1" ht="15.75" customHeight="1" spans="3:248">
      <c r="C1600" s="86"/>
      <c r="D1600" s="86"/>
      <c r="E1600" s="82"/>
      <c r="F1600" s="87"/>
      <c r="G1600" s="82"/>
      <c r="IG1600"/>
      <c r="IH1600"/>
      <c r="II1600"/>
      <c r="IJ1600"/>
      <c r="IK1600"/>
      <c r="IL1600"/>
      <c r="IM1600"/>
      <c r="IN1600"/>
    </row>
    <row r="1601" s="33" customFormat="1" ht="15.75" customHeight="1" spans="3:248">
      <c r="C1601" s="86"/>
      <c r="D1601" s="86"/>
      <c r="E1601" s="82"/>
      <c r="F1601" s="87"/>
      <c r="G1601" s="82"/>
      <c r="IG1601"/>
      <c r="IH1601"/>
      <c r="II1601"/>
      <c r="IJ1601"/>
      <c r="IK1601"/>
      <c r="IL1601"/>
      <c r="IM1601"/>
      <c r="IN1601"/>
    </row>
    <row r="1602" s="33" customFormat="1" ht="15.75" customHeight="1" spans="3:248">
      <c r="C1602" s="86"/>
      <c r="D1602" s="86"/>
      <c r="E1602" s="82"/>
      <c r="F1602" s="87"/>
      <c r="G1602" s="82"/>
      <c r="IG1602"/>
      <c r="IH1602"/>
      <c r="II1602"/>
      <c r="IJ1602"/>
      <c r="IK1602"/>
      <c r="IL1602"/>
      <c r="IM1602"/>
      <c r="IN1602"/>
    </row>
    <row r="1603" s="33" customFormat="1" ht="15.75" customHeight="1" spans="3:248">
      <c r="C1603" s="86"/>
      <c r="D1603" s="86"/>
      <c r="E1603" s="82"/>
      <c r="F1603" s="87"/>
      <c r="G1603" s="82"/>
      <c r="IG1603"/>
      <c r="IH1603"/>
      <c r="II1603"/>
      <c r="IJ1603"/>
      <c r="IK1603"/>
      <c r="IL1603"/>
      <c r="IM1603"/>
      <c r="IN1603"/>
    </row>
    <row r="1604" s="33" customFormat="1" ht="15.75" customHeight="1" spans="3:248">
      <c r="C1604" s="86"/>
      <c r="D1604" s="86"/>
      <c r="E1604" s="82"/>
      <c r="F1604" s="87"/>
      <c r="G1604" s="82"/>
      <c r="IG1604"/>
      <c r="IH1604"/>
      <c r="II1604"/>
      <c r="IJ1604"/>
      <c r="IK1604"/>
      <c r="IL1604"/>
      <c r="IM1604"/>
      <c r="IN1604"/>
    </row>
    <row r="1605" s="33" customFormat="1" ht="15.75" customHeight="1" spans="3:248">
      <c r="C1605" s="86"/>
      <c r="D1605" s="86"/>
      <c r="E1605" s="82"/>
      <c r="F1605" s="87"/>
      <c r="G1605" s="82"/>
      <c r="IG1605"/>
      <c r="IH1605"/>
      <c r="II1605"/>
      <c r="IJ1605"/>
      <c r="IK1605"/>
      <c r="IL1605"/>
      <c r="IM1605"/>
      <c r="IN1605"/>
    </row>
    <row r="1606" s="33" customFormat="1" ht="15.75" customHeight="1" spans="3:248">
      <c r="C1606" s="86"/>
      <c r="D1606" s="86"/>
      <c r="E1606" s="82"/>
      <c r="F1606" s="87"/>
      <c r="G1606" s="82"/>
      <c r="IG1606"/>
      <c r="IH1606"/>
      <c r="II1606"/>
      <c r="IJ1606"/>
      <c r="IK1606"/>
      <c r="IL1606"/>
      <c r="IM1606"/>
      <c r="IN1606"/>
    </row>
    <row r="1607" s="33" customFormat="1" ht="15.75" customHeight="1" spans="3:248">
      <c r="C1607" s="86"/>
      <c r="D1607" s="86"/>
      <c r="E1607" s="82"/>
      <c r="F1607" s="87"/>
      <c r="G1607" s="82"/>
      <c r="IG1607"/>
      <c r="IH1607"/>
      <c r="II1607"/>
      <c r="IJ1607"/>
      <c r="IK1607"/>
      <c r="IL1607"/>
      <c r="IM1607"/>
      <c r="IN1607"/>
    </row>
    <row r="1608" s="33" customFormat="1" ht="15.75" customHeight="1" spans="3:248">
      <c r="C1608" s="86"/>
      <c r="D1608" s="86"/>
      <c r="E1608" s="82"/>
      <c r="F1608" s="87"/>
      <c r="G1608" s="82"/>
      <c r="IG1608"/>
      <c r="IH1608"/>
      <c r="II1608"/>
      <c r="IJ1608"/>
      <c r="IK1608"/>
      <c r="IL1608"/>
      <c r="IM1608"/>
      <c r="IN1608"/>
    </row>
    <row r="1609" s="33" customFormat="1" ht="15.75" customHeight="1" spans="3:248">
      <c r="C1609" s="86"/>
      <c r="D1609" s="86"/>
      <c r="E1609" s="82"/>
      <c r="F1609" s="87"/>
      <c r="G1609" s="82"/>
      <c r="IG1609"/>
      <c r="IH1609"/>
      <c r="II1609"/>
      <c r="IJ1609"/>
      <c r="IK1609"/>
      <c r="IL1609"/>
      <c r="IM1609"/>
      <c r="IN1609"/>
    </row>
    <row r="1610" s="33" customFormat="1" ht="15.75" customHeight="1" spans="3:248">
      <c r="C1610" s="86"/>
      <c r="D1610" s="86"/>
      <c r="E1610" s="82"/>
      <c r="F1610" s="87"/>
      <c r="G1610" s="82"/>
      <c r="IG1610"/>
      <c r="IH1610"/>
      <c r="II1610"/>
      <c r="IJ1610"/>
      <c r="IK1610"/>
      <c r="IL1610"/>
      <c r="IM1610"/>
      <c r="IN1610"/>
    </row>
    <row r="1611" s="33" customFormat="1" ht="15.75" customHeight="1" spans="3:248">
      <c r="C1611" s="86"/>
      <c r="D1611" s="86"/>
      <c r="E1611" s="82"/>
      <c r="F1611" s="87"/>
      <c r="G1611" s="82"/>
      <c r="IG1611"/>
      <c r="IH1611"/>
      <c r="II1611"/>
      <c r="IJ1611"/>
      <c r="IK1611"/>
      <c r="IL1611"/>
      <c r="IM1611"/>
      <c r="IN1611"/>
    </row>
    <row r="1612" s="33" customFormat="1" ht="15.75" customHeight="1" spans="3:248">
      <c r="C1612" s="86"/>
      <c r="D1612" s="86"/>
      <c r="E1612" s="82"/>
      <c r="F1612" s="87"/>
      <c r="G1612" s="82"/>
      <c r="IG1612"/>
      <c r="IH1612"/>
      <c r="II1612"/>
      <c r="IJ1612"/>
      <c r="IK1612"/>
      <c r="IL1612"/>
      <c r="IM1612"/>
      <c r="IN1612"/>
    </row>
    <row r="1613" s="33" customFormat="1" ht="15.75" customHeight="1" spans="3:248">
      <c r="C1613" s="86"/>
      <c r="D1613" s="86"/>
      <c r="E1613" s="82"/>
      <c r="F1613" s="87"/>
      <c r="G1613" s="82"/>
      <c r="IG1613"/>
      <c r="IH1613"/>
      <c r="II1613"/>
      <c r="IJ1613"/>
      <c r="IK1613"/>
      <c r="IL1613"/>
      <c r="IM1613"/>
      <c r="IN1613"/>
    </row>
    <row r="1614" s="33" customFormat="1" ht="15.75" customHeight="1" spans="3:248">
      <c r="C1614" s="86"/>
      <c r="D1614" s="86"/>
      <c r="E1614" s="82"/>
      <c r="F1614" s="87"/>
      <c r="G1614" s="82"/>
      <c r="IG1614"/>
      <c r="IH1614"/>
      <c r="II1614"/>
      <c r="IJ1614"/>
      <c r="IK1614"/>
      <c r="IL1614"/>
      <c r="IM1614"/>
      <c r="IN1614"/>
    </row>
    <row r="1615" s="33" customFormat="1" ht="15.75" customHeight="1" spans="3:248">
      <c r="C1615" s="86"/>
      <c r="D1615" s="86"/>
      <c r="E1615" s="82"/>
      <c r="F1615" s="87"/>
      <c r="G1615" s="82"/>
      <c r="IG1615"/>
      <c r="IH1615"/>
      <c r="II1615"/>
      <c r="IJ1615"/>
      <c r="IK1615"/>
      <c r="IL1615"/>
      <c r="IM1615"/>
      <c r="IN1615"/>
    </row>
    <row r="1616" s="33" customFormat="1" ht="15.75" customHeight="1" spans="3:248">
      <c r="C1616" s="86"/>
      <c r="D1616" s="86"/>
      <c r="E1616" s="82"/>
      <c r="F1616" s="87"/>
      <c r="G1616" s="82"/>
      <c r="IG1616"/>
      <c r="IH1616"/>
      <c r="II1616"/>
      <c r="IJ1616"/>
      <c r="IK1616"/>
      <c r="IL1616"/>
      <c r="IM1616"/>
      <c r="IN1616"/>
    </row>
    <row r="1617" s="33" customFormat="1" ht="15.75" customHeight="1" spans="3:248">
      <c r="C1617" s="86"/>
      <c r="D1617" s="86"/>
      <c r="E1617" s="82"/>
      <c r="F1617" s="87"/>
      <c r="G1617" s="82"/>
      <c r="IG1617"/>
      <c r="IH1617"/>
      <c r="II1617"/>
      <c r="IJ1617"/>
      <c r="IK1617"/>
      <c r="IL1617"/>
      <c r="IM1617"/>
      <c r="IN1617"/>
    </row>
    <row r="1618" s="33" customFormat="1" ht="15.75" customHeight="1" spans="3:248">
      <c r="C1618" s="86"/>
      <c r="D1618" s="86"/>
      <c r="E1618" s="82"/>
      <c r="F1618" s="87"/>
      <c r="G1618" s="82"/>
      <c r="IG1618"/>
      <c r="IH1618"/>
      <c r="II1618"/>
      <c r="IJ1618"/>
      <c r="IK1618"/>
      <c r="IL1618"/>
      <c r="IM1618"/>
      <c r="IN1618"/>
    </row>
    <row r="1619" s="33" customFormat="1" ht="15.75" customHeight="1" spans="3:248">
      <c r="C1619" s="86"/>
      <c r="D1619" s="86"/>
      <c r="E1619" s="82"/>
      <c r="F1619" s="87"/>
      <c r="G1619" s="82"/>
      <c r="IG1619"/>
      <c r="IH1619"/>
      <c r="II1619"/>
      <c r="IJ1619"/>
      <c r="IK1619"/>
      <c r="IL1619"/>
      <c r="IM1619"/>
      <c r="IN1619"/>
    </row>
    <row r="1620" s="33" customFormat="1" ht="15.75" customHeight="1" spans="3:248">
      <c r="C1620" s="86"/>
      <c r="D1620" s="86"/>
      <c r="E1620" s="82"/>
      <c r="F1620" s="87"/>
      <c r="G1620" s="82"/>
      <c r="IG1620"/>
      <c r="IH1620"/>
      <c r="II1620"/>
      <c r="IJ1620"/>
      <c r="IK1620"/>
      <c r="IL1620"/>
      <c r="IM1620"/>
      <c r="IN1620"/>
    </row>
    <row r="1621" s="33" customFormat="1" ht="15.75" customHeight="1" spans="3:248">
      <c r="C1621" s="86"/>
      <c r="D1621" s="86"/>
      <c r="E1621" s="82"/>
      <c r="F1621" s="87"/>
      <c r="G1621" s="82"/>
      <c r="IG1621"/>
      <c r="IH1621"/>
      <c r="II1621"/>
      <c r="IJ1621"/>
      <c r="IK1621"/>
      <c r="IL1621"/>
      <c r="IM1621"/>
      <c r="IN1621"/>
    </row>
    <row r="1622" s="33" customFormat="1" ht="15.75" customHeight="1" spans="3:248">
      <c r="C1622" s="86"/>
      <c r="D1622" s="86"/>
      <c r="E1622" s="82"/>
      <c r="F1622" s="87"/>
      <c r="G1622" s="82"/>
      <c r="IG1622"/>
      <c r="IH1622"/>
      <c r="II1622"/>
      <c r="IJ1622"/>
      <c r="IK1622"/>
      <c r="IL1622"/>
      <c r="IM1622"/>
      <c r="IN1622"/>
    </row>
    <row r="1623" s="33" customFormat="1" ht="15.75" customHeight="1" spans="3:248">
      <c r="C1623" s="86"/>
      <c r="D1623" s="86"/>
      <c r="E1623" s="82"/>
      <c r="F1623" s="87"/>
      <c r="G1623" s="82"/>
      <c r="IG1623"/>
      <c r="IH1623"/>
      <c r="II1623"/>
      <c r="IJ1623"/>
      <c r="IK1623"/>
      <c r="IL1623"/>
      <c r="IM1623"/>
      <c r="IN1623"/>
    </row>
    <row r="1624" s="33" customFormat="1" ht="15.75" customHeight="1" spans="3:248">
      <c r="C1624" s="86"/>
      <c r="D1624" s="86"/>
      <c r="E1624" s="82"/>
      <c r="F1624" s="87"/>
      <c r="G1624" s="82"/>
      <c r="IG1624"/>
      <c r="IH1624"/>
      <c r="II1624"/>
      <c r="IJ1624"/>
      <c r="IK1624"/>
      <c r="IL1624"/>
      <c r="IM1624"/>
      <c r="IN1624"/>
    </row>
    <row r="1625" s="33" customFormat="1" ht="15.75" customHeight="1" spans="3:248">
      <c r="C1625" s="86"/>
      <c r="D1625" s="86"/>
      <c r="E1625" s="82"/>
      <c r="F1625" s="87"/>
      <c r="G1625" s="82"/>
      <c r="IG1625"/>
      <c r="IH1625"/>
      <c r="II1625"/>
      <c r="IJ1625"/>
      <c r="IK1625"/>
      <c r="IL1625"/>
      <c r="IM1625"/>
      <c r="IN1625"/>
    </row>
    <row r="1626" s="33" customFormat="1" ht="15.75" customHeight="1" spans="3:248">
      <c r="C1626" s="86"/>
      <c r="D1626" s="86"/>
      <c r="E1626" s="82"/>
      <c r="F1626" s="87"/>
      <c r="G1626" s="82"/>
      <c r="IG1626"/>
      <c r="IH1626"/>
      <c r="II1626"/>
      <c r="IJ1626"/>
      <c r="IK1626"/>
      <c r="IL1626"/>
      <c r="IM1626"/>
      <c r="IN1626"/>
    </row>
    <row r="1627" s="33" customFormat="1" ht="15.75" customHeight="1" spans="3:248">
      <c r="C1627" s="86"/>
      <c r="D1627" s="86"/>
      <c r="E1627" s="82"/>
      <c r="F1627" s="87"/>
      <c r="G1627" s="82"/>
      <c r="IG1627"/>
      <c r="IH1627"/>
      <c r="II1627"/>
      <c r="IJ1627"/>
      <c r="IK1627"/>
      <c r="IL1627"/>
      <c r="IM1627"/>
      <c r="IN1627"/>
    </row>
    <row r="1628" s="33" customFormat="1" ht="15.75" customHeight="1" spans="3:248">
      <c r="C1628" s="86"/>
      <c r="D1628" s="86"/>
      <c r="E1628" s="82"/>
      <c r="F1628" s="87"/>
      <c r="G1628" s="82"/>
      <c r="IG1628"/>
      <c r="IH1628"/>
      <c r="II1628"/>
      <c r="IJ1628"/>
      <c r="IK1628"/>
      <c r="IL1628"/>
      <c r="IM1628"/>
      <c r="IN1628"/>
    </row>
    <row r="1629" s="33" customFormat="1" ht="15.75" customHeight="1" spans="3:248">
      <c r="C1629" s="86"/>
      <c r="D1629" s="86"/>
      <c r="E1629" s="82"/>
      <c r="F1629" s="87"/>
      <c r="G1629" s="82"/>
      <c r="IG1629"/>
      <c r="IH1629"/>
      <c r="II1629"/>
      <c r="IJ1629"/>
      <c r="IK1629"/>
      <c r="IL1629"/>
      <c r="IM1629"/>
      <c r="IN1629"/>
    </row>
    <row r="1630" s="33" customFormat="1" ht="15.75" customHeight="1" spans="3:248">
      <c r="C1630" s="86"/>
      <c r="D1630" s="86"/>
      <c r="E1630" s="82"/>
      <c r="F1630" s="87"/>
      <c r="G1630" s="82"/>
      <c r="IG1630"/>
      <c r="IH1630"/>
      <c r="II1630"/>
      <c r="IJ1630"/>
      <c r="IK1630"/>
      <c r="IL1630"/>
      <c r="IM1630"/>
      <c r="IN1630"/>
    </row>
    <row r="1631" s="33" customFormat="1" ht="15.75" customHeight="1" spans="3:248">
      <c r="C1631" s="86"/>
      <c r="D1631" s="86"/>
      <c r="E1631" s="82"/>
      <c r="F1631" s="87"/>
      <c r="G1631" s="82"/>
      <c r="IG1631"/>
      <c r="IH1631"/>
      <c r="II1631"/>
      <c r="IJ1631"/>
      <c r="IK1631"/>
      <c r="IL1631"/>
      <c r="IM1631"/>
      <c r="IN1631"/>
    </row>
    <row r="1632" s="33" customFormat="1" ht="15.75" customHeight="1" spans="3:248">
      <c r="C1632" s="86"/>
      <c r="D1632" s="86"/>
      <c r="E1632" s="82"/>
      <c r="F1632" s="87"/>
      <c r="G1632" s="82"/>
      <c r="IG1632"/>
      <c r="IH1632"/>
      <c r="II1632"/>
      <c r="IJ1632"/>
      <c r="IK1632"/>
      <c r="IL1632"/>
      <c r="IM1632"/>
      <c r="IN1632"/>
    </row>
    <row r="1633" s="33" customFormat="1" ht="15.75" customHeight="1" spans="3:248">
      <c r="C1633" s="86"/>
      <c r="D1633" s="86"/>
      <c r="E1633" s="82"/>
      <c r="F1633" s="87"/>
      <c r="G1633" s="82"/>
      <c r="IG1633"/>
      <c r="IH1633"/>
      <c r="II1633"/>
      <c r="IJ1633"/>
      <c r="IK1633"/>
      <c r="IL1633"/>
      <c r="IM1633"/>
      <c r="IN1633"/>
    </row>
    <row r="1634" s="33" customFormat="1" ht="15.75" customHeight="1" spans="3:248">
      <c r="C1634" s="86"/>
      <c r="D1634" s="86"/>
      <c r="E1634" s="82"/>
      <c r="F1634" s="87"/>
      <c r="G1634" s="82"/>
      <c r="IG1634"/>
      <c r="IH1634"/>
      <c r="II1634"/>
      <c r="IJ1634"/>
      <c r="IK1634"/>
      <c r="IL1634"/>
      <c r="IM1634"/>
      <c r="IN1634"/>
    </row>
    <row r="1635" s="33" customFormat="1" ht="15.75" customHeight="1" spans="3:248">
      <c r="C1635" s="86"/>
      <c r="D1635" s="86"/>
      <c r="E1635" s="82"/>
      <c r="F1635" s="87"/>
      <c r="G1635" s="82"/>
      <c r="IG1635"/>
      <c r="IH1635"/>
      <c r="II1635"/>
      <c r="IJ1635"/>
      <c r="IK1635"/>
      <c r="IL1635"/>
      <c r="IM1635"/>
      <c r="IN1635"/>
    </row>
    <row r="1636" s="33" customFormat="1" ht="15.75" customHeight="1" spans="3:248">
      <c r="C1636" s="86"/>
      <c r="D1636" s="86"/>
      <c r="E1636" s="82"/>
      <c r="F1636" s="87"/>
      <c r="G1636" s="82"/>
      <c r="IG1636"/>
      <c r="IH1636"/>
      <c r="II1636"/>
      <c r="IJ1636"/>
      <c r="IK1636"/>
      <c r="IL1636"/>
      <c r="IM1636"/>
      <c r="IN1636"/>
    </row>
    <row r="1637" s="33" customFormat="1" ht="15.75" customHeight="1" spans="3:248">
      <c r="C1637" s="86"/>
      <c r="D1637" s="86"/>
      <c r="E1637" s="82"/>
      <c r="F1637" s="87"/>
      <c r="G1637" s="82"/>
      <c r="IG1637"/>
      <c r="IH1637"/>
      <c r="II1637"/>
      <c r="IJ1637"/>
      <c r="IK1637"/>
      <c r="IL1637"/>
      <c r="IM1637"/>
      <c r="IN1637"/>
    </row>
    <row r="1638" s="33" customFormat="1" ht="15.75" customHeight="1" spans="3:248">
      <c r="C1638" s="86"/>
      <c r="D1638" s="86"/>
      <c r="E1638" s="82"/>
      <c r="F1638" s="87"/>
      <c r="G1638" s="82"/>
      <c r="IG1638"/>
      <c r="IH1638"/>
      <c r="II1638"/>
      <c r="IJ1638"/>
      <c r="IK1638"/>
      <c r="IL1638"/>
      <c r="IM1638"/>
      <c r="IN1638"/>
    </row>
    <row r="1639" s="33" customFormat="1" ht="15.75" customHeight="1" spans="3:248">
      <c r="C1639" s="86"/>
      <c r="D1639" s="86"/>
      <c r="E1639" s="82"/>
      <c r="F1639" s="87"/>
      <c r="G1639" s="82"/>
      <c r="IG1639"/>
      <c r="IH1639"/>
      <c r="II1639"/>
      <c r="IJ1639"/>
      <c r="IK1639"/>
      <c r="IL1639"/>
      <c r="IM1639"/>
      <c r="IN1639"/>
    </row>
    <row r="1640" s="33" customFormat="1" ht="15.75" customHeight="1" spans="3:248">
      <c r="C1640" s="86"/>
      <c r="D1640" s="86"/>
      <c r="E1640" s="82"/>
      <c r="F1640" s="87"/>
      <c r="G1640" s="82"/>
      <c r="IG1640"/>
      <c r="IH1640"/>
      <c r="II1640"/>
      <c r="IJ1640"/>
      <c r="IK1640"/>
      <c r="IL1640"/>
      <c r="IM1640"/>
      <c r="IN1640"/>
    </row>
    <row r="1641" s="33" customFormat="1" ht="15.75" customHeight="1" spans="3:248">
      <c r="C1641" s="86"/>
      <c r="D1641" s="86"/>
      <c r="E1641" s="82"/>
      <c r="F1641" s="87"/>
      <c r="G1641" s="82"/>
      <c r="IG1641"/>
      <c r="IH1641"/>
      <c r="II1641"/>
      <c r="IJ1641"/>
      <c r="IK1641"/>
      <c r="IL1641"/>
      <c r="IM1641"/>
      <c r="IN1641"/>
    </row>
    <row r="1642" s="33" customFormat="1" ht="15.75" customHeight="1" spans="3:248">
      <c r="C1642" s="86"/>
      <c r="D1642" s="86"/>
      <c r="E1642" s="82"/>
      <c r="F1642" s="87"/>
      <c r="G1642" s="82"/>
      <c r="IG1642"/>
      <c r="IH1642"/>
      <c r="II1642"/>
      <c r="IJ1642"/>
      <c r="IK1642"/>
      <c r="IL1642"/>
      <c r="IM1642"/>
      <c r="IN1642"/>
    </row>
    <row r="1643" s="33" customFormat="1" ht="15.75" customHeight="1" spans="3:248">
      <c r="C1643" s="86"/>
      <c r="D1643" s="86"/>
      <c r="E1643" s="82"/>
      <c r="F1643" s="87"/>
      <c r="G1643" s="82"/>
      <c r="IG1643"/>
      <c r="IH1643"/>
      <c r="II1643"/>
      <c r="IJ1643"/>
      <c r="IK1643"/>
      <c r="IL1643"/>
      <c r="IM1643"/>
      <c r="IN1643"/>
    </row>
    <row r="1644" s="33" customFormat="1" ht="15.75" customHeight="1" spans="3:248">
      <c r="C1644" s="86"/>
      <c r="D1644" s="86"/>
      <c r="E1644" s="82"/>
      <c r="F1644" s="87"/>
      <c r="G1644" s="82"/>
      <c r="IG1644"/>
      <c r="IH1644"/>
      <c r="II1644"/>
      <c r="IJ1644"/>
      <c r="IK1644"/>
      <c r="IL1644"/>
      <c r="IM1644"/>
      <c r="IN1644"/>
    </row>
    <row r="1645" s="33" customFormat="1" ht="15.75" customHeight="1" spans="3:248">
      <c r="C1645" s="86"/>
      <c r="D1645" s="86"/>
      <c r="E1645" s="82"/>
      <c r="F1645" s="87"/>
      <c r="G1645" s="82"/>
      <c r="IG1645"/>
      <c r="IH1645"/>
      <c r="II1645"/>
      <c r="IJ1645"/>
      <c r="IK1645"/>
      <c r="IL1645"/>
      <c r="IM1645"/>
      <c r="IN1645"/>
    </row>
    <row r="1646" s="33" customFormat="1" ht="15.75" customHeight="1" spans="3:248">
      <c r="C1646" s="86"/>
      <c r="D1646" s="86"/>
      <c r="E1646" s="82"/>
      <c r="F1646" s="87"/>
      <c r="G1646" s="82"/>
      <c r="IG1646"/>
      <c r="IH1646"/>
      <c r="II1646"/>
      <c r="IJ1646"/>
      <c r="IK1646"/>
      <c r="IL1646"/>
      <c r="IM1646"/>
      <c r="IN1646"/>
    </row>
    <row r="1647" s="33" customFormat="1" ht="15.75" customHeight="1" spans="3:248">
      <c r="C1647" s="86"/>
      <c r="D1647" s="86"/>
      <c r="E1647" s="82"/>
      <c r="F1647" s="87"/>
      <c r="G1647" s="82"/>
      <c r="IG1647"/>
      <c r="IH1647"/>
      <c r="II1647"/>
      <c r="IJ1647"/>
      <c r="IK1647"/>
      <c r="IL1647"/>
      <c r="IM1647"/>
      <c r="IN1647"/>
    </row>
    <row r="1648" s="33" customFormat="1" ht="15.75" customHeight="1" spans="3:248">
      <c r="C1648" s="86"/>
      <c r="D1648" s="86"/>
      <c r="E1648" s="82"/>
      <c r="F1648" s="87"/>
      <c r="G1648" s="82"/>
      <c r="IG1648"/>
      <c r="IH1648"/>
      <c r="II1648"/>
      <c r="IJ1648"/>
      <c r="IK1648"/>
      <c r="IL1648"/>
      <c r="IM1648"/>
      <c r="IN1648"/>
    </row>
    <row r="1649" s="33" customFormat="1" ht="15.75" customHeight="1" spans="3:248">
      <c r="C1649" s="86"/>
      <c r="D1649" s="86"/>
      <c r="E1649" s="82"/>
      <c r="F1649" s="87"/>
      <c r="G1649" s="82"/>
      <c r="IG1649"/>
      <c r="IH1649"/>
      <c r="II1649"/>
      <c r="IJ1649"/>
      <c r="IK1649"/>
      <c r="IL1649"/>
      <c r="IM1649"/>
      <c r="IN1649"/>
    </row>
    <row r="1650" s="33" customFormat="1" ht="15.75" customHeight="1" spans="3:248">
      <c r="C1650" s="86"/>
      <c r="D1650" s="86"/>
      <c r="E1650" s="82"/>
      <c r="F1650" s="87"/>
      <c r="G1650" s="82"/>
      <c r="IG1650"/>
      <c r="IH1650"/>
      <c r="II1650"/>
      <c r="IJ1650"/>
      <c r="IK1650"/>
      <c r="IL1650"/>
      <c r="IM1650"/>
      <c r="IN1650"/>
    </row>
    <row r="1651" s="33" customFormat="1" ht="15.75" customHeight="1" spans="3:248">
      <c r="C1651" s="86"/>
      <c r="D1651" s="86"/>
      <c r="E1651" s="82"/>
      <c r="F1651" s="87"/>
      <c r="G1651" s="82"/>
      <c r="IG1651"/>
      <c r="IH1651"/>
      <c r="II1651"/>
      <c r="IJ1651"/>
      <c r="IK1651"/>
      <c r="IL1651"/>
      <c r="IM1651"/>
      <c r="IN1651"/>
    </row>
    <row r="1652" s="33" customFormat="1" ht="15.75" customHeight="1" spans="3:248">
      <c r="C1652" s="86"/>
      <c r="D1652" s="86"/>
      <c r="E1652" s="82"/>
      <c r="F1652" s="87"/>
      <c r="G1652" s="82"/>
      <c r="IG1652"/>
      <c r="IH1652"/>
      <c r="II1652"/>
      <c r="IJ1652"/>
      <c r="IK1652"/>
      <c r="IL1652"/>
      <c r="IM1652"/>
      <c r="IN1652"/>
    </row>
    <row r="1653" s="33" customFormat="1" ht="15.75" customHeight="1" spans="3:248">
      <c r="C1653" s="86"/>
      <c r="D1653" s="86"/>
      <c r="E1653" s="82"/>
      <c r="F1653" s="87"/>
      <c r="G1653" s="82"/>
      <c r="IG1653"/>
      <c r="IH1653"/>
      <c r="II1653"/>
      <c r="IJ1653"/>
      <c r="IK1653"/>
      <c r="IL1653"/>
      <c r="IM1653"/>
      <c r="IN1653"/>
    </row>
    <row r="1654" s="33" customFormat="1" ht="15.75" customHeight="1" spans="3:248">
      <c r="C1654" s="86"/>
      <c r="D1654" s="86"/>
      <c r="E1654" s="82"/>
      <c r="F1654" s="87"/>
      <c r="G1654" s="82"/>
      <c r="IG1654"/>
      <c r="IH1654"/>
      <c r="II1654"/>
      <c r="IJ1654"/>
      <c r="IK1654"/>
      <c r="IL1654"/>
      <c r="IM1654"/>
      <c r="IN1654"/>
    </row>
    <row r="1655" s="33" customFormat="1" ht="15.75" customHeight="1" spans="3:248">
      <c r="C1655" s="86"/>
      <c r="D1655" s="86"/>
      <c r="E1655" s="82"/>
      <c r="F1655" s="87"/>
      <c r="G1655" s="82"/>
      <c r="IG1655"/>
      <c r="IH1655"/>
      <c r="II1655"/>
      <c r="IJ1655"/>
      <c r="IK1655"/>
      <c r="IL1655"/>
      <c r="IM1655"/>
      <c r="IN1655"/>
    </row>
    <row r="1656" s="33" customFormat="1" ht="15.75" customHeight="1" spans="3:248">
      <c r="C1656" s="86"/>
      <c r="D1656" s="86"/>
      <c r="E1656" s="82"/>
      <c r="F1656" s="87"/>
      <c r="G1656" s="82"/>
      <c r="IG1656"/>
      <c r="IH1656"/>
      <c r="II1656"/>
      <c r="IJ1656"/>
      <c r="IK1656"/>
      <c r="IL1656"/>
      <c r="IM1656"/>
      <c r="IN1656"/>
    </row>
    <row r="1657" s="33" customFormat="1" ht="15.75" customHeight="1" spans="3:248">
      <c r="C1657" s="86"/>
      <c r="D1657" s="86"/>
      <c r="E1657" s="82"/>
      <c r="F1657" s="87"/>
      <c r="G1657" s="82"/>
      <c r="IG1657"/>
      <c r="IH1657"/>
      <c r="II1657"/>
      <c r="IJ1657"/>
      <c r="IK1657"/>
      <c r="IL1657"/>
      <c r="IM1657"/>
      <c r="IN1657"/>
    </row>
    <row r="1658" s="33" customFormat="1" ht="15.75" customHeight="1" spans="3:248">
      <c r="C1658" s="86"/>
      <c r="D1658" s="86"/>
      <c r="E1658" s="82"/>
      <c r="F1658" s="87"/>
      <c r="G1658" s="82"/>
      <c r="IG1658"/>
      <c r="IH1658"/>
      <c r="II1658"/>
      <c r="IJ1658"/>
      <c r="IK1658"/>
      <c r="IL1658"/>
      <c r="IM1658"/>
      <c r="IN1658"/>
    </row>
    <row r="1659" s="33" customFormat="1" ht="15.75" customHeight="1" spans="3:248">
      <c r="C1659" s="86"/>
      <c r="D1659" s="86"/>
      <c r="E1659" s="82"/>
      <c r="F1659" s="87"/>
      <c r="G1659" s="82"/>
      <c r="IG1659"/>
      <c r="IH1659"/>
      <c r="II1659"/>
      <c r="IJ1659"/>
      <c r="IK1659"/>
      <c r="IL1659"/>
      <c r="IM1659"/>
      <c r="IN1659"/>
    </row>
    <row r="1660" s="33" customFormat="1" ht="15.75" customHeight="1" spans="3:248">
      <c r="C1660" s="86"/>
      <c r="D1660" s="86"/>
      <c r="E1660" s="82"/>
      <c r="F1660" s="87"/>
      <c r="G1660" s="82"/>
      <c r="IG1660"/>
      <c r="IH1660"/>
      <c r="II1660"/>
      <c r="IJ1660"/>
      <c r="IK1660"/>
      <c r="IL1660"/>
      <c r="IM1660"/>
      <c r="IN1660"/>
    </row>
    <row r="1661" s="33" customFormat="1" ht="15.75" customHeight="1" spans="3:248">
      <c r="C1661" s="86"/>
      <c r="D1661" s="86"/>
      <c r="E1661" s="82"/>
      <c r="F1661" s="87"/>
      <c r="G1661" s="82"/>
      <c r="IG1661"/>
      <c r="IH1661"/>
      <c r="II1661"/>
      <c r="IJ1661"/>
      <c r="IK1661"/>
      <c r="IL1661"/>
      <c r="IM1661"/>
      <c r="IN1661"/>
    </row>
    <row r="1662" s="33" customFormat="1" ht="15.75" customHeight="1" spans="3:248">
      <c r="C1662" s="86"/>
      <c r="D1662" s="86"/>
      <c r="E1662" s="82"/>
      <c r="F1662" s="87"/>
      <c r="G1662" s="82"/>
      <c r="IG1662"/>
      <c r="IH1662"/>
      <c r="II1662"/>
      <c r="IJ1662"/>
      <c r="IK1662"/>
      <c r="IL1662"/>
      <c r="IM1662"/>
      <c r="IN1662"/>
    </row>
    <row r="1663" s="33" customFormat="1" ht="15.75" customHeight="1" spans="3:248">
      <c r="C1663" s="86"/>
      <c r="D1663" s="86"/>
      <c r="E1663" s="82"/>
      <c r="F1663" s="87"/>
      <c r="G1663" s="82"/>
      <c r="IG1663"/>
      <c r="IH1663"/>
      <c r="II1663"/>
      <c r="IJ1663"/>
      <c r="IK1663"/>
      <c r="IL1663"/>
      <c r="IM1663"/>
      <c r="IN1663"/>
    </row>
    <row r="1664" s="33" customFormat="1" ht="15.75" customHeight="1" spans="3:248">
      <c r="C1664" s="86"/>
      <c r="D1664" s="86"/>
      <c r="E1664" s="82"/>
      <c r="F1664" s="87"/>
      <c r="G1664" s="82"/>
      <c r="IG1664"/>
      <c r="IH1664"/>
      <c r="II1664"/>
      <c r="IJ1664"/>
      <c r="IK1664"/>
      <c r="IL1664"/>
      <c r="IM1664"/>
      <c r="IN1664"/>
    </row>
    <row r="1665" s="33" customFormat="1" ht="15.75" customHeight="1" spans="3:248">
      <c r="C1665" s="86"/>
      <c r="D1665" s="86"/>
      <c r="E1665" s="82"/>
      <c r="F1665" s="87"/>
      <c r="G1665" s="82"/>
      <c r="IG1665"/>
      <c r="IH1665"/>
      <c r="II1665"/>
      <c r="IJ1665"/>
      <c r="IK1665"/>
      <c r="IL1665"/>
      <c r="IM1665"/>
      <c r="IN1665"/>
    </row>
    <row r="1666" s="33" customFormat="1" ht="15.75" customHeight="1" spans="3:248">
      <c r="C1666" s="86"/>
      <c r="D1666" s="86"/>
      <c r="E1666" s="82"/>
      <c r="F1666" s="87"/>
      <c r="G1666" s="82"/>
      <c r="IG1666"/>
      <c r="IH1666"/>
      <c r="II1666"/>
      <c r="IJ1666"/>
      <c r="IK1666"/>
      <c r="IL1666"/>
      <c r="IM1666"/>
      <c r="IN1666"/>
    </row>
    <row r="1667" s="33" customFormat="1" ht="15.75" customHeight="1" spans="3:248">
      <c r="C1667" s="86"/>
      <c r="D1667" s="86"/>
      <c r="E1667" s="82"/>
      <c r="F1667" s="87"/>
      <c r="G1667" s="82"/>
      <c r="IG1667"/>
      <c r="IH1667"/>
      <c r="II1667"/>
      <c r="IJ1667"/>
      <c r="IK1667"/>
      <c r="IL1667"/>
      <c r="IM1667"/>
      <c r="IN1667"/>
    </row>
    <row r="1668" s="33" customFormat="1" ht="15.75" customHeight="1" spans="3:248">
      <c r="C1668" s="86"/>
      <c r="D1668" s="86"/>
      <c r="E1668" s="82"/>
      <c r="F1668" s="87"/>
      <c r="G1668" s="82"/>
      <c r="IG1668"/>
      <c r="IH1668"/>
      <c r="II1668"/>
      <c r="IJ1668"/>
      <c r="IK1668"/>
      <c r="IL1668"/>
      <c r="IM1668"/>
      <c r="IN1668"/>
    </row>
    <row r="1669" s="33" customFormat="1" ht="15.75" customHeight="1" spans="3:248">
      <c r="C1669" s="86"/>
      <c r="D1669" s="86"/>
      <c r="E1669" s="82"/>
      <c r="F1669" s="87"/>
      <c r="G1669" s="82"/>
      <c r="IG1669"/>
      <c r="IH1669"/>
      <c r="II1669"/>
      <c r="IJ1669"/>
      <c r="IK1669"/>
      <c r="IL1669"/>
      <c r="IM1669"/>
      <c r="IN1669"/>
    </row>
    <row r="1670" s="33" customFormat="1" ht="15.75" customHeight="1" spans="3:248">
      <c r="C1670" s="86"/>
      <c r="D1670" s="86"/>
      <c r="E1670" s="82"/>
      <c r="F1670" s="87"/>
      <c r="G1670" s="82"/>
      <c r="IG1670"/>
      <c r="IH1670"/>
      <c r="II1670"/>
      <c r="IJ1670"/>
      <c r="IK1670"/>
      <c r="IL1670"/>
      <c r="IM1670"/>
      <c r="IN1670"/>
    </row>
    <row r="1671" s="33" customFormat="1" ht="15.75" customHeight="1" spans="3:248">
      <c r="C1671" s="86"/>
      <c r="D1671" s="86"/>
      <c r="E1671" s="82"/>
      <c r="F1671" s="87"/>
      <c r="G1671" s="82"/>
      <c r="IG1671"/>
      <c r="IH1671"/>
      <c r="II1671"/>
      <c r="IJ1671"/>
      <c r="IK1671"/>
      <c r="IL1671"/>
      <c r="IM1671"/>
      <c r="IN1671"/>
    </row>
    <row r="1672" s="33" customFormat="1" ht="15.75" customHeight="1" spans="3:248">
      <c r="C1672" s="86"/>
      <c r="D1672" s="86"/>
      <c r="E1672" s="82"/>
      <c r="F1672" s="87"/>
      <c r="G1672" s="82"/>
      <c r="IG1672"/>
      <c r="IH1672"/>
      <c r="II1672"/>
      <c r="IJ1672"/>
      <c r="IK1672"/>
      <c r="IL1672"/>
      <c r="IM1672"/>
      <c r="IN1672"/>
    </row>
    <row r="1673" s="33" customFormat="1" ht="15.75" customHeight="1" spans="3:248">
      <c r="C1673" s="86"/>
      <c r="D1673" s="86"/>
      <c r="E1673" s="82"/>
      <c r="F1673" s="87"/>
      <c r="G1673" s="82"/>
      <c r="IG1673"/>
      <c r="IH1673"/>
      <c r="II1673"/>
      <c r="IJ1673"/>
      <c r="IK1673"/>
      <c r="IL1673"/>
      <c r="IM1673"/>
      <c r="IN1673"/>
    </row>
    <row r="1674" s="33" customFormat="1" ht="15.75" customHeight="1" spans="3:248">
      <c r="C1674" s="86"/>
      <c r="D1674" s="86"/>
      <c r="E1674" s="82"/>
      <c r="F1674" s="87"/>
      <c r="G1674" s="82"/>
      <c r="IG1674"/>
      <c r="IH1674"/>
      <c r="II1674"/>
      <c r="IJ1674"/>
      <c r="IK1674"/>
      <c r="IL1674"/>
      <c r="IM1674"/>
      <c r="IN1674"/>
    </row>
    <row r="1675" s="33" customFormat="1" ht="15.75" customHeight="1" spans="3:248">
      <c r="C1675" s="86"/>
      <c r="D1675" s="86"/>
      <c r="E1675" s="82"/>
      <c r="F1675" s="87"/>
      <c r="G1675" s="82"/>
      <c r="IG1675"/>
      <c r="IH1675"/>
      <c r="II1675"/>
      <c r="IJ1675"/>
      <c r="IK1675"/>
      <c r="IL1675"/>
      <c r="IM1675"/>
      <c r="IN1675"/>
    </row>
    <row r="1676" s="33" customFormat="1" ht="15.75" customHeight="1" spans="3:248">
      <c r="C1676" s="86"/>
      <c r="D1676" s="86"/>
      <c r="E1676" s="82"/>
      <c r="F1676" s="87"/>
      <c r="G1676" s="82"/>
      <c r="IG1676"/>
      <c r="IH1676"/>
      <c r="II1676"/>
      <c r="IJ1676"/>
      <c r="IK1676"/>
      <c r="IL1676"/>
      <c r="IM1676"/>
      <c r="IN1676"/>
    </row>
    <row r="1677" s="33" customFormat="1" ht="15.75" customHeight="1" spans="3:248">
      <c r="C1677" s="86"/>
      <c r="D1677" s="86"/>
      <c r="E1677" s="82"/>
      <c r="F1677" s="87"/>
      <c r="G1677" s="82"/>
      <c r="IG1677"/>
      <c r="IH1677"/>
      <c r="II1677"/>
      <c r="IJ1677"/>
      <c r="IK1677"/>
      <c r="IL1677"/>
      <c r="IM1677"/>
      <c r="IN1677"/>
    </row>
    <row r="1678" s="33" customFormat="1" ht="15.75" customHeight="1" spans="3:248">
      <c r="C1678" s="86"/>
      <c r="D1678" s="86"/>
      <c r="E1678" s="82"/>
      <c r="F1678" s="87"/>
      <c r="G1678" s="82"/>
      <c r="IG1678"/>
      <c r="IH1678"/>
      <c r="II1678"/>
      <c r="IJ1678"/>
      <c r="IK1678"/>
      <c r="IL1678"/>
      <c r="IM1678"/>
      <c r="IN1678"/>
    </row>
    <row r="1679" s="33" customFormat="1" ht="15.75" customHeight="1" spans="3:248">
      <c r="C1679" s="86"/>
      <c r="D1679" s="86"/>
      <c r="E1679" s="82"/>
      <c r="F1679" s="87"/>
      <c r="G1679" s="82"/>
      <c r="IG1679"/>
      <c r="IH1679"/>
      <c r="II1679"/>
      <c r="IJ1679"/>
      <c r="IK1679"/>
      <c r="IL1679"/>
      <c r="IM1679"/>
      <c r="IN1679"/>
    </row>
    <row r="1680" s="33" customFormat="1" ht="15.75" customHeight="1" spans="3:248">
      <c r="C1680" s="86"/>
      <c r="D1680" s="86"/>
      <c r="E1680" s="82"/>
      <c r="F1680" s="87"/>
      <c r="G1680" s="82"/>
      <c r="IG1680"/>
      <c r="IH1680"/>
      <c r="II1680"/>
      <c r="IJ1680"/>
      <c r="IK1680"/>
      <c r="IL1680"/>
      <c r="IM1680"/>
      <c r="IN1680"/>
    </row>
    <row r="1681" s="33" customFormat="1" ht="15.75" customHeight="1" spans="3:248">
      <c r="C1681" s="86"/>
      <c r="D1681" s="86"/>
      <c r="E1681" s="82"/>
      <c r="F1681" s="87"/>
      <c r="G1681" s="82"/>
      <c r="IG1681"/>
      <c r="IH1681"/>
      <c r="II1681"/>
      <c r="IJ1681"/>
      <c r="IK1681"/>
      <c r="IL1681"/>
      <c r="IM1681"/>
      <c r="IN1681"/>
    </row>
    <row r="1682" s="33" customFormat="1" ht="15.75" customHeight="1" spans="3:248">
      <c r="C1682" s="86"/>
      <c r="D1682" s="86"/>
      <c r="E1682" s="82"/>
      <c r="F1682" s="87"/>
      <c r="G1682" s="82"/>
      <c r="IG1682"/>
      <c r="IH1682"/>
      <c r="II1682"/>
      <c r="IJ1682"/>
      <c r="IK1682"/>
      <c r="IL1682"/>
      <c r="IM1682"/>
      <c r="IN1682"/>
    </row>
    <row r="1683" s="33" customFormat="1" ht="15.75" customHeight="1" spans="3:248">
      <c r="C1683" s="86"/>
      <c r="D1683" s="86"/>
      <c r="E1683" s="82"/>
      <c r="F1683" s="87"/>
      <c r="G1683" s="82"/>
      <c r="IG1683"/>
      <c r="IH1683"/>
      <c r="II1683"/>
      <c r="IJ1683"/>
      <c r="IK1683"/>
      <c r="IL1683"/>
      <c r="IM1683"/>
      <c r="IN1683"/>
    </row>
    <row r="1684" s="33" customFormat="1" ht="15.75" customHeight="1" spans="3:248">
      <c r="C1684" s="86"/>
      <c r="D1684" s="86"/>
      <c r="E1684" s="82"/>
      <c r="F1684" s="87"/>
      <c r="G1684" s="82"/>
      <c r="IG1684"/>
      <c r="IH1684"/>
      <c r="II1684"/>
      <c r="IJ1684"/>
      <c r="IK1684"/>
      <c r="IL1684"/>
      <c r="IM1684"/>
      <c r="IN1684"/>
    </row>
    <row r="1685" s="33" customFormat="1" ht="15.75" customHeight="1" spans="3:248">
      <c r="C1685" s="86"/>
      <c r="D1685" s="86"/>
      <c r="E1685" s="82"/>
      <c r="F1685" s="87"/>
      <c r="G1685" s="82"/>
      <c r="IG1685"/>
      <c r="IH1685"/>
      <c r="II1685"/>
      <c r="IJ1685"/>
      <c r="IK1685"/>
      <c r="IL1685"/>
      <c r="IM1685"/>
      <c r="IN1685"/>
    </row>
    <row r="1686" s="33" customFormat="1" ht="15.75" customHeight="1" spans="3:248">
      <c r="C1686" s="86"/>
      <c r="D1686" s="86"/>
      <c r="E1686" s="82"/>
      <c r="F1686" s="87"/>
      <c r="G1686" s="82"/>
      <c r="IG1686"/>
      <c r="IH1686"/>
      <c r="II1686"/>
      <c r="IJ1686"/>
      <c r="IK1686"/>
      <c r="IL1686"/>
      <c r="IM1686"/>
      <c r="IN1686"/>
    </row>
    <row r="1687" s="33" customFormat="1" ht="15.75" customHeight="1" spans="3:248">
      <c r="C1687" s="86"/>
      <c r="D1687" s="86"/>
      <c r="E1687" s="82"/>
      <c r="F1687" s="87"/>
      <c r="G1687" s="82"/>
      <c r="IG1687"/>
      <c r="IH1687"/>
      <c r="II1687"/>
      <c r="IJ1687"/>
      <c r="IK1687"/>
      <c r="IL1687"/>
      <c r="IM1687"/>
      <c r="IN1687"/>
    </row>
    <row r="1688" s="33" customFormat="1" ht="15.75" customHeight="1" spans="3:248">
      <c r="C1688" s="86"/>
      <c r="D1688" s="86"/>
      <c r="E1688" s="82"/>
      <c r="F1688" s="87"/>
      <c r="G1688" s="82"/>
      <c r="IG1688"/>
      <c r="IH1688"/>
      <c r="II1688"/>
      <c r="IJ1688"/>
      <c r="IK1688"/>
      <c r="IL1688"/>
      <c r="IM1688"/>
      <c r="IN1688"/>
    </row>
    <row r="1689" s="33" customFormat="1" ht="15.75" customHeight="1" spans="3:248">
      <c r="C1689" s="86"/>
      <c r="D1689" s="86"/>
      <c r="E1689" s="82"/>
      <c r="F1689" s="87"/>
      <c r="G1689" s="82"/>
      <c r="IG1689"/>
      <c r="IH1689"/>
      <c r="II1689"/>
      <c r="IJ1689"/>
      <c r="IK1689"/>
      <c r="IL1689"/>
      <c r="IM1689"/>
      <c r="IN1689"/>
    </row>
    <row r="1690" s="33" customFormat="1" ht="15.75" customHeight="1" spans="3:248">
      <c r="C1690" s="86"/>
      <c r="D1690" s="86"/>
      <c r="E1690" s="82"/>
      <c r="F1690" s="87"/>
      <c r="G1690" s="82"/>
      <c r="IG1690"/>
      <c r="IH1690"/>
      <c r="II1690"/>
      <c r="IJ1690"/>
      <c r="IK1690"/>
      <c r="IL1690"/>
      <c r="IM1690"/>
      <c r="IN1690"/>
    </row>
    <row r="1691" s="33" customFormat="1" ht="15.75" customHeight="1" spans="3:248">
      <c r="C1691" s="86"/>
      <c r="D1691" s="86"/>
      <c r="E1691" s="82"/>
      <c r="F1691" s="87"/>
      <c r="G1691" s="82"/>
      <c r="IG1691"/>
      <c r="IH1691"/>
      <c r="II1691"/>
      <c r="IJ1691"/>
      <c r="IK1691"/>
      <c r="IL1691"/>
      <c r="IM1691"/>
      <c r="IN1691"/>
    </row>
    <row r="1692" s="33" customFormat="1" ht="15.75" customHeight="1" spans="3:248">
      <c r="C1692" s="86"/>
      <c r="D1692" s="86"/>
      <c r="E1692" s="82"/>
      <c r="F1692" s="87"/>
      <c r="G1692" s="82"/>
      <c r="IG1692"/>
      <c r="IH1692"/>
      <c r="II1692"/>
      <c r="IJ1692"/>
      <c r="IK1692"/>
      <c r="IL1692"/>
      <c r="IM1692"/>
      <c r="IN1692"/>
    </row>
    <row r="1693" s="33" customFormat="1" ht="15.75" customHeight="1" spans="3:248">
      <c r="C1693" s="86"/>
      <c r="D1693" s="86"/>
      <c r="E1693" s="82"/>
      <c r="F1693" s="87"/>
      <c r="G1693" s="82"/>
      <c r="IG1693"/>
      <c r="IH1693"/>
      <c r="II1693"/>
      <c r="IJ1693"/>
      <c r="IK1693"/>
      <c r="IL1693"/>
      <c r="IM1693"/>
      <c r="IN1693"/>
    </row>
    <row r="1694" s="33" customFormat="1" ht="15.75" customHeight="1" spans="3:248">
      <c r="C1694" s="86"/>
      <c r="D1694" s="86"/>
      <c r="E1694" s="82"/>
      <c r="F1694" s="87"/>
      <c r="G1694" s="82"/>
      <c r="IG1694"/>
      <c r="IH1694"/>
      <c r="II1694"/>
      <c r="IJ1694"/>
      <c r="IK1694"/>
      <c r="IL1694"/>
      <c r="IM1694"/>
      <c r="IN1694"/>
    </row>
    <row r="1695" s="33" customFormat="1" ht="15.75" customHeight="1" spans="3:248">
      <c r="C1695" s="86"/>
      <c r="D1695" s="86"/>
      <c r="E1695" s="82"/>
      <c r="F1695" s="87"/>
      <c r="G1695" s="82"/>
      <c r="IG1695"/>
      <c r="IH1695"/>
      <c r="II1695"/>
      <c r="IJ1695"/>
      <c r="IK1695"/>
      <c r="IL1695"/>
      <c r="IM1695"/>
      <c r="IN1695"/>
    </row>
    <row r="1696" s="33" customFormat="1" ht="15.75" customHeight="1" spans="3:248">
      <c r="C1696" s="86"/>
      <c r="D1696" s="86"/>
      <c r="E1696" s="82"/>
      <c r="F1696" s="87"/>
      <c r="G1696" s="82"/>
      <c r="IG1696"/>
      <c r="IH1696"/>
      <c r="II1696"/>
      <c r="IJ1696"/>
      <c r="IK1696"/>
      <c r="IL1696"/>
      <c r="IM1696"/>
      <c r="IN1696"/>
    </row>
    <row r="1697" s="33" customFormat="1" ht="15.75" customHeight="1" spans="3:248">
      <c r="C1697" s="86"/>
      <c r="D1697" s="86"/>
      <c r="E1697" s="82"/>
      <c r="F1697" s="87"/>
      <c r="G1697" s="82"/>
      <c r="IG1697"/>
      <c r="IH1697"/>
      <c r="II1697"/>
      <c r="IJ1697"/>
      <c r="IK1697"/>
      <c r="IL1697"/>
      <c r="IM1697"/>
      <c r="IN1697"/>
    </row>
    <row r="1698" s="33" customFormat="1" ht="15.75" customHeight="1" spans="3:248">
      <c r="C1698" s="86"/>
      <c r="D1698" s="86"/>
      <c r="E1698" s="82"/>
      <c r="F1698" s="87"/>
      <c r="G1698" s="82"/>
      <c r="IG1698"/>
      <c r="IH1698"/>
      <c r="II1698"/>
      <c r="IJ1698"/>
      <c r="IK1698"/>
      <c r="IL1698"/>
      <c r="IM1698"/>
      <c r="IN1698"/>
    </row>
    <row r="1699" s="33" customFormat="1" ht="15.75" customHeight="1" spans="3:248">
      <c r="C1699" s="86"/>
      <c r="D1699" s="86"/>
      <c r="E1699" s="82"/>
      <c r="F1699" s="87"/>
      <c r="G1699" s="82"/>
      <c r="IG1699"/>
      <c r="IH1699"/>
      <c r="II1699"/>
      <c r="IJ1699"/>
      <c r="IK1699"/>
      <c r="IL1699"/>
      <c r="IM1699"/>
      <c r="IN1699"/>
    </row>
    <row r="1700" s="33" customFormat="1" ht="15.75" customHeight="1" spans="3:248">
      <c r="C1700" s="86"/>
      <c r="D1700" s="86"/>
      <c r="E1700" s="82"/>
      <c r="F1700" s="87"/>
      <c r="G1700" s="82"/>
      <c r="IG1700"/>
      <c r="IH1700"/>
      <c r="II1700"/>
      <c r="IJ1700"/>
      <c r="IK1700"/>
      <c r="IL1700"/>
      <c r="IM1700"/>
      <c r="IN1700"/>
    </row>
    <row r="1701" s="33" customFormat="1" ht="15.75" customHeight="1" spans="3:248">
      <c r="C1701" s="86"/>
      <c r="D1701" s="86"/>
      <c r="E1701" s="82"/>
      <c r="F1701" s="87"/>
      <c r="G1701" s="82"/>
      <c r="IG1701"/>
      <c r="IH1701"/>
      <c r="II1701"/>
      <c r="IJ1701"/>
      <c r="IK1701"/>
      <c r="IL1701"/>
      <c r="IM1701"/>
      <c r="IN1701"/>
    </row>
    <row r="1702" s="33" customFormat="1" ht="15.75" customHeight="1" spans="3:248">
      <c r="C1702" s="86"/>
      <c r="D1702" s="86"/>
      <c r="E1702" s="82"/>
      <c r="F1702" s="87"/>
      <c r="G1702" s="82"/>
      <c r="IG1702"/>
      <c r="IH1702"/>
      <c r="II1702"/>
      <c r="IJ1702"/>
      <c r="IK1702"/>
      <c r="IL1702"/>
      <c r="IM1702"/>
      <c r="IN1702"/>
    </row>
    <row r="1703" s="33" customFormat="1" ht="15.75" customHeight="1" spans="3:248">
      <c r="C1703" s="86"/>
      <c r="D1703" s="86"/>
      <c r="E1703" s="82"/>
      <c r="F1703" s="87"/>
      <c r="G1703" s="82"/>
      <c r="IG1703"/>
      <c r="IH1703"/>
      <c r="II1703"/>
      <c r="IJ1703"/>
      <c r="IK1703"/>
      <c r="IL1703"/>
      <c r="IM1703"/>
      <c r="IN1703"/>
    </row>
    <row r="1704" s="33" customFormat="1" ht="15.75" customHeight="1" spans="3:248">
      <c r="C1704" s="86"/>
      <c r="D1704" s="86"/>
      <c r="E1704" s="82"/>
      <c r="F1704" s="87"/>
      <c r="G1704" s="82"/>
      <c r="IG1704"/>
      <c r="IH1704"/>
      <c r="II1704"/>
      <c r="IJ1704"/>
      <c r="IK1704"/>
      <c r="IL1704"/>
      <c r="IM1704"/>
      <c r="IN1704"/>
    </row>
    <row r="1705" s="33" customFormat="1" ht="15.75" customHeight="1" spans="3:248">
      <c r="C1705" s="86"/>
      <c r="D1705" s="86"/>
      <c r="E1705" s="82"/>
      <c r="F1705" s="87"/>
      <c r="G1705" s="82"/>
      <c r="IG1705"/>
      <c r="IH1705"/>
      <c r="II1705"/>
      <c r="IJ1705"/>
      <c r="IK1705"/>
      <c r="IL1705"/>
      <c r="IM1705"/>
      <c r="IN1705"/>
    </row>
    <row r="1706" s="33" customFormat="1" ht="15.75" customHeight="1" spans="3:248">
      <c r="C1706" s="86"/>
      <c r="D1706" s="86"/>
      <c r="E1706" s="82"/>
      <c r="F1706" s="87"/>
      <c r="G1706" s="82"/>
      <c r="IG1706"/>
      <c r="IH1706"/>
      <c r="II1706"/>
      <c r="IJ1706"/>
      <c r="IK1706"/>
      <c r="IL1706"/>
      <c r="IM1706"/>
      <c r="IN1706"/>
    </row>
    <row r="1707" s="33" customFormat="1" ht="15.75" customHeight="1" spans="3:248">
      <c r="C1707" s="86"/>
      <c r="D1707" s="86"/>
      <c r="E1707" s="82"/>
      <c r="F1707" s="87"/>
      <c r="G1707" s="82"/>
      <c r="IG1707"/>
      <c r="IH1707"/>
      <c r="II1707"/>
      <c r="IJ1707"/>
      <c r="IK1707"/>
      <c r="IL1707"/>
      <c r="IM1707"/>
      <c r="IN1707"/>
    </row>
    <row r="1708" s="33" customFormat="1" ht="15.75" customHeight="1" spans="3:248">
      <c r="C1708" s="86"/>
      <c r="D1708" s="86"/>
      <c r="E1708" s="82"/>
      <c r="F1708" s="87"/>
      <c r="G1708" s="82"/>
      <c r="IG1708"/>
      <c r="IH1708"/>
      <c r="II1708"/>
      <c r="IJ1708"/>
      <c r="IK1708"/>
      <c r="IL1708"/>
      <c r="IM1708"/>
      <c r="IN1708"/>
    </row>
    <row r="1709" s="33" customFormat="1" ht="15.75" customHeight="1" spans="3:248">
      <c r="C1709" s="86"/>
      <c r="D1709" s="86"/>
      <c r="E1709" s="82"/>
      <c r="F1709" s="87"/>
      <c r="G1709" s="82"/>
      <c r="IG1709"/>
      <c r="IH1709"/>
      <c r="II1709"/>
      <c r="IJ1709"/>
      <c r="IK1709"/>
      <c r="IL1709"/>
      <c r="IM1709"/>
      <c r="IN1709"/>
    </row>
    <row r="1710" s="33" customFormat="1" ht="15.75" customHeight="1" spans="3:248">
      <c r="C1710" s="86"/>
      <c r="D1710" s="86"/>
      <c r="E1710" s="82"/>
      <c r="F1710" s="87"/>
      <c r="G1710" s="82"/>
      <c r="IG1710"/>
      <c r="IH1710"/>
      <c r="II1710"/>
      <c r="IJ1710"/>
      <c r="IK1710"/>
      <c r="IL1710"/>
      <c r="IM1710"/>
      <c r="IN1710"/>
    </row>
    <row r="1711" s="33" customFormat="1" ht="15.75" customHeight="1" spans="3:248">
      <c r="C1711" s="86"/>
      <c r="D1711" s="86"/>
      <c r="E1711" s="82"/>
      <c r="F1711" s="87"/>
      <c r="G1711" s="82"/>
      <c r="IG1711"/>
      <c r="IH1711"/>
      <c r="II1711"/>
      <c r="IJ1711"/>
      <c r="IK1711"/>
      <c r="IL1711"/>
      <c r="IM1711"/>
      <c r="IN1711"/>
    </row>
    <row r="1712" s="33" customFormat="1" ht="15.75" customHeight="1" spans="3:248">
      <c r="C1712" s="86"/>
      <c r="D1712" s="86"/>
      <c r="E1712" s="82"/>
      <c r="F1712" s="87"/>
      <c r="G1712" s="82"/>
      <c r="IG1712"/>
      <c r="IH1712"/>
      <c r="II1712"/>
      <c r="IJ1712"/>
      <c r="IK1712"/>
      <c r="IL1712"/>
      <c r="IM1712"/>
      <c r="IN1712"/>
    </row>
    <row r="1713" s="33" customFormat="1" ht="15.75" customHeight="1" spans="3:248">
      <c r="C1713" s="86"/>
      <c r="D1713" s="86"/>
      <c r="E1713" s="82"/>
      <c r="F1713" s="87"/>
      <c r="G1713" s="82"/>
      <c r="IG1713"/>
      <c r="IH1713"/>
      <c r="II1713"/>
      <c r="IJ1713"/>
      <c r="IK1713"/>
      <c r="IL1713"/>
      <c r="IM1713"/>
      <c r="IN1713"/>
    </row>
    <row r="1714" s="33" customFormat="1" ht="15.75" customHeight="1" spans="3:248">
      <c r="C1714" s="86"/>
      <c r="D1714" s="86"/>
      <c r="E1714" s="82"/>
      <c r="F1714" s="87"/>
      <c r="G1714" s="82"/>
      <c r="IG1714"/>
      <c r="IH1714"/>
      <c r="II1714"/>
      <c r="IJ1714"/>
      <c r="IK1714"/>
      <c r="IL1714"/>
      <c r="IM1714"/>
      <c r="IN1714"/>
    </row>
    <row r="1715" s="33" customFormat="1" ht="15.75" customHeight="1" spans="3:248">
      <c r="C1715" s="86"/>
      <c r="D1715" s="86"/>
      <c r="E1715" s="82"/>
      <c r="F1715" s="87"/>
      <c r="G1715" s="82"/>
      <c r="IG1715"/>
      <c r="IH1715"/>
      <c r="II1715"/>
      <c r="IJ1715"/>
      <c r="IK1715"/>
      <c r="IL1715"/>
      <c r="IM1715"/>
      <c r="IN1715"/>
    </row>
    <row r="1716" s="33" customFormat="1" ht="15.75" customHeight="1" spans="3:248">
      <c r="C1716" s="86"/>
      <c r="D1716" s="86"/>
      <c r="E1716" s="82"/>
      <c r="F1716" s="87"/>
      <c r="G1716" s="82"/>
      <c r="IG1716"/>
      <c r="IH1716"/>
      <c r="II1716"/>
      <c r="IJ1716"/>
      <c r="IK1716"/>
      <c r="IL1716"/>
      <c r="IM1716"/>
      <c r="IN1716"/>
    </row>
    <row r="1717" s="33" customFormat="1" ht="15.75" customHeight="1" spans="3:248">
      <c r="C1717" s="86"/>
      <c r="D1717" s="86"/>
      <c r="E1717" s="82"/>
      <c r="F1717" s="87"/>
      <c r="G1717" s="82"/>
      <c r="IG1717"/>
      <c r="IH1717"/>
      <c r="II1717"/>
      <c r="IJ1717"/>
      <c r="IK1717"/>
      <c r="IL1717"/>
      <c r="IM1717"/>
      <c r="IN1717"/>
    </row>
    <row r="1718" s="33" customFormat="1" ht="15.75" customHeight="1" spans="3:248">
      <c r="C1718" s="86"/>
      <c r="D1718" s="86"/>
      <c r="E1718" s="82"/>
      <c r="F1718" s="87"/>
      <c r="G1718" s="82"/>
      <c r="IG1718"/>
      <c r="IH1718"/>
      <c r="II1718"/>
      <c r="IJ1718"/>
      <c r="IK1718"/>
      <c r="IL1718"/>
      <c r="IM1718"/>
      <c r="IN1718"/>
    </row>
    <row r="1719" s="33" customFormat="1" ht="15.75" customHeight="1" spans="3:248">
      <c r="C1719" s="86"/>
      <c r="D1719" s="86"/>
      <c r="E1719" s="82"/>
      <c r="F1719" s="87"/>
      <c r="G1719" s="82"/>
      <c r="IG1719"/>
      <c r="IH1719"/>
      <c r="II1719"/>
      <c r="IJ1719"/>
      <c r="IK1719"/>
      <c r="IL1719"/>
      <c r="IM1719"/>
      <c r="IN1719"/>
    </row>
    <row r="1720" s="33" customFormat="1" ht="15.75" customHeight="1" spans="3:248">
      <c r="C1720" s="86"/>
      <c r="D1720" s="86"/>
      <c r="E1720" s="82"/>
      <c r="F1720" s="87"/>
      <c r="G1720" s="82"/>
      <c r="IG1720"/>
      <c r="IH1720"/>
      <c r="II1720"/>
      <c r="IJ1720"/>
      <c r="IK1720"/>
      <c r="IL1720"/>
      <c r="IM1720"/>
      <c r="IN1720"/>
    </row>
    <row r="1721" s="33" customFormat="1" ht="15.75" customHeight="1" spans="3:248">
      <c r="C1721" s="86"/>
      <c r="D1721" s="86"/>
      <c r="E1721" s="82"/>
      <c r="F1721" s="87"/>
      <c r="G1721" s="82"/>
      <c r="IG1721"/>
      <c r="IH1721"/>
      <c r="II1721"/>
      <c r="IJ1721"/>
      <c r="IK1721"/>
      <c r="IL1721"/>
      <c r="IM1721"/>
      <c r="IN1721"/>
    </row>
    <row r="1722" s="33" customFormat="1" ht="15.75" customHeight="1" spans="3:248">
      <c r="C1722" s="86"/>
      <c r="D1722" s="86"/>
      <c r="E1722" s="82"/>
      <c r="F1722" s="87"/>
      <c r="G1722" s="82"/>
      <c r="IG1722"/>
      <c r="IH1722"/>
      <c r="II1722"/>
      <c r="IJ1722"/>
      <c r="IK1722"/>
      <c r="IL1722"/>
      <c r="IM1722"/>
      <c r="IN1722"/>
    </row>
    <row r="1723" s="33" customFormat="1" ht="15.75" customHeight="1" spans="3:248">
      <c r="C1723" s="86"/>
      <c r="D1723" s="86"/>
      <c r="E1723" s="82"/>
      <c r="F1723" s="87"/>
      <c r="G1723" s="82"/>
      <c r="IG1723"/>
      <c r="IH1723"/>
      <c r="II1723"/>
      <c r="IJ1723"/>
      <c r="IK1723"/>
      <c r="IL1723"/>
      <c r="IM1723"/>
      <c r="IN1723"/>
    </row>
    <row r="1724" s="33" customFormat="1" ht="15.75" customHeight="1" spans="3:248">
      <c r="C1724" s="86"/>
      <c r="D1724" s="86"/>
      <c r="E1724" s="82"/>
      <c r="F1724" s="87"/>
      <c r="G1724" s="82"/>
      <c r="IG1724"/>
      <c r="IH1724"/>
      <c r="II1724"/>
      <c r="IJ1724"/>
      <c r="IK1724"/>
      <c r="IL1724"/>
      <c r="IM1724"/>
      <c r="IN1724"/>
    </row>
    <row r="1725" s="33" customFormat="1" ht="15.75" customHeight="1" spans="3:248">
      <c r="C1725" s="86"/>
      <c r="D1725" s="86"/>
      <c r="E1725" s="82"/>
      <c r="F1725" s="87"/>
      <c r="G1725" s="82"/>
      <c r="IG1725"/>
      <c r="IH1725"/>
      <c r="II1725"/>
      <c r="IJ1725"/>
      <c r="IK1725"/>
      <c r="IL1725"/>
      <c r="IM1725"/>
      <c r="IN1725"/>
    </row>
    <row r="1726" s="33" customFormat="1" ht="15.75" customHeight="1" spans="3:248">
      <c r="C1726" s="86"/>
      <c r="D1726" s="86"/>
      <c r="E1726" s="82"/>
      <c r="F1726" s="87"/>
      <c r="G1726" s="82"/>
      <c r="IG1726"/>
      <c r="IH1726"/>
      <c r="II1726"/>
      <c r="IJ1726"/>
      <c r="IK1726"/>
      <c r="IL1726"/>
      <c r="IM1726"/>
      <c r="IN1726"/>
    </row>
    <row r="1727" s="33" customFormat="1" ht="15.75" customHeight="1" spans="3:248">
      <c r="C1727" s="86"/>
      <c r="D1727" s="86"/>
      <c r="E1727" s="82"/>
      <c r="F1727" s="87"/>
      <c r="G1727" s="82"/>
      <c r="IG1727"/>
      <c r="IH1727"/>
      <c r="II1727"/>
      <c r="IJ1727"/>
      <c r="IK1727"/>
      <c r="IL1727"/>
      <c r="IM1727"/>
      <c r="IN1727"/>
    </row>
    <row r="1728" s="33" customFormat="1" ht="15.75" customHeight="1" spans="3:248">
      <c r="C1728" s="86"/>
      <c r="D1728" s="86"/>
      <c r="E1728" s="82"/>
      <c r="F1728" s="87"/>
      <c r="G1728" s="82"/>
      <c r="IG1728"/>
      <c r="IH1728"/>
      <c r="II1728"/>
      <c r="IJ1728"/>
      <c r="IK1728"/>
      <c r="IL1728"/>
      <c r="IM1728"/>
      <c r="IN1728"/>
    </row>
    <row r="1729" s="33" customFormat="1" ht="15.75" customHeight="1" spans="3:248">
      <c r="C1729" s="86"/>
      <c r="D1729" s="86"/>
      <c r="E1729" s="82"/>
      <c r="F1729" s="87"/>
      <c r="G1729" s="82"/>
      <c r="IG1729"/>
      <c r="IH1729"/>
      <c r="II1729"/>
      <c r="IJ1729"/>
      <c r="IK1729"/>
      <c r="IL1729"/>
      <c r="IM1729"/>
      <c r="IN1729"/>
    </row>
    <row r="1730" s="33" customFormat="1" ht="15.75" customHeight="1" spans="3:248">
      <c r="C1730" s="86"/>
      <c r="D1730" s="86"/>
      <c r="E1730" s="82"/>
      <c r="F1730" s="87"/>
      <c r="G1730" s="82"/>
      <c r="IG1730"/>
      <c r="IH1730"/>
      <c r="II1730"/>
      <c r="IJ1730"/>
      <c r="IK1730"/>
      <c r="IL1730"/>
      <c r="IM1730"/>
      <c r="IN1730"/>
    </row>
    <row r="1731" s="33" customFormat="1" ht="15.75" customHeight="1" spans="3:248">
      <c r="C1731" s="86"/>
      <c r="D1731" s="86"/>
      <c r="E1731" s="82"/>
      <c r="F1731" s="87"/>
      <c r="G1731" s="82"/>
      <c r="IG1731"/>
      <c r="IH1731"/>
      <c r="II1731"/>
      <c r="IJ1731"/>
      <c r="IK1731"/>
      <c r="IL1731"/>
      <c r="IM1731"/>
      <c r="IN1731"/>
    </row>
    <row r="1732" s="33" customFormat="1" ht="15.75" customHeight="1" spans="3:248">
      <c r="C1732" s="86"/>
      <c r="D1732" s="86"/>
      <c r="E1732" s="82"/>
      <c r="F1732" s="87"/>
      <c r="G1732" s="82"/>
      <c r="IG1732"/>
      <c r="IH1732"/>
      <c r="II1732"/>
      <c r="IJ1732"/>
      <c r="IK1732"/>
      <c r="IL1732"/>
      <c r="IM1732"/>
      <c r="IN1732"/>
    </row>
    <row r="1733" s="33" customFormat="1" ht="15.75" customHeight="1" spans="3:248">
      <c r="C1733" s="86"/>
      <c r="D1733" s="86"/>
      <c r="E1733" s="82"/>
      <c r="F1733" s="87"/>
      <c r="G1733" s="82"/>
      <c r="IG1733"/>
      <c r="IH1733"/>
      <c r="II1733"/>
      <c r="IJ1733"/>
      <c r="IK1733"/>
      <c r="IL1733"/>
      <c r="IM1733"/>
      <c r="IN1733"/>
    </row>
    <row r="1734" s="33" customFormat="1" ht="15.75" customHeight="1" spans="3:248">
      <c r="C1734" s="86"/>
      <c r="D1734" s="86"/>
      <c r="E1734" s="82"/>
      <c r="F1734" s="87"/>
      <c r="G1734" s="82"/>
      <c r="IG1734"/>
      <c r="IH1734"/>
      <c r="II1734"/>
      <c r="IJ1734"/>
      <c r="IK1734"/>
      <c r="IL1734"/>
      <c r="IM1734"/>
      <c r="IN1734"/>
    </row>
    <row r="1735" s="33" customFormat="1" ht="15.75" customHeight="1" spans="3:248">
      <c r="C1735" s="86"/>
      <c r="D1735" s="86"/>
      <c r="E1735" s="82"/>
      <c r="F1735" s="87"/>
      <c r="G1735" s="82"/>
      <c r="IG1735"/>
      <c r="IH1735"/>
      <c r="II1735"/>
      <c r="IJ1735"/>
      <c r="IK1735"/>
      <c r="IL1735"/>
      <c r="IM1735"/>
      <c r="IN1735"/>
    </row>
    <row r="1736" s="33" customFormat="1" ht="15.75" customHeight="1" spans="3:248">
      <c r="C1736" s="86"/>
      <c r="D1736" s="86"/>
      <c r="E1736" s="82"/>
      <c r="F1736" s="87"/>
      <c r="G1736" s="82"/>
      <c r="IG1736"/>
      <c r="IH1736"/>
      <c r="II1736"/>
      <c r="IJ1736"/>
      <c r="IK1736"/>
      <c r="IL1736"/>
      <c r="IM1736"/>
      <c r="IN1736"/>
    </row>
    <row r="1737" s="33" customFormat="1" ht="15.75" customHeight="1" spans="3:248">
      <c r="C1737" s="86"/>
      <c r="D1737" s="86"/>
      <c r="E1737" s="82"/>
      <c r="F1737" s="87"/>
      <c r="G1737" s="82"/>
      <c r="IG1737"/>
      <c r="IH1737"/>
      <c r="II1737"/>
      <c r="IJ1737"/>
      <c r="IK1737"/>
      <c r="IL1737"/>
      <c r="IM1737"/>
      <c r="IN1737"/>
    </row>
    <row r="1738" s="33" customFormat="1" ht="15.75" customHeight="1" spans="3:248">
      <c r="C1738" s="86"/>
      <c r="D1738" s="86"/>
      <c r="E1738" s="82"/>
      <c r="F1738" s="87"/>
      <c r="G1738" s="82"/>
      <c r="IG1738"/>
      <c r="IH1738"/>
      <c r="II1738"/>
      <c r="IJ1738"/>
      <c r="IK1738"/>
      <c r="IL1738"/>
      <c r="IM1738"/>
      <c r="IN1738"/>
    </row>
    <row r="1739" s="33" customFormat="1" ht="15.75" customHeight="1" spans="3:248">
      <c r="C1739" s="86"/>
      <c r="D1739" s="86"/>
      <c r="E1739" s="82"/>
      <c r="F1739" s="87"/>
      <c r="G1739" s="82"/>
      <c r="IG1739"/>
      <c r="IH1739"/>
      <c r="II1739"/>
      <c r="IJ1739"/>
      <c r="IK1739"/>
      <c r="IL1739"/>
      <c r="IM1739"/>
      <c r="IN1739"/>
    </row>
    <row r="1740" s="33" customFormat="1" ht="15.75" customHeight="1" spans="3:248">
      <c r="C1740" s="86"/>
      <c r="D1740" s="86"/>
      <c r="E1740" s="82"/>
      <c r="F1740" s="87"/>
      <c r="G1740" s="82"/>
      <c r="IG1740"/>
      <c r="IH1740"/>
      <c r="II1740"/>
      <c r="IJ1740"/>
      <c r="IK1740"/>
      <c r="IL1740"/>
      <c r="IM1740"/>
      <c r="IN1740"/>
    </row>
    <row r="1741" s="33" customFormat="1" ht="15.75" customHeight="1" spans="3:248">
      <c r="C1741" s="86"/>
      <c r="D1741" s="86"/>
      <c r="E1741" s="82"/>
      <c r="F1741" s="87"/>
      <c r="G1741" s="82"/>
      <c r="IG1741"/>
      <c r="IH1741"/>
      <c r="II1741"/>
      <c r="IJ1741"/>
      <c r="IK1741"/>
      <c r="IL1741"/>
      <c r="IM1741"/>
      <c r="IN1741"/>
    </row>
    <row r="1742" s="33" customFormat="1" ht="15.75" customHeight="1" spans="3:248">
      <c r="C1742" s="86"/>
      <c r="D1742" s="86"/>
      <c r="E1742" s="82"/>
      <c r="F1742" s="87"/>
      <c r="G1742" s="82"/>
      <c r="IG1742"/>
      <c r="IH1742"/>
      <c r="II1742"/>
      <c r="IJ1742"/>
      <c r="IK1742"/>
      <c r="IL1742"/>
      <c r="IM1742"/>
      <c r="IN1742"/>
    </row>
    <row r="1743" s="33" customFormat="1" ht="15.75" customHeight="1" spans="3:248">
      <c r="C1743" s="86"/>
      <c r="D1743" s="86"/>
      <c r="E1743" s="82"/>
      <c r="F1743" s="87"/>
      <c r="G1743" s="82"/>
      <c r="IG1743"/>
      <c r="IH1743"/>
      <c r="II1743"/>
      <c r="IJ1743"/>
      <c r="IK1743"/>
      <c r="IL1743"/>
      <c r="IM1743"/>
      <c r="IN1743"/>
    </row>
    <row r="1744" s="33" customFormat="1" ht="15.75" customHeight="1" spans="3:248">
      <c r="C1744" s="86"/>
      <c r="D1744" s="86"/>
      <c r="E1744" s="82"/>
      <c r="F1744" s="87"/>
      <c r="G1744" s="82"/>
      <c r="IG1744"/>
      <c r="IH1744"/>
      <c r="II1744"/>
      <c r="IJ1744"/>
      <c r="IK1744"/>
      <c r="IL1744"/>
      <c r="IM1744"/>
      <c r="IN1744"/>
    </row>
    <row r="1745" s="33" customFormat="1" ht="15.75" customHeight="1" spans="3:248">
      <c r="C1745" s="86"/>
      <c r="D1745" s="86"/>
      <c r="E1745" s="82"/>
      <c r="F1745" s="87"/>
      <c r="G1745" s="82"/>
      <c r="IG1745"/>
      <c r="IH1745"/>
      <c r="II1745"/>
      <c r="IJ1745"/>
      <c r="IK1745"/>
      <c r="IL1745"/>
      <c r="IM1745"/>
      <c r="IN1745"/>
    </row>
    <row r="1746" s="33" customFormat="1" ht="15.75" customHeight="1" spans="3:248">
      <c r="C1746" s="86"/>
      <c r="D1746" s="86"/>
      <c r="E1746" s="82"/>
      <c r="F1746" s="87"/>
      <c r="G1746" s="82"/>
      <c r="IG1746"/>
      <c r="IH1746"/>
      <c r="II1746"/>
      <c r="IJ1746"/>
      <c r="IK1746"/>
      <c r="IL1746"/>
      <c r="IM1746"/>
      <c r="IN1746"/>
    </row>
    <row r="1747" s="33" customFormat="1" ht="15.75" customHeight="1" spans="3:248">
      <c r="C1747" s="86"/>
      <c r="D1747" s="86"/>
      <c r="E1747" s="82"/>
      <c r="F1747" s="87"/>
      <c r="G1747" s="82"/>
      <c r="IG1747"/>
      <c r="IH1747"/>
      <c r="II1747"/>
      <c r="IJ1747"/>
      <c r="IK1747"/>
      <c r="IL1747"/>
      <c r="IM1747"/>
      <c r="IN1747"/>
    </row>
    <row r="1748" s="33" customFormat="1" ht="15.75" customHeight="1" spans="3:248">
      <c r="C1748" s="86"/>
      <c r="D1748" s="86"/>
      <c r="E1748" s="82"/>
      <c r="F1748" s="87"/>
      <c r="G1748" s="82"/>
      <c r="IG1748"/>
      <c r="IH1748"/>
      <c r="II1748"/>
      <c r="IJ1748"/>
      <c r="IK1748"/>
      <c r="IL1748"/>
      <c r="IM1748"/>
      <c r="IN1748"/>
    </row>
    <row r="1749" s="33" customFormat="1" ht="15.75" customHeight="1" spans="3:248">
      <c r="C1749" s="86"/>
      <c r="D1749" s="86"/>
      <c r="E1749" s="82"/>
      <c r="F1749" s="87"/>
      <c r="G1749" s="82"/>
      <c r="IG1749"/>
      <c r="IH1749"/>
      <c r="II1749"/>
      <c r="IJ1749"/>
      <c r="IK1749"/>
      <c r="IL1749"/>
      <c r="IM1749"/>
      <c r="IN1749"/>
    </row>
    <row r="1750" s="33" customFormat="1" ht="15.75" customHeight="1" spans="3:248">
      <c r="C1750" s="86"/>
      <c r="D1750" s="86"/>
      <c r="E1750" s="82"/>
      <c r="F1750" s="87"/>
      <c r="G1750" s="82"/>
      <c r="IG1750"/>
      <c r="IH1750"/>
      <c r="II1750"/>
      <c r="IJ1750"/>
      <c r="IK1750"/>
      <c r="IL1750"/>
      <c r="IM1750"/>
      <c r="IN1750"/>
    </row>
    <row r="1751" s="33" customFormat="1" ht="15.75" customHeight="1" spans="3:248">
      <c r="C1751" s="86"/>
      <c r="D1751" s="86"/>
      <c r="E1751" s="82"/>
      <c r="F1751" s="87"/>
      <c r="G1751" s="82"/>
      <c r="IG1751"/>
      <c r="IH1751"/>
      <c r="II1751"/>
      <c r="IJ1751"/>
      <c r="IK1751"/>
      <c r="IL1751"/>
      <c r="IM1751"/>
      <c r="IN1751"/>
    </row>
    <row r="1752" s="33" customFormat="1" ht="15.75" customHeight="1" spans="3:248">
      <c r="C1752" s="86"/>
      <c r="D1752" s="86"/>
      <c r="E1752" s="82"/>
      <c r="F1752" s="87"/>
      <c r="G1752" s="82"/>
      <c r="IG1752"/>
      <c r="IH1752"/>
      <c r="II1752"/>
      <c r="IJ1752"/>
      <c r="IK1752"/>
      <c r="IL1752"/>
      <c r="IM1752"/>
      <c r="IN1752"/>
    </row>
    <row r="1753" s="33" customFormat="1" ht="15.75" customHeight="1" spans="3:248">
      <c r="C1753" s="86"/>
      <c r="D1753" s="86"/>
      <c r="E1753" s="82"/>
      <c r="F1753" s="87"/>
      <c r="G1753" s="82"/>
      <c r="IG1753"/>
      <c r="IH1753"/>
      <c r="II1753"/>
      <c r="IJ1753"/>
      <c r="IK1753"/>
      <c r="IL1753"/>
      <c r="IM1753"/>
      <c r="IN1753"/>
    </row>
    <row r="1754" s="33" customFormat="1" ht="15.75" customHeight="1" spans="3:248">
      <c r="C1754" s="86"/>
      <c r="D1754" s="86"/>
      <c r="E1754" s="82"/>
      <c r="F1754" s="87"/>
      <c r="G1754" s="82"/>
      <c r="IG1754"/>
      <c r="IH1754"/>
      <c r="II1754"/>
      <c r="IJ1754"/>
      <c r="IK1754"/>
      <c r="IL1754"/>
      <c r="IM1754"/>
      <c r="IN1754"/>
    </row>
    <row r="1755" s="33" customFormat="1" ht="15.75" customHeight="1" spans="3:248">
      <c r="C1755" s="86"/>
      <c r="D1755" s="86"/>
      <c r="E1755" s="82"/>
      <c r="F1755" s="87"/>
      <c r="G1755" s="82"/>
      <c r="IG1755"/>
      <c r="IH1755"/>
      <c r="II1755"/>
      <c r="IJ1755"/>
      <c r="IK1755"/>
      <c r="IL1755"/>
      <c r="IM1755"/>
      <c r="IN1755"/>
    </row>
    <row r="1756" s="33" customFormat="1" ht="15.75" customHeight="1" spans="3:248">
      <c r="C1756" s="86"/>
      <c r="D1756" s="86"/>
      <c r="E1756" s="82"/>
      <c r="F1756" s="87"/>
      <c r="G1756" s="82"/>
      <c r="IG1756"/>
      <c r="IH1756"/>
      <c r="II1756"/>
      <c r="IJ1756"/>
      <c r="IK1756"/>
      <c r="IL1756"/>
      <c r="IM1756"/>
      <c r="IN1756"/>
    </row>
    <row r="1757" s="33" customFormat="1" ht="15.75" customHeight="1" spans="3:248">
      <c r="C1757" s="86"/>
      <c r="D1757" s="86"/>
      <c r="E1757" s="82"/>
      <c r="F1757" s="87"/>
      <c r="G1757" s="82"/>
      <c r="IG1757"/>
      <c r="IH1757"/>
      <c r="II1757"/>
      <c r="IJ1757"/>
      <c r="IK1757"/>
      <c r="IL1757"/>
      <c r="IM1757"/>
      <c r="IN1757"/>
    </row>
    <row r="1758" s="33" customFormat="1" ht="15.75" customHeight="1" spans="3:248">
      <c r="C1758" s="86"/>
      <c r="D1758" s="86"/>
      <c r="E1758" s="82"/>
      <c r="F1758" s="87"/>
      <c r="G1758" s="82"/>
      <c r="IG1758"/>
      <c r="IH1758"/>
      <c r="II1758"/>
      <c r="IJ1758"/>
      <c r="IK1758"/>
      <c r="IL1758"/>
      <c r="IM1758"/>
      <c r="IN1758"/>
    </row>
    <row r="1759" s="33" customFormat="1" ht="15.75" customHeight="1" spans="3:248">
      <c r="C1759" s="86"/>
      <c r="D1759" s="86"/>
      <c r="E1759" s="82"/>
      <c r="F1759" s="87"/>
      <c r="G1759" s="82"/>
      <c r="IG1759"/>
      <c r="IH1759"/>
      <c r="II1759"/>
      <c r="IJ1759"/>
      <c r="IK1759"/>
      <c r="IL1759"/>
      <c r="IM1759"/>
      <c r="IN1759"/>
    </row>
    <row r="1760" s="33" customFormat="1" ht="15.75" customHeight="1" spans="3:248">
      <c r="C1760" s="86"/>
      <c r="D1760" s="86"/>
      <c r="E1760" s="82"/>
      <c r="F1760" s="87"/>
      <c r="G1760" s="82"/>
      <c r="IG1760"/>
      <c r="IH1760"/>
      <c r="II1760"/>
      <c r="IJ1760"/>
      <c r="IK1760"/>
      <c r="IL1760"/>
      <c r="IM1760"/>
      <c r="IN1760"/>
    </row>
    <row r="1761" s="33" customFormat="1" ht="15.75" customHeight="1" spans="3:248">
      <c r="C1761" s="86"/>
      <c r="D1761" s="86"/>
      <c r="E1761" s="82"/>
      <c r="F1761" s="87"/>
      <c r="G1761" s="82"/>
      <c r="IG1761"/>
      <c r="IH1761"/>
      <c r="II1761"/>
      <c r="IJ1761"/>
      <c r="IK1761"/>
      <c r="IL1761"/>
      <c r="IM1761"/>
      <c r="IN1761"/>
    </row>
    <row r="1762" s="33" customFormat="1" ht="15.75" customHeight="1" spans="3:248">
      <c r="C1762" s="86"/>
      <c r="D1762" s="86"/>
      <c r="E1762" s="82"/>
      <c r="F1762" s="87"/>
      <c r="G1762" s="82"/>
      <c r="IG1762"/>
      <c r="IH1762"/>
      <c r="II1762"/>
      <c r="IJ1762"/>
      <c r="IK1762"/>
      <c r="IL1762"/>
      <c r="IM1762"/>
      <c r="IN1762"/>
    </row>
    <row r="1763" s="33" customFormat="1" ht="15.75" customHeight="1" spans="3:248">
      <c r="C1763" s="86"/>
      <c r="D1763" s="86"/>
      <c r="E1763" s="82"/>
      <c r="F1763" s="87"/>
      <c r="G1763" s="82"/>
      <c r="IG1763"/>
      <c r="IH1763"/>
      <c r="II1763"/>
      <c r="IJ1763"/>
      <c r="IK1763"/>
      <c r="IL1763"/>
      <c r="IM1763"/>
      <c r="IN1763"/>
    </row>
    <row r="1764" s="33" customFormat="1" ht="15.75" customHeight="1" spans="3:248">
      <c r="C1764" s="86"/>
      <c r="D1764" s="86"/>
      <c r="E1764" s="82"/>
      <c r="F1764" s="87"/>
      <c r="G1764" s="82"/>
      <c r="IG1764"/>
      <c r="IH1764"/>
      <c r="II1764"/>
      <c r="IJ1764"/>
      <c r="IK1764"/>
      <c r="IL1764"/>
      <c r="IM1764"/>
      <c r="IN1764"/>
    </row>
    <row r="1765" s="33" customFormat="1" ht="15.75" customHeight="1" spans="3:248">
      <c r="C1765" s="86"/>
      <c r="D1765" s="86"/>
      <c r="E1765" s="82"/>
      <c r="F1765" s="87"/>
      <c r="G1765" s="82"/>
      <c r="IG1765"/>
      <c r="IH1765"/>
      <c r="II1765"/>
      <c r="IJ1765"/>
      <c r="IK1765"/>
      <c r="IL1765"/>
      <c r="IM1765"/>
      <c r="IN1765"/>
    </row>
    <row r="1766" s="33" customFormat="1" ht="15.75" customHeight="1" spans="3:248">
      <c r="C1766" s="86"/>
      <c r="D1766" s="86"/>
      <c r="E1766" s="82"/>
      <c r="F1766" s="87"/>
      <c r="G1766" s="82"/>
      <c r="IG1766"/>
      <c r="IH1766"/>
      <c r="II1766"/>
      <c r="IJ1766"/>
      <c r="IK1766"/>
      <c r="IL1766"/>
      <c r="IM1766"/>
      <c r="IN1766"/>
    </row>
    <row r="1767" s="33" customFormat="1" ht="15.75" customHeight="1" spans="3:248">
      <c r="C1767" s="86"/>
      <c r="D1767" s="86"/>
      <c r="E1767" s="82"/>
      <c r="F1767" s="87"/>
      <c r="G1767" s="82"/>
      <c r="IG1767"/>
      <c r="IH1767"/>
      <c r="II1767"/>
      <c r="IJ1767"/>
      <c r="IK1767"/>
      <c r="IL1767"/>
      <c r="IM1767"/>
      <c r="IN1767"/>
    </row>
    <row r="1768" s="33" customFormat="1" ht="15.75" customHeight="1" spans="3:248">
      <c r="C1768" s="86"/>
      <c r="D1768" s="86"/>
      <c r="E1768" s="82"/>
      <c r="F1768" s="87"/>
      <c r="G1768" s="82"/>
      <c r="IG1768"/>
      <c r="IH1768"/>
      <c r="II1768"/>
      <c r="IJ1768"/>
      <c r="IK1768"/>
      <c r="IL1768"/>
      <c r="IM1768"/>
      <c r="IN1768"/>
    </row>
    <row r="1769" s="33" customFormat="1" ht="15.75" customHeight="1" spans="3:248">
      <c r="C1769" s="86"/>
      <c r="D1769" s="86"/>
      <c r="E1769" s="82"/>
      <c r="F1769" s="87"/>
      <c r="G1769" s="82"/>
      <c r="IG1769"/>
      <c r="IH1769"/>
      <c r="II1769"/>
      <c r="IJ1769"/>
      <c r="IK1769"/>
      <c r="IL1769"/>
      <c r="IM1769"/>
      <c r="IN1769"/>
    </row>
    <row r="1770" s="33" customFormat="1" ht="15.75" customHeight="1" spans="3:248">
      <c r="C1770" s="86"/>
      <c r="D1770" s="86"/>
      <c r="E1770" s="82"/>
      <c r="F1770" s="87"/>
      <c r="G1770" s="82"/>
      <c r="IG1770"/>
      <c r="IH1770"/>
      <c r="II1770"/>
      <c r="IJ1770"/>
      <c r="IK1770"/>
      <c r="IL1770"/>
      <c r="IM1770"/>
      <c r="IN1770"/>
    </row>
    <row r="1771" s="33" customFormat="1" ht="15.75" customHeight="1" spans="3:248">
      <c r="C1771" s="86"/>
      <c r="D1771" s="86"/>
      <c r="E1771" s="82"/>
      <c r="F1771" s="87"/>
      <c r="G1771" s="82"/>
      <c r="IG1771"/>
      <c r="IH1771"/>
      <c r="II1771"/>
      <c r="IJ1771"/>
      <c r="IK1771"/>
      <c r="IL1771"/>
      <c r="IM1771"/>
      <c r="IN1771"/>
    </row>
    <row r="1772" s="33" customFormat="1" ht="15.75" customHeight="1" spans="3:248">
      <c r="C1772" s="86"/>
      <c r="D1772" s="86"/>
      <c r="E1772" s="82"/>
      <c r="F1772" s="87"/>
      <c r="G1772" s="82"/>
      <c r="IG1772"/>
      <c r="IH1772"/>
      <c r="II1772"/>
      <c r="IJ1772"/>
      <c r="IK1772"/>
      <c r="IL1772"/>
      <c r="IM1772"/>
      <c r="IN1772"/>
    </row>
    <row r="1773" s="33" customFormat="1" ht="15.75" customHeight="1" spans="3:248">
      <c r="C1773" s="86"/>
      <c r="D1773" s="86"/>
      <c r="E1773" s="82"/>
      <c r="F1773" s="87"/>
      <c r="G1773" s="82"/>
      <c r="IG1773"/>
      <c r="IH1773"/>
      <c r="II1773"/>
      <c r="IJ1773"/>
      <c r="IK1773"/>
      <c r="IL1773"/>
      <c r="IM1773"/>
      <c r="IN1773"/>
    </row>
    <row r="1774" s="33" customFormat="1" ht="15.75" customHeight="1" spans="3:248">
      <c r="C1774" s="86"/>
      <c r="D1774" s="86"/>
      <c r="E1774" s="82"/>
      <c r="F1774" s="87"/>
      <c r="G1774" s="82"/>
      <c r="IG1774"/>
      <c r="IH1774"/>
      <c r="II1774"/>
      <c r="IJ1774"/>
      <c r="IK1774"/>
      <c r="IL1774"/>
      <c r="IM1774"/>
      <c r="IN1774"/>
    </row>
    <row r="1775" s="33" customFormat="1" ht="15.75" customHeight="1" spans="3:248">
      <c r="C1775" s="86"/>
      <c r="D1775" s="86"/>
      <c r="E1775" s="82"/>
      <c r="F1775" s="87"/>
      <c r="G1775" s="82"/>
      <c r="IG1775"/>
      <c r="IH1775"/>
      <c r="II1775"/>
      <c r="IJ1775"/>
      <c r="IK1775"/>
      <c r="IL1775"/>
      <c r="IM1775"/>
      <c r="IN1775"/>
    </row>
    <row r="1776" s="33" customFormat="1" ht="15.75" customHeight="1" spans="3:248">
      <c r="C1776" s="86"/>
      <c r="D1776" s="86"/>
      <c r="E1776" s="82"/>
      <c r="F1776" s="87"/>
      <c r="G1776" s="82"/>
      <c r="IG1776"/>
      <c r="IH1776"/>
      <c r="II1776"/>
      <c r="IJ1776"/>
      <c r="IK1776"/>
      <c r="IL1776"/>
      <c r="IM1776"/>
      <c r="IN1776"/>
    </row>
    <row r="1777" s="33" customFormat="1" ht="15.75" customHeight="1" spans="3:248">
      <c r="C1777" s="86"/>
      <c r="D1777" s="86"/>
      <c r="E1777" s="82"/>
      <c r="F1777" s="87"/>
      <c r="G1777" s="82"/>
      <c r="IG1777"/>
      <c r="IH1777"/>
      <c r="II1777"/>
      <c r="IJ1777"/>
      <c r="IK1777"/>
      <c r="IL1777"/>
      <c r="IM1777"/>
      <c r="IN1777"/>
    </row>
    <row r="1778" s="33" customFormat="1" ht="15.75" customHeight="1" spans="3:248">
      <c r="C1778" s="86"/>
      <c r="D1778" s="86"/>
      <c r="E1778" s="82"/>
      <c r="F1778" s="87"/>
      <c r="G1778" s="82"/>
      <c r="IG1778"/>
      <c r="IH1778"/>
      <c r="II1778"/>
      <c r="IJ1778"/>
      <c r="IK1778"/>
      <c r="IL1778"/>
      <c r="IM1778"/>
      <c r="IN1778"/>
    </row>
    <row r="1779" s="33" customFormat="1" ht="15.75" customHeight="1" spans="3:248">
      <c r="C1779" s="86"/>
      <c r="D1779" s="86"/>
      <c r="E1779" s="82"/>
      <c r="F1779" s="87"/>
      <c r="G1779" s="82"/>
      <c r="IG1779"/>
      <c r="IH1779"/>
      <c r="II1779"/>
      <c r="IJ1779"/>
      <c r="IK1779"/>
      <c r="IL1779"/>
      <c r="IM1779"/>
      <c r="IN1779"/>
    </row>
    <row r="1780" s="33" customFormat="1" ht="15.75" customHeight="1" spans="3:248">
      <c r="C1780" s="86"/>
      <c r="D1780" s="86"/>
      <c r="E1780" s="82"/>
      <c r="F1780" s="87"/>
      <c r="G1780" s="82"/>
      <c r="IG1780"/>
      <c r="IH1780"/>
      <c r="II1780"/>
      <c r="IJ1780"/>
      <c r="IK1780"/>
      <c r="IL1780"/>
      <c r="IM1780"/>
      <c r="IN1780"/>
    </row>
    <row r="1781" s="33" customFormat="1" ht="15.75" customHeight="1" spans="3:248">
      <c r="C1781" s="86"/>
      <c r="D1781" s="86"/>
      <c r="E1781" s="82"/>
      <c r="F1781" s="87"/>
      <c r="G1781" s="82"/>
      <c r="IG1781"/>
      <c r="IH1781"/>
      <c r="II1781"/>
      <c r="IJ1781"/>
      <c r="IK1781"/>
      <c r="IL1781"/>
      <c r="IM1781"/>
      <c r="IN1781"/>
    </row>
    <row r="1782" s="33" customFormat="1" ht="15.75" customHeight="1" spans="3:248">
      <c r="C1782" s="86"/>
      <c r="D1782" s="86"/>
      <c r="E1782" s="82"/>
      <c r="F1782" s="87"/>
      <c r="G1782" s="82"/>
      <c r="IG1782"/>
      <c r="IH1782"/>
      <c r="II1782"/>
      <c r="IJ1782"/>
      <c r="IK1782"/>
      <c r="IL1782"/>
      <c r="IM1782"/>
      <c r="IN1782"/>
    </row>
    <row r="1783" s="33" customFormat="1" ht="15.75" customHeight="1" spans="3:248">
      <c r="C1783" s="86"/>
      <c r="D1783" s="86"/>
      <c r="E1783" s="82"/>
      <c r="F1783" s="87"/>
      <c r="G1783" s="82"/>
      <c r="IG1783"/>
      <c r="IH1783"/>
      <c r="II1783"/>
      <c r="IJ1783"/>
      <c r="IK1783"/>
      <c r="IL1783"/>
      <c r="IM1783"/>
      <c r="IN1783"/>
    </row>
    <row r="1784" s="33" customFormat="1" ht="15.75" customHeight="1" spans="3:248">
      <c r="C1784" s="86"/>
      <c r="D1784" s="86"/>
      <c r="E1784" s="82"/>
      <c r="F1784" s="87"/>
      <c r="G1784" s="82"/>
      <c r="IG1784"/>
      <c r="IH1784"/>
      <c r="II1784"/>
      <c r="IJ1784"/>
      <c r="IK1784"/>
      <c r="IL1784"/>
      <c r="IM1784"/>
      <c r="IN1784"/>
    </row>
    <row r="1785" s="33" customFormat="1" ht="15.75" customHeight="1" spans="3:248">
      <c r="C1785" s="86"/>
      <c r="D1785" s="86"/>
      <c r="E1785" s="82"/>
      <c r="F1785" s="87"/>
      <c r="G1785" s="82"/>
      <c r="IG1785"/>
      <c r="IH1785"/>
      <c r="II1785"/>
      <c r="IJ1785"/>
      <c r="IK1785"/>
      <c r="IL1785"/>
      <c r="IM1785"/>
      <c r="IN1785"/>
    </row>
    <row r="1786" s="33" customFormat="1" ht="15.75" customHeight="1" spans="3:248">
      <c r="C1786" s="86"/>
      <c r="D1786" s="86"/>
      <c r="E1786" s="82"/>
      <c r="F1786" s="87"/>
      <c r="G1786" s="82"/>
      <c r="IG1786"/>
      <c r="IH1786"/>
      <c r="II1786"/>
      <c r="IJ1786"/>
      <c r="IK1786"/>
      <c r="IL1786"/>
      <c r="IM1786"/>
      <c r="IN1786"/>
    </row>
    <row r="1787" s="33" customFormat="1" ht="15.75" customHeight="1" spans="3:248">
      <c r="C1787" s="86"/>
      <c r="D1787" s="86"/>
      <c r="E1787" s="82"/>
      <c r="F1787" s="87"/>
      <c r="G1787" s="82"/>
      <c r="IG1787"/>
      <c r="IH1787"/>
      <c r="II1787"/>
      <c r="IJ1787"/>
      <c r="IK1787"/>
      <c r="IL1787"/>
      <c r="IM1787"/>
      <c r="IN1787"/>
    </row>
    <row r="1788" s="33" customFormat="1" ht="15.75" customHeight="1" spans="3:248">
      <c r="C1788" s="86"/>
      <c r="D1788" s="86"/>
      <c r="E1788" s="82"/>
      <c r="F1788" s="87"/>
      <c r="G1788" s="82"/>
      <c r="IG1788"/>
      <c r="IH1788"/>
      <c r="II1788"/>
      <c r="IJ1788"/>
      <c r="IK1788"/>
      <c r="IL1788"/>
      <c r="IM1788"/>
      <c r="IN1788"/>
    </row>
    <row r="1789" s="33" customFormat="1" ht="15.75" customHeight="1" spans="3:248">
      <c r="C1789" s="86"/>
      <c r="D1789" s="86"/>
      <c r="E1789" s="82"/>
      <c r="F1789" s="87"/>
      <c r="G1789" s="82"/>
      <c r="IG1789"/>
      <c r="IH1789"/>
      <c r="II1789"/>
      <c r="IJ1789"/>
      <c r="IK1789"/>
      <c r="IL1789"/>
      <c r="IM1789"/>
      <c r="IN1789"/>
    </row>
    <row r="1790" s="33" customFormat="1" ht="15.75" customHeight="1" spans="3:248">
      <c r="C1790" s="86"/>
      <c r="D1790" s="86"/>
      <c r="E1790" s="82"/>
      <c r="F1790" s="87"/>
      <c r="G1790" s="82"/>
      <c r="IG1790"/>
      <c r="IH1790"/>
      <c r="II1790"/>
      <c r="IJ1790"/>
      <c r="IK1790"/>
      <c r="IL1790"/>
      <c r="IM1790"/>
      <c r="IN1790"/>
    </row>
    <row r="1791" s="33" customFormat="1" ht="15.75" customHeight="1" spans="3:248">
      <c r="C1791" s="86"/>
      <c r="D1791" s="86"/>
      <c r="E1791" s="82"/>
      <c r="F1791" s="87"/>
      <c r="G1791" s="82"/>
      <c r="IG1791"/>
      <c r="IH1791"/>
      <c r="II1791"/>
      <c r="IJ1791"/>
      <c r="IK1791"/>
      <c r="IL1791"/>
      <c r="IM1791"/>
      <c r="IN1791"/>
    </row>
    <row r="1792" s="33" customFormat="1" ht="15.75" customHeight="1" spans="3:248">
      <c r="C1792" s="86"/>
      <c r="D1792" s="86"/>
      <c r="E1792" s="82"/>
      <c r="F1792" s="87"/>
      <c r="G1792" s="82"/>
      <c r="IG1792"/>
      <c r="IH1792"/>
      <c r="II1792"/>
      <c r="IJ1792"/>
      <c r="IK1792"/>
      <c r="IL1792"/>
      <c r="IM1792"/>
      <c r="IN1792"/>
    </row>
    <row r="1793" s="33" customFormat="1" ht="15.75" customHeight="1" spans="3:248">
      <c r="C1793" s="86"/>
      <c r="D1793" s="86"/>
      <c r="E1793" s="82"/>
      <c r="F1793" s="87"/>
      <c r="G1793" s="82"/>
      <c r="IG1793"/>
      <c r="IH1793"/>
      <c r="II1793"/>
      <c r="IJ1793"/>
      <c r="IK1793"/>
      <c r="IL1793"/>
      <c r="IM1793"/>
      <c r="IN1793"/>
    </row>
    <row r="1794" s="33" customFormat="1" ht="15.75" customHeight="1" spans="3:248">
      <c r="C1794" s="86"/>
      <c r="D1794" s="86"/>
      <c r="E1794" s="82"/>
      <c r="F1794" s="87"/>
      <c r="G1794" s="82"/>
      <c r="IG1794"/>
      <c r="IH1794"/>
      <c r="II1794"/>
      <c r="IJ1794"/>
      <c r="IK1794"/>
      <c r="IL1794"/>
      <c r="IM1794"/>
      <c r="IN1794"/>
    </row>
    <row r="1795" s="33" customFormat="1" ht="15.75" customHeight="1" spans="3:248">
      <c r="C1795" s="86"/>
      <c r="D1795" s="86"/>
      <c r="E1795" s="82"/>
      <c r="F1795" s="87"/>
      <c r="G1795" s="82"/>
      <c r="IG1795"/>
      <c r="IH1795"/>
      <c r="II1795"/>
      <c r="IJ1795"/>
      <c r="IK1795"/>
      <c r="IL1795"/>
      <c r="IM1795"/>
      <c r="IN1795"/>
    </row>
    <row r="1796" s="33" customFormat="1" ht="15.75" customHeight="1" spans="3:248">
      <c r="C1796" s="86"/>
      <c r="D1796" s="86"/>
      <c r="E1796" s="82"/>
      <c r="F1796" s="87"/>
      <c r="G1796" s="82"/>
      <c r="IG1796"/>
      <c r="IH1796"/>
      <c r="II1796"/>
      <c r="IJ1796"/>
      <c r="IK1796"/>
      <c r="IL1796"/>
      <c r="IM1796"/>
      <c r="IN1796"/>
    </row>
    <row r="1797" s="33" customFormat="1" ht="15.75" customHeight="1" spans="3:248">
      <c r="C1797" s="86"/>
      <c r="D1797" s="86"/>
      <c r="E1797" s="82"/>
      <c r="F1797" s="87"/>
      <c r="G1797" s="82"/>
      <c r="IG1797"/>
      <c r="IH1797"/>
      <c r="II1797"/>
      <c r="IJ1797"/>
      <c r="IK1797"/>
      <c r="IL1797"/>
      <c r="IM1797"/>
      <c r="IN1797"/>
    </row>
    <row r="1798" s="33" customFormat="1" ht="15.75" customHeight="1" spans="3:248">
      <c r="C1798" s="86"/>
      <c r="D1798" s="86"/>
      <c r="E1798" s="82"/>
      <c r="F1798" s="87"/>
      <c r="G1798" s="82"/>
      <c r="IG1798"/>
      <c r="IH1798"/>
      <c r="II1798"/>
      <c r="IJ1798"/>
      <c r="IK1798"/>
      <c r="IL1798"/>
      <c r="IM1798"/>
      <c r="IN1798"/>
    </row>
    <row r="1799" s="33" customFormat="1" ht="15.75" customHeight="1" spans="3:248">
      <c r="C1799" s="86"/>
      <c r="D1799" s="86"/>
      <c r="E1799" s="82"/>
      <c r="F1799" s="87"/>
      <c r="G1799" s="82"/>
      <c r="IG1799"/>
      <c r="IH1799"/>
      <c r="II1799"/>
      <c r="IJ1799"/>
      <c r="IK1799"/>
      <c r="IL1799"/>
      <c r="IM1799"/>
      <c r="IN1799"/>
    </row>
    <row r="1800" s="33" customFormat="1" ht="15.75" customHeight="1" spans="3:248">
      <c r="C1800" s="86"/>
      <c r="D1800" s="86"/>
      <c r="E1800" s="82"/>
      <c r="F1800" s="87"/>
      <c r="G1800" s="82"/>
      <c r="IG1800"/>
      <c r="IH1800"/>
      <c r="II1800"/>
      <c r="IJ1800"/>
      <c r="IK1800"/>
      <c r="IL1800"/>
      <c r="IM1800"/>
      <c r="IN1800"/>
    </row>
    <row r="1801" s="33" customFormat="1" ht="15.75" customHeight="1" spans="3:248">
      <c r="C1801" s="86"/>
      <c r="D1801" s="86"/>
      <c r="E1801" s="82"/>
      <c r="F1801" s="87"/>
      <c r="G1801" s="82"/>
      <c r="IG1801"/>
      <c r="IH1801"/>
      <c r="II1801"/>
      <c r="IJ1801"/>
      <c r="IK1801"/>
      <c r="IL1801"/>
      <c r="IM1801"/>
      <c r="IN1801"/>
    </row>
    <row r="1802" s="33" customFormat="1" ht="15.75" customHeight="1" spans="3:248">
      <c r="C1802" s="86"/>
      <c r="D1802" s="86"/>
      <c r="E1802" s="82"/>
      <c r="F1802" s="87"/>
      <c r="G1802" s="82"/>
      <c r="IG1802"/>
      <c r="IH1802"/>
      <c r="II1802"/>
      <c r="IJ1802"/>
      <c r="IK1802"/>
      <c r="IL1802"/>
      <c r="IM1802"/>
      <c r="IN1802"/>
    </row>
    <row r="1803" s="33" customFormat="1" ht="15.75" customHeight="1" spans="3:248">
      <c r="C1803" s="86"/>
      <c r="D1803" s="86"/>
      <c r="E1803" s="82"/>
      <c r="F1803" s="87"/>
      <c r="G1803" s="82"/>
      <c r="IG1803"/>
      <c r="IH1803"/>
      <c r="II1803"/>
      <c r="IJ1803"/>
      <c r="IK1803"/>
      <c r="IL1803"/>
      <c r="IM1803"/>
      <c r="IN1803"/>
    </row>
    <row r="1804" s="33" customFormat="1" ht="15.75" customHeight="1" spans="3:248">
      <c r="C1804" s="86"/>
      <c r="D1804" s="86"/>
      <c r="E1804" s="82"/>
      <c r="F1804" s="87"/>
      <c r="G1804" s="82"/>
      <c r="IG1804"/>
      <c r="IH1804"/>
      <c r="II1804"/>
      <c r="IJ1804"/>
      <c r="IK1804"/>
      <c r="IL1804"/>
      <c r="IM1804"/>
      <c r="IN1804"/>
    </row>
    <row r="1805" s="33" customFormat="1" ht="15.75" customHeight="1" spans="3:248">
      <c r="C1805" s="86"/>
      <c r="D1805" s="86"/>
      <c r="E1805" s="82"/>
      <c r="F1805" s="87"/>
      <c r="G1805" s="82"/>
      <c r="IG1805"/>
      <c r="IH1805"/>
      <c r="II1805"/>
      <c r="IJ1805"/>
      <c r="IK1805"/>
      <c r="IL1805"/>
      <c r="IM1805"/>
      <c r="IN1805"/>
    </row>
    <row r="1806" s="33" customFormat="1" ht="15.75" customHeight="1" spans="3:248">
      <c r="C1806" s="86"/>
      <c r="D1806" s="86"/>
      <c r="E1806" s="82"/>
      <c r="F1806" s="87"/>
      <c r="G1806" s="82"/>
      <c r="IG1806"/>
      <c r="IH1806"/>
      <c r="II1806"/>
      <c r="IJ1806"/>
      <c r="IK1806"/>
      <c r="IL1806"/>
      <c r="IM1806"/>
      <c r="IN1806"/>
    </row>
    <row r="1807" s="33" customFormat="1" ht="15.75" customHeight="1" spans="3:248">
      <c r="C1807" s="86"/>
      <c r="D1807" s="86"/>
      <c r="E1807" s="82"/>
      <c r="F1807" s="87"/>
      <c r="G1807" s="82"/>
      <c r="IG1807"/>
      <c r="IH1807"/>
      <c r="II1807"/>
      <c r="IJ1807"/>
      <c r="IK1807"/>
      <c r="IL1807"/>
      <c r="IM1807"/>
      <c r="IN1807"/>
    </row>
    <row r="1808" s="33" customFormat="1" ht="15.75" customHeight="1" spans="3:248">
      <c r="C1808" s="86"/>
      <c r="D1808" s="86"/>
      <c r="E1808" s="82"/>
      <c r="F1808" s="87"/>
      <c r="G1808" s="82"/>
      <c r="IG1808"/>
      <c r="IH1808"/>
      <c r="II1808"/>
      <c r="IJ1808"/>
      <c r="IK1808"/>
      <c r="IL1808"/>
      <c r="IM1808"/>
      <c r="IN1808"/>
    </row>
    <row r="1809" s="33" customFormat="1" ht="15.75" customHeight="1" spans="3:248">
      <c r="C1809" s="86"/>
      <c r="D1809" s="86"/>
      <c r="E1809" s="82"/>
      <c r="F1809" s="87"/>
      <c r="G1809" s="82"/>
      <c r="IG1809"/>
      <c r="IH1809"/>
      <c r="II1809"/>
      <c r="IJ1809"/>
      <c r="IK1809"/>
      <c r="IL1809"/>
      <c r="IM1809"/>
      <c r="IN1809"/>
    </row>
    <row r="1810" s="33" customFormat="1" ht="15.75" customHeight="1" spans="3:248">
      <c r="C1810" s="86"/>
      <c r="D1810" s="86"/>
      <c r="E1810" s="82"/>
      <c r="F1810" s="87"/>
      <c r="G1810" s="82"/>
      <c r="IG1810"/>
      <c r="IH1810"/>
      <c r="II1810"/>
      <c r="IJ1810"/>
      <c r="IK1810"/>
      <c r="IL1810"/>
      <c r="IM1810"/>
      <c r="IN1810"/>
    </row>
    <row r="1811" s="33" customFormat="1" ht="15.75" customHeight="1" spans="3:248">
      <c r="C1811" s="86"/>
      <c r="D1811" s="86"/>
      <c r="E1811" s="82"/>
      <c r="F1811" s="87"/>
      <c r="G1811" s="82"/>
      <c r="IG1811"/>
      <c r="IH1811"/>
      <c r="II1811"/>
      <c r="IJ1811"/>
      <c r="IK1811"/>
      <c r="IL1811"/>
      <c r="IM1811"/>
      <c r="IN1811"/>
    </row>
    <row r="1812" s="33" customFormat="1" ht="15.75" customHeight="1" spans="3:248">
      <c r="C1812" s="86"/>
      <c r="D1812" s="86"/>
      <c r="E1812" s="82"/>
      <c r="F1812" s="87"/>
      <c r="G1812" s="82"/>
      <c r="IG1812"/>
      <c r="IH1812"/>
      <c r="II1812"/>
      <c r="IJ1812"/>
      <c r="IK1812"/>
      <c r="IL1812"/>
      <c r="IM1812"/>
      <c r="IN1812"/>
    </row>
    <row r="1813" s="33" customFormat="1" ht="15.75" customHeight="1" spans="3:248">
      <c r="C1813" s="86"/>
      <c r="D1813" s="86"/>
      <c r="E1813" s="82"/>
      <c r="F1813" s="87"/>
      <c r="G1813" s="82"/>
      <c r="IG1813"/>
      <c r="IH1813"/>
      <c r="II1813"/>
      <c r="IJ1813"/>
      <c r="IK1813"/>
      <c r="IL1813"/>
      <c r="IM1813"/>
      <c r="IN1813"/>
    </row>
    <row r="1814" s="33" customFormat="1" ht="15.75" customHeight="1" spans="3:248">
      <c r="C1814" s="86"/>
      <c r="D1814" s="86"/>
      <c r="E1814" s="82"/>
      <c r="F1814" s="87"/>
      <c r="G1814" s="82"/>
      <c r="IG1814"/>
      <c r="IH1814"/>
      <c r="II1814"/>
      <c r="IJ1814"/>
      <c r="IK1814"/>
      <c r="IL1814"/>
      <c r="IM1814"/>
      <c r="IN1814"/>
    </row>
    <row r="1815" s="33" customFormat="1" ht="15.75" customHeight="1" spans="3:248">
      <c r="C1815" s="86"/>
      <c r="D1815" s="86"/>
      <c r="E1815" s="82"/>
      <c r="F1815" s="87"/>
      <c r="G1815" s="82"/>
      <c r="IG1815"/>
      <c r="IH1815"/>
      <c r="II1815"/>
      <c r="IJ1815"/>
      <c r="IK1815"/>
      <c r="IL1815"/>
      <c r="IM1815"/>
      <c r="IN1815"/>
    </row>
    <row r="1816" s="33" customFormat="1" ht="15.75" customHeight="1" spans="3:248">
      <c r="C1816" s="86"/>
      <c r="D1816" s="86"/>
      <c r="E1816" s="82"/>
      <c r="F1816" s="87"/>
      <c r="G1816" s="82"/>
      <c r="IG1816"/>
      <c r="IH1816"/>
      <c r="II1816"/>
      <c r="IJ1816"/>
      <c r="IK1816"/>
      <c r="IL1816"/>
      <c r="IM1816"/>
      <c r="IN1816"/>
    </row>
    <row r="1817" s="33" customFormat="1" ht="15.75" customHeight="1" spans="3:248">
      <c r="C1817" s="86"/>
      <c r="D1817" s="86"/>
      <c r="E1817" s="82"/>
      <c r="F1817" s="87"/>
      <c r="G1817" s="82"/>
      <c r="IG1817"/>
      <c r="IH1817"/>
      <c r="II1817"/>
      <c r="IJ1817"/>
      <c r="IK1817"/>
      <c r="IL1817"/>
      <c r="IM1817"/>
      <c r="IN1817"/>
    </row>
    <row r="1818" s="33" customFormat="1" ht="15.75" customHeight="1" spans="3:248">
      <c r="C1818" s="86"/>
      <c r="D1818" s="86"/>
      <c r="E1818" s="82"/>
      <c r="F1818" s="87"/>
      <c r="G1818" s="82"/>
      <c r="IG1818"/>
      <c r="IH1818"/>
      <c r="II1818"/>
      <c r="IJ1818"/>
      <c r="IK1818"/>
      <c r="IL1818"/>
      <c r="IM1818"/>
      <c r="IN1818"/>
    </row>
    <row r="1819" s="33" customFormat="1" ht="15.75" customHeight="1" spans="3:248">
      <c r="C1819" s="86"/>
      <c r="D1819" s="86"/>
      <c r="E1819" s="82"/>
      <c r="F1819" s="87"/>
      <c r="G1819" s="82"/>
      <c r="IG1819"/>
      <c r="IH1819"/>
      <c r="II1819"/>
      <c r="IJ1819"/>
      <c r="IK1819"/>
      <c r="IL1819"/>
      <c r="IM1819"/>
      <c r="IN1819"/>
    </row>
    <row r="1820" s="33" customFormat="1" ht="15.75" customHeight="1" spans="3:248">
      <c r="C1820" s="86"/>
      <c r="D1820" s="86"/>
      <c r="E1820" s="82"/>
      <c r="F1820" s="87"/>
      <c r="G1820" s="82"/>
      <c r="IG1820"/>
      <c r="IH1820"/>
      <c r="II1820"/>
      <c r="IJ1820"/>
      <c r="IK1820"/>
      <c r="IL1820"/>
      <c r="IM1820"/>
      <c r="IN1820"/>
    </row>
    <row r="1821" s="33" customFormat="1" ht="15.75" customHeight="1" spans="3:248">
      <c r="C1821" s="86"/>
      <c r="D1821" s="86"/>
      <c r="E1821" s="82"/>
      <c r="F1821" s="87"/>
      <c r="G1821" s="82"/>
      <c r="IG1821"/>
      <c r="IH1821"/>
      <c r="II1821"/>
      <c r="IJ1821"/>
      <c r="IK1821"/>
      <c r="IL1821"/>
      <c r="IM1821"/>
      <c r="IN1821"/>
    </row>
    <row r="1822" s="33" customFormat="1" ht="15.75" customHeight="1" spans="3:248">
      <c r="C1822" s="86"/>
      <c r="D1822" s="86"/>
      <c r="E1822" s="82"/>
      <c r="F1822" s="87"/>
      <c r="G1822" s="82"/>
      <c r="IG1822"/>
      <c r="IH1822"/>
      <c r="II1822"/>
      <c r="IJ1822"/>
      <c r="IK1822"/>
      <c r="IL1822"/>
      <c r="IM1822"/>
      <c r="IN1822"/>
    </row>
    <row r="1823" s="33" customFormat="1" ht="15.75" customHeight="1" spans="3:248">
      <c r="C1823" s="86"/>
      <c r="D1823" s="86"/>
      <c r="E1823" s="82"/>
      <c r="F1823" s="87"/>
      <c r="G1823" s="82"/>
      <c r="IG1823"/>
      <c r="IH1823"/>
      <c r="II1823"/>
      <c r="IJ1823"/>
      <c r="IK1823"/>
      <c r="IL1823"/>
      <c r="IM1823"/>
      <c r="IN1823"/>
    </row>
    <row r="1824" s="33" customFormat="1" ht="15.75" customHeight="1" spans="3:248">
      <c r="C1824" s="86"/>
      <c r="D1824" s="86"/>
      <c r="E1824" s="82"/>
      <c r="F1824" s="87"/>
      <c r="G1824" s="82"/>
      <c r="IG1824"/>
      <c r="IH1824"/>
      <c r="II1824"/>
      <c r="IJ1824"/>
      <c r="IK1824"/>
      <c r="IL1824"/>
      <c r="IM1824"/>
      <c r="IN1824"/>
    </row>
    <row r="1825" s="33" customFormat="1" ht="15.75" customHeight="1" spans="3:248">
      <c r="C1825" s="86"/>
      <c r="D1825" s="86"/>
      <c r="E1825" s="82"/>
      <c r="F1825" s="87"/>
      <c r="G1825" s="82"/>
      <c r="IG1825"/>
      <c r="IH1825"/>
      <c r="II1825"/>
      <c r="IJ1825"/>
      <c r="IK1825"/>
      <c r="IL1825"/>
      <c r="IM1825"/>
      <c r="IN1825"/>
    </row>
    <row r="1826" s="33" customFormat="1" ht="15.75" customHeight="1" spans="3:248">
      <c r="C1826" s="86"/>
      <c r="D1826" s="86"/>
      <c r="E1826" s="82"/>
      <c r="F1826" s="87"/>
      <c r="G1826" s="82"/>
      <c r="IG1826"/>
      <c r="IH1826"/>
      <c r="II1826"/>
      <c r="IJ1826"/>
      <c r="IK1826"/>
      <c r="IL1826"/>
      <c r="IM1826"/>
      <c r="IN1826"/>
    </row>
    <row r="1827" s="33" customFormat="1" ht="15.75" customHeight="1" spans="3:248">
      <c r="C1827" s="86"/>
      <c r="D1827" s="86"/>
      <c r="E1827" s="82"/>
      <c r="F1827" s="87"/>
      <c r="G1827" s="82"/>
      <c r="IG1827"/>
      <c r="IH1827"/>
      <c r="II1827"/>
      <c r="IJ1827"/>
      <c r="IK1827"/>
      <c r="IL1827"/>
      <c r="IM1827"/>
      <c r="IN1827"/>
    </row>
    <row r="1828" s="33" customFormat="1" ht="15.75" customHeight="1" spans="3:248">
      <c r="C1828" s="86"/>
      <c r="D1828" s="86"/>
      <c r="E1828" s="82"/>
      <c r="F1828" s="87"/>
      <c r="G1828" s="82"/>
      <c r="IG1828"/>
      <c r="IH1828"/>
      <c r="II1828"/>
      <c r="IJ1828"/>
      <c r="IK1828"/>
      <c r="IL1828"/>
      <c r="IM1828"/>
      <c r="IN1828"/>
    </row>
    <row r="1829" s="33" customFormat="1" ht="15.75" customHeight="1" spans="3:248">
      <c r="C1829" s="86"/>
      <c r="D1829" s="86"/>
      <c r="E1829" s="82"/>
      <c r="F1829" s="87"/>
      <c r="G1829" s="82"/>
      <c r="IG1829"/>
      <c r="IH1829"/>
      <c r="II1829"/>
      <c r="IJ1829"/>
      <c r="IK1829"/>
      <c r="IL1829"/>
      <c r="IM1829"/>
      <c r="IN1829"/>
    </row>
    <row r="1830" s="33" customFormat="1" ht="15.75" customHeight="1" spans="3:248">
      <c r="C1830" s="86"/>
      <c r="D1830" s="86"/>
      <c r="E1830" s="82"/>
      <c r="F1830" s="87"/>
      <c r="G1830" s="82"/>
      <c r="IG1830"/>
      <c r="IH1830"/>
      <c r="II1830"/>
      <c r="IJ1830"/>
      <c r="IK1830"/>
      <c r="IL1830"/>
      <c r="IM1830"/>
      <c r="IN1830"/>
    </row>
    <row r="1831" s="33" customFormat="1" ht="15.75" customHeight="1" spans="3:248">
      <c r="C1831" s="86"/>
      <c r="D1831" s="86"/>
      <c r="E1831" s="82"/>
      <c r="F1831" s="87"/>
      <c r="G1831" s="82"/>
      <c r="IG1831"/>
      <c r="IH1831"/>
      <c r="II1831"/>
      <c r="IJ1831"/>
      <c r="IK1831"/>
      <c r="IL1831"/>
      <c r="IM1831"/>
      <c r="IN1831"/>
    </row>
    <row r="1832" s="33" customFormat="1" ht="15.75" customHeight="1" spans="3:248">
      <c r="C1832" s="86"/>
      <c r="D1832" s="86"/>
      <c r="E1832" s="82"/>
      <c r="F1832" s="87"/>
      <c r="G1832" s="82"/>
      <c r="IG1832"/>
      <c r="IH1832"/>
      <c r="II1832"/>
      <c r="IJ1832"/>
      <c r="IK1832"/>
      <c r="IL1832"/>
      <c r="IM1832"/>
      <c r="IN1832"/>
    </row>
    <row r="1833" s="33" customFormat="1" ht="15.75" customHeight="1" spans="3:248">
      <c r="C1833" s="86"/>
      <c r="D1833" s="86"/>
      <c r="E1833" s="82"/>
      <c r="F1833" s="87"/>
      <c r="G1833" s="82"/>
      <c r="IG1833"/>
      <c r="IH1833"/>
      <c r="II1833"/>
      <c r="IJ1833"/>
      <c r="IK1833"/>
      <c r="IL1833"/>
      <c r="IM1833"/>
      <c r="IN1833"/>
    </row>
    <row r="1834" s="33" customFormat="1" ht="15.75" customHeight="1" spans="3:248">
      <c r="C1834" s="86"/>
      <c r="D1834" s="86"/>
      <c r="E1834" s="82"/>
      <c r="F1834" s="87"/>
      <c r="G1834" s="82"/>
      <c r="IG1834"/>
      <c r="IH1834"/>
      <c r="II1834"/>
      <c r="IJ1834"/>
      <c r="IK1834"/>
      <c r="IL1834"/>
      <c r="IM1834"/>
      <c r="IN1834"/>
    </row>
    <row r="1835" s="33" customFormat="1" ht="15.75" customHeight="1" spans="3:248">
      <c r="C1835" s="86"/>
      <c r="D1835" s="86"/>
      <c r="E1835" s="82"/>
      <c r="F1835" s="87"/>
      <c r="G1835" s="82"/>
      <c r="IG1835"/>
      <c r="IH1835"/>
      <c r="II1835"/>
      <c r="IJ1835"/>
      <c r="IK1835"/>
      <c r="IL1835"/>
      <c r="IM1835"/>
      <c r="IN1835"/>
    </row>
    <row r="1836" s="33" customFormat="1" ht="15.75" customHeight="1" spans="3:248">
      <c r="C1836" s="86"/>
      <c r="D1836" s="86"/>
      <c r="E1836" s="82"/>
      <c r="F1836" s="87"/>
      <c r="G1836" s="82"/>
      <c r="IG1836"/>
      <c r="IH1836"/>
      <c r="II1836"/>
      <c r="IJ1836"/>
      <c r="IK1836"/>
      <c r="IL1836"/>
      <c r="IM1836"/>
      <c r="IN1836"/>
    </row>
    <row r="1837" s="33" customFormat="1" ht="15.75" customHeight="1" spans="3:248">
      <c r="C1837" s="86"/>
      <c r="D1837" s="86"/>
      <c r="E1837" s="82"/>
      <c r="F1837" s="87"/>
      <c r="G1837" s="82"/>
      <c r="IG1837"/>
      <c r="IH1837"/>
      <c r="II1837"/>
      <c r="IJ1837"/>
      <c r="IK1837"/>
      <c r="IL1837"/>
      <c r="IM1837"/>
      <c r="IN1837"/>
    </row>
    <row r="1838" s="33" customFormat="1" ht="15.75" customHeight="1" spans="3:248">
      <c r="C1838" s="86"/>
      <c r="D1838" s="86"/>
      <c r="E1838" s="82"/>
      <c r="F1838" s="87"/>
      <c r="G1838" s="82"/>
      <c r="IG1838"/>
      <c r="IH1838"/>
      <c r="II1838"/>
      <c r="IJ1838"/>
      <c r="IK1838"/>
      <c r="IL1838"/>
      <c r="IM1838"/>
      <c r="IN1838"/>
    </row>
    <row r="1839" s="33" customFormat="1" ht="15.75" customHeight="1" spans="3:248">
      <c r="C1839" s="86"/>
      <c r="D1839" s="86"/>
      <c r="E1839" s="82"/>
      <c r="F1839" s="87"/>
      <c r="G1839" s="82"/>
      <c r="IG1839"/>
      <c r="IH1839"/>
      <c r="II1839"/>
      <c r="IJ1839"/>
      <c r="IK1839"/>
      <c r="IL1839"/>
      <c r="IM1839"/>
      <c r="IN1839"/>
    </row>
    <row r="1840" s="33" customFormat="1" ht="15.75" customHeight="1" spans="3:248">
      <c r="C1840" s="86"/>
      <c r="D1840" s="86"/>
      <c r="E1840" s="82"/>
      <c r="F1840" s="87"/>
      <c r="G1840" s="82"/>
      <c r="IG1840"/>
      <c r="IH1840"/>
      <c r="II1840"/>
      <c r="IJ1840"/>
      <c r="IK1840"/>
      <c r="IL1840"/>
      <c r="IM1840"/>
      <c r="IN1840"/>
    </row>
    <row r="1841" s="33" customFormat="1" ht="15.75" customHeight="1" spans="3:248">
      <c r="C1841" s="86"/>
      <c r="D1841" s="86"/>
      <c r="E1841" s="82"/>
      <c r="F1841" s="87"/>
      <c r="G1841" s="82"/>
      <c r="IG1841"/>
      <c r="IH1841"/>
      <c r="II1841"/>
      <c r="IJ1841"/>
      <c r="IK1841"/>
      <c r="IL1841"/>
      <c r="IM1841"/>
      <c r="IN1841"/>
    </row>
    <row r="1842" s="33" customFormat="1" ht="15.75" customHeight="1" spans="3:248">
      <c r="C1842" s="86"/>
      <c r="D1842" s="86"/>
      <c r="E1842" s="82"/>
      <c r="F1842" s="87"/>
      <c r="G1842" s="82"/>
      <c r="IG1842"/>
      <c r="IH1842"/>
      <c r="II1842"/>
      <c r="IJ1842"/>
      <c r="IK1842"/>
      <c r="IL1842"/>
      <c r="IM1842"/>
      <c r="IN1842"/>
    </row>
    <row r="1843" s="33" customFormat="1" ht="15.75" customHeight="1" spans="3:248">
      <c r="C1843" s="86"/>
      <c r="D1843" s="86"/>
      <c r="E1843" s="82"/>
      <c r="F1843" s="87"/>
      <c r="G1843" s="82"/>
      <c r="IG1843"/>
      <c r="IH1843"/>
      <c r="II1843"/>
      <c r="IJ1843"/>
      <c r="IK1843"/>
      <c r="IL1843"/>
      <c r="IM1843"/>
      <c r="IN1843"/>
    </row>
    <row r="1844" s="33" customFormat="1" ht="15.75" customHeight="1" spans="3:248">
      <c r="C1844" s="86"/>
      <c r="D1844" s="86"/>
      <c r="E1844" s="82"/>
      <c r="F1844" s="87"/>
      <c r="G1844" s="82"/>
      <c r="IG1844"/>
      <c r="IH1844"/>
      <c r="II1844"/>
      <c r="IJ1844"/>
      <c r="IK1844"/>
      <c r="IL1844"/>
      <c r="IM1844"/>
      <c r="IN1844"/>
    </row>
    <row r="1845" s="33" customFormat="1" ht="15.75" customHeight="1" spans="3:248">
      <c r="C1845" s="86"/>
      <c r="D1845" s="86"/>
      <c r="E1845" s="82"/>
      <c r="F1845" s="87"/>
      <c r="G1845" s="82"/>
      <c r="IG1845"/>
      <c r="IH1845"/>
      <c r="II1845"/>
      <c r="IJ1845"/>
      <c r="IK1845"/>
      <c r="IL1845"/>
      <c r="IM1845"/>
      <c r="IN1845"/>
    </row>
    <row r="1846" s="33" customFormat="1" ht="15.75" customHeight="1" spans="3:248">
      <c r="C1846" s="86"/>
      <c r="D1846" s="86"/>
      <c r="E1846" s="82"/>
      <c r="F1846" s="87"/>
      <c r="G1846" s="82"/>
      <c r="IG1846"/>
      <c r="IH1846"/>
      <c r="II1846"/>
      <c r="IJ1846"/>
      <c r="IK1846"/>
      <c r="IL1846"/>
      <c r="IM1846"/>
      <c r="IN1846"/>
    </row>
    <row r="1847" s="33" customFormat="1" ht="15.75" customHeight="1" spans="3:248">
      <c r="C1847" s="86"/>
      <c r="D1847" s="86"/>
      <c r="E1847" s="82"/>
      <c r="F1847" s="87"/>
      <c r="G1847" s="82"/>
      <c r="IG1847"/>
      <c r="IH1847"/>
      <c r="II1847"/>
      <c r="IJ1847"/>
      <c r="IK1847"/>
      <c r="IL1847"/>
      <c r="IM1847"/>
      <c r="IN1847"/>
    </row>
    <row r="1848" s="33" customFormat="1" ht="15.75" customHeight="1" spans="3:248">
      <c r="C1848" s="86"/>
      <c r="D1848" s="86"/>
      <c r="E1848" s="82"/>
      <c r="F1848" s="87"/>
      <c r="G1848" s="82"/>
      <c r="IG1848"/>
      <c r="IH1848"/>
      <c r="II1848"/>
      <c r="IJ1848"/>
      <c r="IK1848"/>
      <c r="IL1848"/>
      <c r="IM1848"/>
      <c r="IN1848"/>
    </row>
    <row r="1849" s="33" customFormat="1" ht="15.75" customHeight="1" spans="3:248">
      <c r="C1849" s="86"/>
      <c r="D1849" s="86"/>
      <c r="E1849" s="82"/>
      <c r="F1849" s="87"/>
      <c r="G1849" s="82"/>
      <c r="IG1849"/>
      <c r="IH1849"/>
      <c r="II1849"/>
      <c r="IJ1849"/>
      <c r="IK1849"/>
      <c r="IL1849"/>
      <c r="IM1849"/>
      <c r="IN1849"/>
    </row>
    <row r="1850" s="33" customFormat="1" ht="15.75" customHeight="1" spans="3:248">
      <c r="C1850" s="86"/>
      <c r="D1850" s="86"/>
      <c r="E1850" s="82"/>
      <c r="F1850" s="87"/>
      <c r="G1850" s="82"/>
      <c r="IG1850"/>
      <c r="IH1850"/>
      <c r="II1850"/>
      <c r="IJ1850"/>
      <c r="IK1850"/>
      <c r="IL1850"/>
      <c r="IM1850"/>
      <c r="IN1850"/>
    </row>
    <row r="1851" s="33" customFormat="1" ht="15.75" customHeight="1" spans="3:248">
      <c r="C1851" s="86"/>
      <c r="D1851" s="86"/>
      <c r="E1851" s="82"/>
      <c r="F1851" s="87"/>
      <c r="G1851" s="82"/>
      <c r="IG1851"/>
      <c r="IH1851"/>
      <c r="II1851"/>
      <c r="IJ1851"/>
      <c r="IK1851"/>
      <c r="IL1851"/>
      <c r="IM1851"/>
      <c r="IN1851"/>
    </row>
    <row r="1852" s="33" customFormat="1" ht="15.75" customHeight="1" spans="3:248">
      <c r="C1852" s="86"/>
      <c r="D1852" s="86"/>
      <c r="E1852" s="82"/>
      <c r="F1852" s="87"/>
      <c r="G1852" s="82"/>
      <c r="IG1852"/>
      <c r="IH1852"/>
      <c r="II1852"/>
      <c r="IJ1852"/>
      <c r="IK1852"/>
      <c r="IL1852"/>
      <c r="IM1852"/>
      <c r="IN1852"/>
    </row>
    <row r="1853" s="33" customFormat="1" ht="15.75" customHeight="1" spans="3:248">
      <c r="C1853" s="86"/>
      <c r="D1853" s="86"/>
      <c r="E1853" s="82"/>
      <c r="F1853" s="87"/>
      <c r="G1853" s="82"/>
      <c r="IG1853"/>
      <c r="IH1853"/>
      <c r="II1853"/>
      <c r="IJ1853"/>
      <c r="IK1853"/>
      <c r="IL1853"/>
      <c r="IM1853"/>
      <c r="IN1853"/>
    </row>
    <row r="1854" s="33" customFormat="1" ht="15.75" customHeight="1" spans="3:248">
      <c r="C1854" s="86"/>
      <c r="D1854" s="86"/>
      <c r="E1854" s="82"/>
      <c r="F1854" s="87"/>
      <c r="G1854" s="82"/>
      <c r="IG1854"/>
      <c r="IH1854"/>
      <c r="II1854"/>
      <c r="IJ1854"/>
      <c r="IK1854"/>
      <c r="IL1854"/>
      <c r="IM1854"/>
      <c r="IN1854"/>
    </row>
    <row r="1855" s="33" customFormat="1" ht="15.75" customHeight="1" spans="3:248">
      <c r="C1855" s="86"/>
      <c r="D1855" s="86"/>
      <c r="E1855" s="82"/>
      <c r="F1855" s="87"/>
      <c r="G1855" s="82"/>
      <c r="IG1855"/>
      <c r="IH1855"/>
      <c r="II1855"/>
      <c r="IJ1855"/>
      <c r="IK1855"/>
      <c r="IL1855"/>
      <c r="IM1855"/>
      <c r="IN1855"/>
    </row>
    <row r="1856" s="33" customFormat="1" ht="15.75" customHeight="1" spans="3:248">
      <c r="C1856" s="86"/>
      <c r="D1856" s="86"/>
      <c r="E1856" s="82"/>
      <c r="F1856" s="87"/>
      <c r="G1856" s="82"/>
      <c r="IG1856"/>
      <c r="IH1856"/>
      <c r="II1856"/>
      <c r="IJ1856"/>
      <c r="IK1856"/>
      <c r="IL1856"/>
      <c r="IM1856"/>
      <c r="IN1856"/>
    </row>
    <row r="1857" s="33" customFormat="1" ht="15.75" customHeight="1" spans="3:248">
      <c r="C1857" s="86"/>
      <c r="D1857" s="86"/>
      <c r="E1857" s="82"/>
      <c r="F1857" s="87"/>
      <c r="G1857" s="82"/>
      <c r="IG1857"/>
      <c r="IH1857"/>
      <c r="II1857"/>
      <c r="IJ1857"/>
      <c r="IK1857"/>
      <c r="IL1857"/>
      <c r="IM1857"/>
      <c r="IN1857"/>
    </row>
    <row r="1858" s="33" customFormat="1" ht="15.75" customHeight="1" spans="3:248">
      <c r="C1858" s="86"/>
      <c r="D1858" s="86"/>
      <c r="E1858" s="82"/>
      <c r="F1858" s="87"/>
      <c r="G1858" s="82"/>
      <c r="IG1858"/>
      <c r="IH1858"/>
      <c r="II1858"/>
      <c r="IJ1858"/>
      <c r="IK1858"/>
      <c r="IL1858"/>
      <c r="IM1858"/>
      <c r="IN1858"/>
    </row>
    <row r="1859" s="33" customFormat="1" ht="15.75" customHeight="1" spans="3:248">
      <c r="C1859" s="86"/>
      <c r="D1859" s="86"/>
      <c r="E1859" s="82"/>
      <c r="F1859" s="87"/>
      <c r="G1859" s="82"/>
      <c r="IG1859"/>
      <c r="IH1859"/>
      <c r="II1859"/>
      <c r="IJ1859"/>
      <c r="IK1859"/>
      <c r="IL1859"/>
      <c r="IM1859"/>
      <c r="IN1859"/>
    </row>
    <row r="1860" s="33" customFormat="1" ht="15.75" customHeight="1" spans="3:248">
      <c r="C1860" s="86"/>
      <c r="D1860" s="86"/>
      <c r="E1860" s="82"/>
      <c r="F1860" s="87"/>
      <c r="G1860" s="82"/>
      <c r="IG1860"/>
      <c r="IH1860"/>
      <c r="II1860"/>
      <c r="IJ1860"/>
      <c r="IK1860"/>
      <c r="IL1860"/>
      <c r="IM1860"/>
      <c r="IN1860"/>
    </row>
    <row r="1861" s="33" customFormat="1" ht="15.75" customHeight="1" spans="3:248">
      <c r="C1861" s="86"/>
      <c r="D1861" s="86"/>
      <c r="E1861" s="82"/>
      <c r="F1861" s="87"/>
      <c r="G1861" s="82"/>
      <c r="IG1861"/>
      <c r="IH1861"/>
      <c r="II1861"/>
      <c r="IJ1861"/>
      <c r="IK1861"/>
      <c r="IL1861"/>
      <c r="IM1861"/>
      <c r="IN1861"/>
    </row>
    <row r="1862" s="33" customFormat="1" ht="15.75" customHeight="1" spans="3:248">
      <c r="C1862" s="86"/>
      <c r="D1862" s="86"/>
      <c r="E1862" s="82"/>
      <c r="F1862" s="87"/>
      <c r="G1862" s="82"/>
      <c r="IG1862"/>
      <c r="IH1862"/>
      <c r="II1862"/>
      <c r="IJ1862"/>
      <c r="IK1862"/>
      <c r="IL1862"/>
      <c r="IM1862"/>
      <c r="IN1862"/>
    </row>
    <row r="1863" s="33" customFormat="1" ht="15.75" customHeight="1" spans="3:248">
      <c r="C1863" s="86"/>
      <c r="D1863" s="86"/>
      <c r="E1863" s="82"/>
      <c r="F1863" s="87"/>
      <c r="G1863" s="82"/>
      <c r="IG1863"/>
      <c r="IH1863"/>
      <c r="II1863"/>
      <c r="IJ1863"/>
      <c r="IK1863"/>
      <c r="IL1863"/>
      <c r="IM1863"/>
      <c r="IN1863"/>
    </row>
    <row r="1864" s="33" customFormat="1" ht="15.75" customHeight="1" spans="3:248">
      <c r="C1864" s="86"/>
      <c r="D1864" s="86"/>
      <c r="E1864" s="82"/>
      <c r="F1864" s="87"/>
      <c r="G1864" s="82"/>
      <c r="IG1864"/>
      <c r="IH1864"/>
      <c r="II1864"/>
      <c r="IJ1864"/>
      <c r="IK1864"/>
      <c r="IL1864"/>
      <c r="IM1864"/>
      <c r="IN1864"/>
    </row>
    <row r="1865" s="33" customFormat="1" ht="15.75" customHeight="1" spans="3:248">
      <c r="C1865" s="86"/>
      <c r="D1865" s="86"/>
      <c r="E1865" s="82"/>
      <c r="F1865" s="87"/>
      <c r="G1865" s="82"/>
      <c r="IG1865"/>
      <c r="IH1865"/>
      <c r="II1865"/>
      <c r="IJ1865"/>
      <c r="IK1865"/>
      <c r="IL1865"/>
      <c r="IM1865"/>
      <c r="IN1865"/>
    </row>
    <row r="1866" s="33" customFormat="1" ht="15.75" customHeight="1" spans="3:248">
      <c r="C1866" s="86"/>
      <c r="D1866" s="86"/>
      <c r="E1866" s="82"/>
      <c r="F1866" s="87"/>
      <c r="G1866" s="82"/>
      <c r="IG1866"/>
      <c r="IH1866"/>
      <c r="II1866"/>
      <c r="IJ1866"/>
      <c r="IK1866"/>
      <c r="IL1866"/>
      <c r="IM1866"/>
      <c r="IN1866"/>
    </row>
    <row r="1867" s="33" customFormat="1" ht="15.75" customHeight="1" spans="3:248">
      <c r="C1867" s="86"/>
      <c r="D1867" s="86"/>
      <c r="E1867" s="82"/>
      <c r="F1867" s="87"/>
      <c r="G1867" s="82"/>
      <c r="IG1867"/>
      <c r="IH1867"/>
      <c r="II1867"/>
      <c r="IJ1867"/>
      <c r="IK1867"/>
      <c r="IL1867"/>
      <c r="IM1867"/>
      <c r="IN1867"/>
    </row>
    <row r="1868" s="33" customFormat="1" ht="15.75" customHeight="1" spans="3:248">
      <c r="C1868" s="86"/>
      <c r="D1868" s="86"/>
      <c r="E1868" s="82"/>
      <c r="F1868" s="87"/>
      <c r="G1868" s="82"/>
      <c r="IG1868"/>
      <c r="IH1868"/>
      <c r="II1868"/>
      <c r="IJ1868"/>
      <c r="IK1868"/>
      <c r="IL1868"/>
      <c r="IM1868"/>
      <c r="IN1868"/>
    </row>
    <row r="1869" s="33" customFormat="1" ht="15.75" customHeight="1" spans="3:248">
      <c r="C1869" s="86"/>
      <c r="D1869" s="86"/>
      <c r="E1869" s="82"/>
      <c r="F1869" s="87"/>
      <c r="G1869" s="82"/>
      <c r="IG1869"/>
      <c r="IH1869"/>
      <c r="II1869"/>
      <c r="IJ1869"/>
      <c r="IK1869"/>
      <c r="IL1869"/>
      <c r="IM1869"/>
      <c r="IN1869"/>
    </row>
    <row r="1870" s="33" customFormat="1" ht="15.75" customHeight="1" spans="3:248">
      <c r="C1870" s="86"/>
      <c r="D1870" s="86"/>
      <c r="E1870" s="82"/>
      <c r="F1870" s="87"/>
      <c r="G1870" s="82"/>
      <c r="IG1870"/>
      <c r="IH1870"/>
      <c r="II1870"/>
      <c r="IJ1870"/>
      <c r="IK1870"/>
      <c r="IL1870"/>
      <c r="IM1870"/>
      <c r="IN1870"/>
    </row>
    <row r="1871" s="33" customFormat="1" ht="15.75" customHeight="1" spans="3:248">
      <c r="C1871" s="86"/>
      <c r="D1871" s="86"/>
      <c r="E1871" s="82"/>
      <c r="F1871" s="87"/>
      <c r="G1871" s="82"/>
      <c r="IG1871"/>
      <c r="IH1871"/>
      <c r="II1871"/>
      <c r="IJ1871"/>
      <c r="IK1871"/>
      <c r="IL1871"/>
      <c r="IM1871"/>
      <c r="IN1871"/>
    </row>
    <row r="1872" s="33" customFormat="1" ht="15.75" customHeight="1" spans="3:248">
      <c r="C1872" s="86"/>
      <c r="D1872" s="86"/>
      <c r="E1872" s="82"/>
      <c r="F1872" s="87"/>
      <c r="G1872" s="82"/>
      <c r="IG1872"/>
      <c r="IH1872"/>
      <c r="II1872"/>
      <c r="IJ1872"/>
      <c r="IK1872"/>
      <c r="IL1872"/>
      <c r="IM1872"/>
      <c r="IN1872"/>
    </row>
    <row r="1873" s="33" customFormat="1" ht="15.75" customHeight="1" spans="3:248">
      <c r="C1873" s="86"/>
      <c r="D1873" s="86"/>
      <c r="E1873" s="82"/>
      <c r="F1873" s="87"/>
      <c r="G1873" s="82"/>
      <c r="IG1873"/>
      <c r="IH1873"/>
      <c r="II1873"/>
      <c r="IJ1873"/>
      <c r="IK1873"/>
      <c r="IL1873"/>
      <c r="IM1873"/>
      <c r="IN1873"/>
    </row>
    <row r="1874" s="33" customFormat="1" ht="15.75" customHeight="1" spans="3:248">
      <c r="C1874" s="86"/>
      <c r="D1874" s="86"/>
      <c r="E1874" s="82"/>
      <c r="F1874" s="87"/>
      <c r="G1874" s="82"/>
      <c r="IG1874"/>
      <c r="IH1874"/>
      <c r="II1874"/>
      <c r="IJ1874"/>
      <c r="IK1874"/>
      <c r="IL1874"/>
      <c r="IM1874"/>
      <c r="IN1874"/>
    </row>
    <row r="1875" s="33" customFormat="1" ht="15.75" customHeight="1" spans="3:248">
      <c r="C1875" s="86"/>
      <c r="D1875" s="86"/>
      <c r="E1875" s="82"/>
      <c r="F1875" s="87"/>
      <c r="G1875" s="82"/>
      <c r="IG1875"/>
      <c r="IH1875"/>
      <c r="II1875"/>
      <c r="IJ1875"/>
      <c r="IK1875"/>
      <c r="IL1875"/>
      <c r="IM1875"/>
      <c r="IN1875"/>
    </row>
    <row r="1876" s="33" customFormat="1" ht="15.75" customHeight="1" spans="3:248">
      <c r="C1876" s="86"/>
      <c r="D1876" s="86"/>
      <c r="E1876" s="82"/>
      <c r="F1876" s="87"/>
      <c r="G1876" s="82"/>
      <c r="IG1876"/>
      <c r="IH1876"/>
      <c r="II1876"/>
      <c r="IJ1876"/>
      <c r="IK1876"/>
      <c r="IL1876"/>
      <c r="IM1876"/>
      <c r="IN1876"/>
    </row>
    <row r="1877" s="33" customFormat="1" ht="15.75" customHeight="1" spans="3:248">
      <c r="C1877" s="86"/>
      <c r="D1877" s="86"/>
      <c r="E1877" s="82"/>
      <c r="F1877" s="87"/>
      <c r="G1877" s="82"/>
      <c r="IG1877"/>
      <c r="IH1877"/>
      <c r="II1877"/>
      <c r="IJ1877"/>
      <c r="IK1877"/>
      <c r="IL1877"/>
      <c r="IM1877"/>
      <c r="IN1877"/>
    </row>
    <row r="1878" s="33" customFormat="1" ht="15.75" customHeight="1" spans="3:248">
      <c r="C1878" s="86"/>
      <c r="D1878" s="86"/>
      <c r="E1878" s="82"/>
      <c r="F1878" s="87"/>
      <c r="G1878" s="82"/>
      <c r="IG1878"/>
      <c r="IH1878"/>
      <c r="II1878"/>
      <c r="IJ1878"/>
      <c r="IK1878"/>
      <c r="IL1878"/>
      <c r="IM1878"/>
      <c r="IN1878"/>
    </row>
    <row r="1879" s="33" customFormat="1" ht="15.75" customHeight="1" spans="3:248">
      <c r="C1879" s="86"/>
      <c r="D1879" s="86"/>
      <c r="E1879" s="82"/>
      <c r="F1879" s="87"/>
      <c r="G1879" s="82"/>
      <c r="IG1879"/>
      <c r="IH1879"/>
      <c r="II1879"/>
      <c r="IJ1879"/>
      <c r="IK1879"/>
      <c r="IL1879"/>
      <c r="IM1879"/>
      <c r="IN1879"/>
    </row>
    <row r="1880" s="33" customFormat="1" ht="15.75" customHeight="1" spans="3:248">
      <c r="C1880" s="86"/>
      <c r="D1880" s="86"/>
      <c r="E1880" s="82"/>
      <c r="F1880" s="87"/>
      <c r="G1880" s="82"/>
      <c r="IG1880"/>
      <c r="IH1880"/>
      <c r="II1880"/>
      <c r="IJ1880"/>
      <c r="IK1880"/>
      <c r="IL1880"/>
      <c r="IM1880"/>
      <c r="IN1880"/>
    </row>
    <row r="1881" s="33" customFormat="1" ht="15.75" customHeight="1" spans="3:248">
      <c r="C1881" s="86"/>
      <c r="D1881" s="86"/>
      <c r="E1881" s="82"/>
      <c r="F1881" s="87"/>
      <c r="G1881" s="82"/>
      <c r="IG1881"/>
      <c r="IH1881"/>
      <c r="II1881"/>
      <c r="IJ1881"/>
      <c r="IK1881"/>
      <c r="IL1881"/>
      <c r="IM1881"/>
      <c r="IN1881"/>
    </row>
    <row r="1882" s="33" customFormat="1" ht="15.75" customHeight="1" spans="3:248">
      <c r="C1882" s="86"/>
      <c r="D1882" s="86"/>
      <c r="E1882" s="82"/>
      <c r="F1882" s="87"/>
      <c r="G1882" s="82"/>
      <c r="IG1882"/>
      <c r="IH1882"/>
      <c r="II1882"/>
      <c r="IJ1882"/>
      <c r="IK1882"/>
      <c r="IL1882"/>
      <c r="IM1882"/>
      <c r="IN1882"/>
    </row>
    <row r="1883" s="33" customFormat="1" ht="15.75" customHeight="1" spans="3:248">
      <c r="C1883" s="86"/>
      <c r="D1883" s="86"/>
      <c r="E1883" s="82"/>
      <c r="F1883" s="87"/>
      <c r="G1883" s="82"/>
      <c r="IG1883"/>
      <c r="IH1883"/>
      <c r="II1883"/>
      <c r="IJ1883"/>
      <c r="IK1883"/>
      <c r="IL1883"/>
      <c r="IM1883"/>
      <c r="IN1883"/>
    </row>
    <row r="1884" s="33" customFormat="1" ht="15.75" customHeight="1" spans="3:248">
      <c r="C1884" s="86"/>
      <c r="D1884" s="86"/>
      <c r="E1884" s="82"/>
      <c r="F1884" s="87"/>
      <c r="G1884" s="82"/>
      <c r="IG1884"/>
      <c r="IH1884"/>
      <c r="II1884"/>
      <c r="IJ1884"/>
      <c r="IK1884"/>
      <c r="IL1884"/>
      <c r="IM1884"/>
      <c r="IN1884"/>
    </row>
    <row r="1885" s="33" customFormat="1" ht="15.75" customHeight="1" spans="3:248">
      <c r="C1885" s="86"/>
      <c r="D1885" s="86"/>
      <c r="E1885" s="82"/>
      <c r="F1885" s="87"/>
      <c r="G1885" s="82"/>
      <c r="IG1885"/>
      <c r="IH1885"/>
      <c r="II1885"/>
      <c r="IJ1885"/>
      <c r="IK1885"/>
      <c r="IL1885"/>
      <c r="IM1885"/>
      <c r="IN1885"/>
    </row>
    <row r="1886" s="33" customFormat="1" ht="15.75" customHeight="1" spans="3:248">
      <c r="C1886" s="86"/>
      <c r="D1886" s="86"/>
      <c r="E1886" s="82"/>
      <c r="F1886" s="87"/>
      <c r="G1886" s="82"/>
      <c r="IG1886"/>
      <c r="IH1886"/>
      <c r="II1886"/>
      <c r="IJ1886"/>
      <c r="IK1886"/>
      <c r="IL1886"/>
      <c r="IM1886"/>
      <c r="IN1886"/>
    </row>
    <row r="1887" s="33" customFormat="1" ht="15.75" customHeight="1" spans="3:248">
      <c r="C1887" s="86"/>
      <c r="D1887" s="86"/>
      <c r="E1887" s="82"/>
      <c r="F1887" s="87"/>
      <c r="G1887" s="82"/>
      <c r="IG1887"/>
      <c r="IH1887"/>
      <c r="II1887"/>
      <c r="IJ1887"/>
      <c r="IK1887"/>
      <c r="IL1887"/>
      <c r="IM1887"/>
      <c r="IN1887"/>
    </row>
    <row r="1888" s="33" customFormat="1" ht="15.75" customHeight="1" spans="3:248">
      <c r="C1888" s="86"/>
      <c r="D1888" s="86"/>
      <c r="E1888" s="82"/>
      <c r="F1888" s="87"/>
      <c r="G1888" s="82"/>
      <c r="IG1888"/>
      <c r="IH1888"/>
      <c r="II1888"/>
      <c r="IJ1888"/>
      <c r="IK1888"/>
      <c r="IL1888"/>
      <c r="IM1888"/>
      <c r="IN1888"/>
    </row>
    <row r="1889" s="33" customFormat="1" ht="15.75" customHeight="1" spans="3:248">
      <c r="C1889" s="86"/>
      <c r="D1889" s="86"/>
      <c r="E1889" s="82"/>
      <c r="F1889" s="87"/>
      <c r="G1889" s="82"/>
      <c r="IG1889"/>
      <c r="IH1889"/>
      <c r="II1889"/>
      <c r="IJ1889"/>
      <c r="IK1889"/>
      <c r="IL1889"/>
      <c r="IM1889"/>
      <c r="IN1889"/>
    </row>
    <row r="1890" s="33" customFormat="1" ht="15.75" customHeight="1" spans="3:248">
      <c r="C1890" s="86"/>
      <c r="D1890" s="86"/>
      <c r="E1890" s="82"/>
      <c r="F1890" s="87"/>
      <c r="G1890" s="82"/>
      <c r="IG1890"/>
      <c r="IH1890"/>
      <c r="II1890"/>
      <c r="IJ1890"/>
      <c r="IK1890"/>
      <c r="IL1890"/>
      <c r="IM1890"/>
      <c r="IN1890"/>
    </row>
    <row r="1891" s="33" customFormat="1" ht="15.75" customHeight="1" spans="3:248">
      <c r="C1891" s="86"/>
      <c r="D1891" s="86"/>
      <c r="E1891" s="82"/>
      <c r="F1891" s="87"/>
      <c r="G1891" s="82"/>
      <c r="IG1891"/>
      <c r="IH1891"/>
      <c r="II1891"/>
      <c r="IJ1891"/>
      <c r="IK1891"/>
      <c r="IL1891"/>
      <c r="IM1891"/>
      <c r="IN1891"/>
    </row>
    <row r="1892" s="33" customFormat="1" ht="15.75" customHeight="1" spans="3:248">
      <c r="C1892" s="86"/>
      <c r="D1892" s="86"/>
      <c r="E1892" s="82"/>
      <c r="F1892" s="87"/>
      <c r="G1892" s="82"/>
      <c r="IG1892"/>
      <c r="IH1892"/>
      <c r="II1892"/>
      <c r="IJ1892"/>
      <c r="IK1892"/>
      <c r="IL1892"/>
      <c r="IM1892"/>
      <c r="IN1892"/>
    </row>
    <row r="1893" s="33" customFormat="1" ht="15.75" customHeight="1" spans="3:248">
      <c r="C1893" s="86"/>
      <c r="D1893" s="86"/>
      <c r="E1893" s="82"/>
      <c r="F1893" s="87"/>
      <c r="G1893" s="82"/>
      <c r="IG1893"/>
      <c r="IH1893"/>
      <c r="II1893"/>
      <c r="IJ1893"/>
      <c r="IK1893"/>
      <c r="IL1893"/>
      <c r="IM1893"/>
      <c r="IN1893"/>
    </row>
    <row r="1894" s="33" customFormat="1" ht="15.75" customHeight="1" spans="3:248">
      <c r="C1894" s="86"/>
      <c r="D1894" s="86"/>
      <c r="E1894" s="82"/>
      <c r="F1894" s="87"/>
      <c r="G1894" s="82"/>
      <c r="IG1894"/>
      <c r="IH1894"/>
      <c r="II1894"/>
      <c r="IJ1894"/>
      <c r="IK1894"/>
      <c r="IL1894"/>
      <c r="IM1894"/>
      <c r="IN1894"/>
    </row>
    <row r="1895" s="33" customFormat="1" ht="15.75" customHeight="1" spans="3:248">
      <c r="C1895" s="86"/>
      <c r="D1895" s="86"/>
      <c r="E1895" s="82"/>
      <c r="F1895" s="87"/>
      <c r="G1895" s="82"/>
      <c r="IG1895"/>
      <c r="IH1895"/>
      <c r="II1895"/>
      <c r="IJ1895"/>
      <c r="IK1895"/>
      <c r="IL1895"/>
      <c r="IM1895"/>
      <c r="IN1895"/>
    </row>
    <row r="1896" s="33" customFormat="1" ht="15.75" customHeight="1" spans="3:248">
      <c r="C1896" s="86"/>
      <c r="D1896" s="86"/>
      <c r="E1896" s="82"/>
      <c r="F1896" s="87"/>
      <c r="G1896" s="82"/>
      <c r="IG1896"/>
      <c r="IH1896"/>
      <c r="II1896"/>
      <c r="IJ1896"/>
      <c r="IK1896"/>
      <c r="IL1896"/>
      <c r="IM1896"/>
      <c r="IN1896"/>
    </row>
    <row r="1897" s="33" customFormat="1" ht="15.75" customHeight="1" spans="3:248">
      <c r="C1897" s="86"/>
      <c r="D1897" s="86"/>
      <c r="E1897" s="82"/>
      <c r="F1897" s="87"/>
      <c r="G1897" s="82"/>
      <c r="IG1897"/>
      <c r="IH1897"/>
      <c r="II1897"/>
      <c r="IJ1897"/>
      <c r="IK1897"/>
      <c r="IL1897"/>
      <c r="IM1897"/>
      <c r="IN1897"/>
    </row>
    <row r="1898" s="33" customFormat="1" ht="15.75" customHeight="1" spans="3:248">
      <c r="C1898" s="86"/>
      <c r="D1898" s="86"/>
      <c r="E1898" s="82"/>
      <c r="F1898" s="87"/>
      <c r="G1898" s="82"/>
      <c r="IG1898"/>
      <c r="IH1898"/>
      <c r="II1898"/>
      <c r="IJ1898"/>
      <c r="IK1898"/>
      <c r="IL1898"/>
      <c r="IM1898"/>
      <c r="IN1898"/>
    </row>
    <row r="1899" s="33" customFormat="1" ht="15.75" customHeight="1" spans="3:248">
      <c r="C1899" s="86"/>
      <c r="D1899" s="86"/>
      <c r="E1899" s="82"/>
      <c r="F1899" s="87"/>
      <c r="G1899" s="82"/>
      <c r="IG1899"/>
      <c r="IH1899"/>
      <c r="II1899"/>
      <c r="IJ1899"/>
      <c r="IK1899"/>
      <c r="IL1899"/>
      <c r="IM1899"/>
      <c r="IN1899"/>
    </row>
    <row r="1900" s="33" customFormat="1" ht="15.75" customHeight="1" spans="3:248">
      <c r="C1900" s="86"/>
      <c r="D1900" s="86"/>
      <c r="E1900" s="82"/>
      <c r="F1900" s="87"/>
      <c r="G1900" s="82"/>
      <c r="IG1900"/>
      <c r="IH1900"/>
      <c r="II1900"/>
      <c r="IJ1900"/>
      <c r="IK1900"/>
      <c r="IL1900"/>
      <c r="IM1900"/>
      <c r="IN1900"/>
    </row>
    <row r="1901" s="33" customFormat="1" ht="15.75" customHeight="1" spans="3:248">
      <c r="C1901" s="86"/>
      <c r="D1901" s="86"/>
      <c r="E1901" s="82"/>
      <c r="F1901" s="87"/>
      <c r="G1901" s="82"/>
      <c r="IG1901"/>
      <c r="IH1901"/>
      <c r="II1901"/>
      <c r="IJ1901"/>
      <c r="IK1901"/>
      <c r="IL1901"/>
      <c r="IM1901"/>
      <c r="IN1901"/>
    </row>
    <row r="1902" s="33" customFormat="1" ht="15.75" customHeight="1" spans="3:248">
      <c r="C1902" s="86"/>
      <c r="D1902" s="86"/>
      <c r="E1902" s="82"/>
      <c r="F1902" s="87"/>
      <c r="G1902" s="82"/>
      <c r="IG1902"/>
      <c r="IH1902"/>
      <c r="II1902"/>
      <c r="IJ1902"/>
      <c r="IK1902"/>
      <c r="IL1902"/>
      <c r="IM1902"/>
      <c r="IN1902"/>
    </row>
    <row r="1903" s="33" customFormat="1" ht="15.75" customHeight="1" spans="3:248">
      <c r="C1903" s="86"/>
      <c r="D1903" s="86"/>
      <c r="E1903" s="82"/>
      <c r="F1903" s="87"/>
      <c r="G1903" s="82"/>
      <c r="IG1903"/>
      <c r="IH1903"/>
      <c r="II1903"/>
      <c r="IJ1903"/>
      <c r="IK1903"/>
      <c r="IL1903"/>
      <c r="IM1903"/>
      <c r="IN1903"/>
    </row>
    <row r="1904" s="33" customFormat="1" ht="15.75" customHeight="1" spans="3:248">
      <c r="C1904" s="86"/>
      <c r="D1904" s="86"/>
      <c r="E1904" s="82"/>
      <c r="F1904" s="87"/>
      <c r="G1904" s="82"/>
      <c r="IG1904"/>
      <c r="IH1904"/>
      <c r="II1904"/>
      <c r="IJ1904"/>
      <c r="IK1904"/>
      <c r="IL1904"/>
      <c r="IM1904"/>
      <c r="IN1904"/>
    </row>
    <row r="1905" s="33" customFormat="1" ht="15.75" customHeight="1" spans="3:248">
      <c r="C1905" s="86"/>
      <c r="D1905" s="86"/>
      <c r="E1905" s="82"/>
      <c r="F1905" s="87"/>
      <c r="G1905" s="82"/>
      <c r="IG1905"/>
      <c r="IH1905"/>
      <c r="II1905"/>
      <c r="IJ1905"/>
      <c r="IK1905"/>
      <c r="IL1905"/>
      <c r="IM1905"/>
      <c r="IN1905"/>
    </row>
    <row r="1906" s="33" customFormat="1" ht="15.75" customHeight="1" spans="3:248">
      <c r="C1906" s="86"/>
      <c r="D1906" s="86"/>
      <c r="E1906" s="82"/>
      <c r="F1906" s="87"/>
      <c r="G1906" s="82"/>
      <c r="IG1906"/>
      <c r="IH1906"/>
      <c r="II1906"/>
      <c r="IJ1906"/>
      <c r="IK1906"/>
      <c r="IL1906"/>
      <c r="IM1906"/>
      <c r="IN1906"/>
    </row>
    <row r="1907" s="33" customFormat="1" ht="15.75" customHeight="1" spans="3:248">
      <c r="C1907" s="86"/>
      <c r="D1907" s="86"/>
      <c r="E1907" s="82"/>
      <c r="F1907" s="87"/>
      <c r="G1907" s="82"/>
      <c r="IG1907"/>
      <c r="IH1907"/>
      <c r="II1907"/>
      <c r="IJ1907"/>
      <c r="IK1907"/>
      <c r="IL1907"/>
      <c r="IM1907"/>
      <c r="IN1907"/>
    </row>
    <row r="1908" s="33" customFormat="1" ht="15.75" customHeight="1" spans="3:248">
      <c r="C1908" s="86"/>
      <c r="D1908" s="86"/>
      <c r="E1908" s="82"/>
      <c r="F1908" s="87"/>
      <c r="G1908" s="82"/>
      <c r="IG1908"/>
      <c r="IH1908"/>
      <c r="II1908"/>
      <c r="IJ1908"/>
      <c r="IK1908"/>
      <c r="IL1908"/>
      <c r="IM1908"/>
      <c r="IN1908"/>
    </row>
    <row r="1909" s="33" customFormat="1" ht="15.75" customHeight="1" spans="3:248">
      <c r="C1909" s="86"/>
      <c r="D1909" s="86"/>
      <c r="E1909" s="82"/>
      <c r="F1909" s="87"/>
      <c r="G1909" s="82"/>
      <c r="IG1909"/>
      <c r="IH1909"/>
      <c r="II1909"/>
      <c r="IJ1909"/>
      <c r="IK1909"/>
      <c r="IL1909"/>
      <c r="IM1909"/>
      <c r="IN1909"/>
    </row>
    <row r="1910" s="33" customFormat="1" ht="15.75" customHeight="1" spans="3:248">
      <c r="C1910" s="86"/>
      <c r="D1910" s="86"/>
      <c r="E1910" s="82"/>
      <c r="F1910" s="87"/>
      <c r="G1910" s="82"/>
      <c r="IG1910"/>
      <c r="IH1910"/>
      <c r="II1910"/>
      <c r="IJ1910"/>
      <c r="IK1910"/>
      <c r="IL1910"/>
      <c r="IM1910"/>
      <c r="IN1910"/>
    </row>
    <row r="1911" s="33" customFormat="1" ht="15.75" customHeight="1" spans="3:248">
      <c r="C1911" s="86"/>
      <c r="D1911" s="86"/>
      <c r="E1911" s="82"/>
      <c r="F1911" s="87"/>
      <c r="G1911" s="82"/>
      <c r="IG1911"/>
      <c r="IH1911"/>
      <c r="II1911"/>
      <c r="IJ1911"/>
      <c r="IK1911"/>
      <c r="IL1911"/>
      <c r="IM1911"/>
      <c r="IN1911"/>
    </row>
    <row r="1912" s="33" customFormat="1" ht="15.75" customHeight="1" spans="3:248">
      <c r="C1912" s="86"/>
      <c r="D1912" s="86"/>
      <c r="E1912" s="82"/>
      <c r="F1912" s="87"/>
      <c r="G1912" s="82"/>
      <c r="IG1912"/>
      <c r="IH1912"/>
      <c r="II1912"/>
      <c r="IJ1912"/>
      <c r="IK1912"/>
      <c r="IL1912"/>
      <c r="IM1912"/>
      <c r="IN1912"/>
    </row>
    <row r="1913" s="33" customFormat="1" ht="15.75" customHeight="1" spans="3:248">
      <c r="C1913" s="86"/>
      <c r="D1913" s="86"/>
      <c r="E1913" s="82"/>
      <c r="F1913" s="87"/>
      <c r="G1913" s="82"/>
      <c r="IG1913"/>
      <c r="IH1913"/>
      <c r="II1913"/>
      <c r="IJ1913"/>
      <c r="IK1913"/>
      <c r="IL1913"/>
      <c r="IM1913"/>
      <c r="IN1913"/>
    </row>
    <row r="1914" s="33" customFormat="1" ht="15.75" customHeight="1" spans="3:248">
      <c r="C1914" s="86"/>
      <c r="D1914" s="86"/>
      <c r="E1914" s="82"/>
      <c r="F1914" s="87"/>
      <c r="G1914" s="82"/>
      <c r="IG1914"/>
      <c r="IH1914"/>
      <c r="II1914"/>
      <c r="IJ1914"/>
      <c r="IK1914"/>
      <c r="IL1914"/>
      <c r="IM1914"/>
      <c r="IN1914"/>
    </row>
    <row r="1915" s="33" customFormat="1" ht="15.75" customHeight="1" spans="3:248">
      <c r="C1915" s="86"/>
      <c r="D1915" s="86"/>
      <c r="E1915" s="82"/>
      <c r="F1915" s="87"/>
      <c r="G1915" s="82"/>
      <c r="IG1915"/>
      <c r="IH1915"/>
      <c r="II1915"/>
      <c r="IJ1915"/>
      <c r="IK1915"/>
      <c r="IL1915"/>
      <c r="IM1915"/>
      <c r="IN1915"/>
    </row>
    <row r="1916" s="33" customFormat="1" ht="15.75" customHeight="1" spans="3:248">
      <c r="C1916" s="86"/>
      <c r="D1916" s="86"/>
      <c r="E1916" s="82"/>
      <c r="F1916" s="87"/>
      <c r="G1916" s="82"/>
      <c r="IG1916"/>
      <c r="IH1916"/>
      <c r="II1916"/>
      <c r="IJ1916"/>
      <c r="IK1916"/>
      <c r="IL1916"/>
      <c r="IM1916"/>
      <c r="IN1916"/>
    </row>
    <row r="1917" s="33" customFormat="1" ht="15.75" customHeight="1" spans="3:248">
      <c r="C1917" s="86"/>
      <c r="D1917" s="86"/>
      <c r="E1917" s="82"/>
      <c r="F1917" s="87"/>
      <c r="G1917" s="82"/>
      <c r="IG1917"/>
      <c r="IH1917"/>
      <c r="II1917"/>
      <c r="IJ1917"/>
      <c r="IK1917"/>
      <c r="IL1917"/>
      <c r="IM1917"/>
      <c r="IN1917"/>
    </row>
    <row r="1918" s="33" customFormat="1" ht="15.75" customHeight="1" spans="3:248">
      <c r="C1918" s="86"/>
      <c r="D1918" s="86"/>
      <c r="E1918" s="82"/>
      <c r="F1918" s="87"/>
      <c r="G1918" s="82"/>
      <c r="IG1918"/>
      <c r="IH1918"/>
      <c r="II1918"/>
      <c r="IJ1918"/>
      <c r="IK1918"/>
      <c r="IL1918"/>
      <c r="IM1918"/>
      <c r="IN1918"/>
    </row>
    <row r="1919" s="33" customFormat="1" ht="15.75" customHeight="1" spans="3:248">
      <c r="C1919" s="86"/>
      <c r="D1919" s="86"/>
      <c r="E1919" s="82"/>
      <c r="F1919" s="87"/>
      <c r="G1919" s="82"/>
      <c r="IG1919"/>
      <c r="IH1919"/>
      <c r="II1919"/>
      <c r="IJ1919"/>
      <c r="IK1919"/>
      <c r="IL1919"/>
      <c r="IM1919"/>
      <c r="IN1919"/>
    </row>
    <row r="1920" s="33" customFormat="1" ht="15.75" customHeight="1" spans="3:248">
      <c r="C1920" s="86"/>
      <c r="D1920" s="86"/>
      <c r="E1920" s="82"/>
      <c r="F1920" s="87"/>
      <c r="G1920" s="82"/>
      <c r="IG1920"/>
      <c r="IH1920"/>
      <c r="II1920"/>
      <c r="IJ1920"/>
      <c r="IK1920"/>
      <c r="IL1920"/>
      <c r="IM1920"/>
      <c r="IN1920"/>
    </row>
    <row r="1921" s="33" customFormat="1" ht="15.75" customHeight="1" spans="3:248">
      <c r="C1921" s="86"/>
      <c r="D1921" s="86"/>
      <c r="E1921" s="82"/>
      <c r="F1921" s="87"/>
      <c r="G1921" s="82"/>
      <c r="IG1921"/>
      <c r="IH1921"/>
      <c r="II1921"/>
      <c r="IJ1921"/>
      <c r="IK1921"/>
      <c r="IL1921"/>
      <c r="IM1921"/>
      <c r="IN1921"/>
    </row>
    <row r="1922" s="33" customFormat="1" ht="15.75" customHeight="1" spans="3:248">
      <c r="C1922" s="86"/>
      <c r="D1922" s="86"/>
      <c r="E1922" s="82"/>
      <c r="F1922" s="87"/>
      <c r="G1922" s="82"/>
      <c r="IG1922"/>
      <c r="IH1922"/>
      <c r="II1922"/>
      <c r="IJ1922"/>
      <c r="IK1922"/>
      <c r="IL1922"/>
      <c r="IM1922"/>
      <c r="IN1922"/>
    </row>
    <row r="1923" s="33" customFormat="1" ht="15.75" customHeight="1" spans="3:248">
      <c r="C1923" s="86"/>
      <c r="D1923" s="86"/>
      <c r="E1923" s="82"/>
      <c r="F1923" s="87"/>
      <c r="G1923" s="82"/>
      <c r="IG1923"/>
      <c r="IH1923"/>
      <c r="II1923"/>
      <c r="IJ1923"/>
      <c r="IK1923"/>
      <c r="IL1923"/>
      <c r="IM1923"/>
      <c r="IN1923"/>
    </row>
    <row r="1924" s="33" customFormat="1" ht="15.75" customHeight="1" spans="3:248">
      <c r="C1924" s="86"/>
      <c r="D1924" s="86"/>
      <c r="E1924" s="82"/>
      <c r="F1924" s="87"/>
      <c r="G1924" s="82"/>
      <c r="IG1924"/>
      <c r="IH1924"/>
      <c r="II1924"/>
      <c r="IJ1924"/>
      <c r="IK1924"/>
      <c r="IL1924"/>
      <c r="IM1924"/>
      <c r="IN1924"/>
    </row>
    <row r="1925" s="33" customFormat="1" ht="15.75" customHeight="1" spans="3:248">
      <c r="C1925" s="86"/>
      <c r="D1925" s="86"/>
      <c r="E1925" s="82"/>
      <c r="F1925" s="87"/>
      <c r="G1925" s="82"/>
      <c r="IG1925"/>
      <c r="IH1925"/>
      <c r="II1925"/>
      <c r="IJ1925"/>
      <c r="IK1925"/>
      <c r="IL1925"/>
      <c r="IM1925"/>
      <c r="IN1925"/>
    </row>
    <row r="1926" s="33" customFormat="1" ht="15.75" customHeight="1" spans="3:248">
      <c r="C1926" s="86"/>
      <c r="D1926" s="86"/>
      <c r="E1926" s="82"/>
      <c r="F1926" s="87"/>
      <c r="G1926" s="82"/>
      <c r="IG1926"/>
      <c r="IH1926"/>
      <c r="II1926"/>
      <c r="IJ1926"/>
      <c r="IK1926"/>
      <c r="IL1926"/>
      <c r="IM1926"/>
      <c r="IN1926"/>
    </row>
    <row r="1927" s="33" customFormat="1" ht="15.75" customHeight="1" spans="3:248">
      <c r="C1927" s="86"/>
      <c r="D1927" s="86"/>
      <c r="E1927" s="82"/>
      <c r="F1927" s="87"/>
      <c r="G1927" s="82"/>
      <c r="IG1927"/>
      <c r="IH1927"/>
      <c r="II1927"/>
      <c r="IJ1927"/>
      <c r="IK1927"/>
      <c r="IL1927"/>
      <c r="IM1927"/>
      <c r="IN1927"/>
    </row>
    <row r="1928" s="33" customFormat="1" ht="15.75" customHeight="1" spans="3:248">
      <c r="C1928" s="86"/>
      <c r="D1928" s="86"/>
      <c r="E1928" s="82"/>
      <c r="F1928" s="87"/>
      <c r="G1928" s="82"/>
      <c r="IG1928"/>
      <c r="IH1928"/>
      <c r="II1928"/>
      <c r="IJ1928"/>
      <c r="IK1928"/>
      <c r="IL1928"/>
      <c r="IM1928"/>
      <c r="IN1928"/>
    </row>
    <row r="1929" s="33" customFormat="1" ht="15.75" customHeight="1" spans="3:248">
      <c r="C1929" s="86"/>
      <c r="D1929" s="86"/>
      <c r="E1929" s="82"/>
      <c r="F1929" s="87"/>
      <c r="G1929" s="82"/>
      <c r="IG1929"/>
      <c r="IH1929"/>
      <c r="II1929"/>
      <c r="IJ1929"/>
      <c r="IK1929"/>
      <c r="IL1929"/>
      <c r="IM1929"/>
      <c r="IN1929"/>
    </row>
    <row r="1930" s="33" customFormat="1" ht="15.75" customHeight="1" spans="3:248">
      <c r="C1930" s="86"/>
      <c r="D1930" s="86"/>
      <c r="E1930" s="82"/>
      <c r="F1930" s="87"/>
      <c r="G1930" s="82"/>
      <c r="IG1930"/>
      <c r="IH1930"/>
      <c r="II1930"/>
      <c r="IJ1930"/>
      <c r="IK1930"/>
      <c r="IL1930"/>
      <c r="IM1930"/>
      <c r="IN1930"/>
    </row>
    <row r="1931" s="33" customFormat="1" ht="15.75" customHeight="1" spans="3:248">
      <c r="C1931" s="86"/>
      <c r="D1931" s="86"/>
      <c r="E1931" s="82"/>
      <c r="F1931" s="87"/>
      <c r="G1931" s="82"/>
      <c r="IG1931"/>
      <c r="IH1931"/>
      <c r="II1931"/>
      <c r="IJ1931"/>
      <c r="IK1931"/>
      <c r="IL1931"/>
      <c r="IM1931"/>
      <c r="IN1931"/>
    </row>
    <row r="1932" s="33" customFormat="1" ht="15.75" customHeight="1" spans="3:248">
      <c r="C1932" s="86"/>
      <c r="D1932" s="86"/>
      <c r="E1932" s="82"/>
      <c r="F1932" s="87"/>
      <c r="G1932" s="82"/>
      <c r="IG1932"/>
      <c r="IH1932"/>
      <c r="II1932"/>
      <c r="IJ1932"/>
      <c r="IK1932"/>
      <c r="IL1932"/>
      <c r="IM1932"/>
      <c r="IN1932"/>
    </row>
    <row r="1933" s="33" customFormat="1" ht="15.75" customHeight="1" spans="3:248">
      <c r="C1933" s="86"/>
      <c r="D1933" s="86"/>
      <c r="E1933" s="82"/>
      <c r="F1933" s="87"/>
      <c r="G1933" s="82"/>
      <c r="IG1933"/>
      <c r="IH1933"/>
      <c r="II1933"/>
      <c r="IJ1933"/>
      <c r="IK1933"/>
      <c r="IL1933"/>
      <c r="IM1933"/>
      <c r="IN1933"/>
    </row>
    <row r="1934" s="33" customFormat="1" ht="15.75" customHeight="1" spans="3:248">
      <c r="C1934" s="86"/>
      <c r="D1934" s="86"/>
      <c r="E1934" s="82"/>
      <c r="F1934" s="87"/>
      <c r="G1934" s="82"/>
      <c r="IG1934"/>
      <c r="IH1934"/>
      <c r="II1934"/>
      <c r="IJ1934"/>
      <c r="IK1934"/>
      <c r="IL1934"/>
      <c r="IM1934"/>
      <c r="IN1934"/>
    </row>
    <row r="1935" s="33" customFormat="1" ht="15.75" customHeight="1" spans="3:248">
      <c r="C1935" s="86"/>
      <c r="D1935" s="86"/>
      <c r="E1935" s="82"/>
      <c r="F1935" s="87"/>
      <c r="G1935" s="82"/>
      <c r="IG1935"/>
      <c r="IH1935"/>
      <c r="II1935"/>
      <c r="IJ1935"/>
      <c r="IK1935"/>
      <c r="IL1935"/>
      <c r="IM1935"/>
      <c r="IN1935"/>
    </row>
    <row r="1936" s="33" customFormat="1" ht="15.75" customHeight="1" spans="3:248">
      <c r="C1936" s="86"/>
      <c r="D1936" s="86"/>
      <c r="E1936" s="82"/>
      <c r="F1936" s="87"/>
      <c r="G1936" s="82"/>
      <c r="IG1936"/>
      <c r="IH1936"/>
      <c r="II1936"/>
      <c r="IJ1936"/>
      <c r="IK1936"/>
      <c r="IL1936"/>
      <c r="IM1936"/>
      <c r="IN1936"/>
    </row>
    <row r="1937" s="33" customFormat="1" ht="15.75" customHeight="1" spans="3:248">
      <c r="C1937" s="86"/>
      <c r="D1937" s="86"/>
      <c r="E1937" s="82"/>
      <c r="F1937" s="87"/>
      <c r="G1937" s="82"/>
      <c r="IG1937"/>
      <c r="IH1937"/>
      <c r="II1937"/>
      <c r="IJ1937"/>
      <c r="IK1937"/>
      <c r="IL1937"/>
      <c r="IM1937"/>
      <c r="IN1937"/>
    </row>
    <row r="1938" s="33" customFormat="1" ht="15.75" customHeight="1" spans="3:248">
      <c r="C1938" s="86"/>
      <c r="D1938" s="86"/>
      <c r="E1938" s="82"/>
      <c r="F1938" s="87"/>
      <c r="G1938" s="82"/>
      <c r="IG1938"/>
      <c r="IH1938"/>
      <c r="II1938"/>
      <c r="IJ1938"/>
      <c r="IK1938"/>
      <c r="IL1938"/>
      <c r="IM1938"/>
      <c r="IN1938"/>
    </row>
    <row r="1939" s="33" customFormat="1" ht="15.75" customHeight="1" spans="3:248">
      <c r="C1939" s="86"/>
      <c r="D1939" s="86"/>
      <c r="E1939" s="82"/>
      <c r="F1939" s="87"/>
      <c r="G1939" s="82"/>
      <c r="IG1939"/>
      <c r="IH1939"/>
      <c r="II1939"/>
      <c r="IJ1939"/>
      <c r="IK1939"/>
      <c r="IL1939"/>
      <c r="IM1939"/>
      <c r="IN1939"/>
    </row>
    <row r="1940" s="33" customFormat="1" ht="15.75" customHeight="1" spans="3:248">
      <c r="C1940" s="86"/>
      <c r="D1940" s="86"/>
      <c r="E1940" s="82"/>
      <c r="F1940" s="87"/>
      <c r="G1940" s="82"/>
      <c r="IG1940"/>
      <c r="IH1940"/>
      <c r="II1940"/>
      <c r="IJ1940"/>
      <c r="IK1940"/>
      <c r="IL1940"/>
      <c r="IM1940"/>
      <c r="IN1940"/>
    </row>
    <row r="1941" s="33" customFormat="1" ht="15.75" customHeight="1" spans="3:248">
      <c r="C1941" s="86"/>
      <c r="D1941" s="86"/>
      <c r="E1941" s="82"/>
      <c r="F1941" s="87"/>
      <c r="G1941" s="82"/>
      <c r="IG1941"/>
      <c r="IH1941"/>
      <c r="II1941"/>
      <c r="IJ1941"/>
      <c r="IK1941"/>
      <c r="IL1941"/>
      <c r="IM1941"/>
      <c r="IN1941"/>
    </row>
    <row r="1942" s="33" customFormat="1" ht="15.75" customHeight="1" spans="3:248">
      <c r="C1942" s="86"/>
      <c r="D1942" s="86"/>
      <c r="E1942" s="82"/>
      <c r="F1942" s="87"/>
      <c r="G1942" s="82"/>
      <c r="IG1942"/>
      <c r="IH1942"/>
      <c r="II1942"/>
      <c r="IJ1942"/>
      <c r="IK1942"/>
      <c r="IL1942"/>
      <c r="IM1942"/>
      <c r="IN1942"/>
    </row>
    <row r="1943" s="33" customFormat="1" ht="15.75" customHeight="1" spans="3:248">
      <c r="C1943" s="86"/>
      <c r="D1943" s="86"/>
      <c r="E1943" s="82"/>
      <c r="F1943" s="87"/>
      <c r="G1943" s="82"/>
      <c r="IG1943"/>
      <c r="IH1943"/>
      <c r="II1943"/>
      <c r="IJ1943"/>
      <c r="IK1943"/>
      <c r="IL1943"/>
      <c r="IM1943"/>
      <c r="IN1943"/>
    </row>
    <row r="1944" s="33" customFormat="1" ht="15.75" customHeight="1" spans="3:248">
      <c r="C1944" s="86"/>
      <c r="D1944" s="86"/>
      <c r="E1944" s="82"/>
      <c r="F1944" s="87"/>
      <c r="G1944" s="82"/>
      <c r="IG1944"/>
      <c r="IH1944"/>
      <c r="II1944"/>
      <c r="IJ1944"/>
      <c r="IK1944"/>
      <c r="IL1944"/>
      <c r="IM1944"/>
      <c r="IN1944"/>
    </row>
    <row r="1945" s="33" customFormat="1" ht="15.75" customHeight="1" spans="3:248">
      <c r="C1945" s="86"/>
      <c r="D1945" s="86"/>
      <c r="E1945" s="82"/>
      <c r="F1945" s="87"/>
      <c r="G1945" s="82"/>
      <c r="IG1945"/>
      <c r="IH1945"/>
      <c r="II1945"/>
      <c r="IJ1945"/>
      <c r="IK1945"/>
      <c r="IL1945"/>
      <c r="IM1945"/>
      <c r="IN1945"/>
    </row>
    <row r="1946" s="33" customFormat="1" ht="15.75" customHeight="1" spans="3:248">
      <c r="C1946" s="86"/>
      <c r="D1946" s="86"/>
      <c r="E1946" s="82"/>
      <c r="F1946" s="87"/>
      <c r="G1946" s="82"/>
      <c r="IG1946"/>
      <c r="IH1946"/>
      <c r="II1946"/>
      <c r="IJ1946"/>
      <c r="IK1946"/>
      <c r="IL1946"/>
      <c r="IM1946"/>
      <c r="IN1946"/>
    </row>
    <row r="1947" s="33" customFormat="1" ht="15.75" customHeight="1" spans="3:248">
      <c r="C1947" s="86"/>
      <c r="D1947" s="86"/>
      <c r="E1947" s="82"/>
      <c r="F1947" s="87"/>
      <c r="G1947" s="82"/>
      <c r="IG1947"/>
      <c r="IH1947"/>
      <c r="II1947"/>
      <c r="IJ1947"/>
      <c r="IK1947"/>
      <c r="IL1947"/>
      <c r="IM1947"/>
      <c r="IN1947"/>
    </row>
    <row r="1948" s="33" customFormat="1" ht="15.75" customHeight="1" spans="3:248">
      <c r="C1948" s="86"/>
      <c r="D1948" s="86"/>
      <c r="E1948" s="82"/>
      <c r="F1948" s="87"/>
      <c r="G1948" s="82"/>
      <c r="IG1948"/>
      <c r="IH1948"/>
      <c r="II1948"/>
      <c r="IJ1948"/>
      <c r="IK1948"/>
      <c r="IL1948"/>
      <c r="IM1948"/>
      <c r="IN1948"/>
    </row>
    <row r="1949" s="33" customFormat="1" ht="15.75" customHeight="1" spans="3:248">
      <c r="C1949" s="86"/>
      <c r="D1949" s="86"/>
      <c r="E1949" s="82"/>
      <c r="F1949" s="87"/>
      <c r="G1949" s="82"/>
      <c r="IG1949"/>
      <c r="IH1949"/>
      <c r="II1949"/>
      <c r="IJ1949"/>
      <c r="IK1949"/>
      <c r="IL1949"/>
      <c r="IM1949"/>
      <c r="IN1949"/>
    </row>
    <row r="1950" s="33" customFormat="1" ht="15.75" customHeight="1" spans="3:248">
      <c r="C1950" s="86"/>
      <c r="D1950" s="86"/>
      <c r="E1950" s="82"/>
      <c r="F1950" s="87"/>
      <c r="G1950" s="82"/>
      <c r="IG1950"/>
      <c r="IH1950"/>
      <c r="II1950"/>
      <c r="IJ1950"/>
      <c r="IK1950"/>
      <c r="IL1950"/>
      <c r="IM1950"/>
      <c r="IN1950"/>
    </row>
    <row r="1951" s="33" customFormat="1" ht="15.75" customHeight="1" spans="3:248">
      <c r="C1951" s="86"/>
      <c r="D1951" s="86"/>
      <c r="E1951" s="82"/>
      <c r="F1951" s="87"/>
      <c r="G1951" s="82"/>
      <c r="IG1951"/>
      <c r="IH1951"/>
      <c r="II1951"/>
      <c r="IJ1951"/>
      <c r="IK1951"/>
      <c r="IL1951"/>
      <c r="IM1951"/>
      <c r="IN1951"/>
    </row>
    <row r="1952" s="33" customFormat="1" ht="15.75" customHeight="1" spans="3:248">
      <c r="C1952" s="86"/>
      <c r="D1952" s="86"/>
      <c r="E1952" s="82"/>
      <c r="F1952" s="87"/>
      <c r="G1952" s="82"/>
      <c r="IG1952"/>
      <c r="IH1952"/>
      <c r="II1952"/>
      <c r="IJ1952"/>
      <c r="IK1952"/>
      <c r="IL1952"/>
      <c r="IM1952"/>
      <c r="IN1952"/>
    </row>
    <row r="1953" s="33" customFormat="1" ht="15.75" customHeight="1" spans="3:248">
      <c r="C1953" s="86"/>
      <c r="D1953" s="86"/>
      <c r="E1953" s="82"/>
      <c r="F1953" s="87"/>
      <c r="G1953" s="82"/>
      <c r="IG1953"/>
      <c r="IH1953"/>
      <c r="II1953"/>
      <c r="IJ1953"/>
      <c r="IK1953"/>
      <c r="IL1953"/>
      <c r="IM1953"/>
      <c r="IN1953"/>
    </row>
    <row r="1954" s="33" customFormat="1" ht="15.75" customHeight="1" spans="3:248">
      <c r="C1954" s="86"/>
      <c r="D1954" s="86"/>
      <c r="E1954" s="82"/>
      <c r="F1954" s="87"/>
      <c r="G1954" s="82"/>
      <c r="IG1954"/>
      <c r="IH1954"/>
      <c r="II1954"/>
      <c r="IJ1954"/>
      <c r="IK1954"/>
      <c r="IL1954"/>
      <c r="IM1954"/>
      <c r="IN1954"/>
    </row>
    <row r="1955" s="33" customFormat="1" ht="15.75" customHeight="1" spans="3:248">
      <c r="C1955" s="86"/>
      <c r="D1955" s="86"/>
      <c r="E1955" s="82"/>
      <c r="F1955" s="87"/>
      <c r="G1955" s="82"/>
      <c r="IG1955"/>
      <c r="IH1955"/>
      <c r="II1955"/>
      <c r="IJ1955"/>
      <c r="IK1955"/>
      <c r="IL1955"/>
      <c r="IM1955"/>
      <c r="IN1955"/>
    </row>
    <row r="1956" s="33" customFormat="1" ht="15.75" customHeight="1" spans="3:248">
      <c r="C1956" s="86"/>
      <c r="D1956" s="86"/>
      <c r="E1956" s="82"/>
      <c r="F1956" s="87"/>
      <c r="G1956" s="82"/>
      <c r="IG1956"/>
      <c r="IH1956"/>
      <c r="II1956"/>
      <c r="IJ1956"/>
      <c r="IK1956"/>
      <c r="IL1956"/>
      <c r="IM1956"/>
      <c r="IN1956"/>
    </row>
    <row r="1957" s="33" customFormat="1" ht="15.75" customHeight="1" spans="3:248">
      <c r="C1957" s="86"/>
      <c r="D1957" s="86"/>
      <c r="E1957" s="82"/>
      <c r="F1957" s="87"/>
      <c r="G1957" s="82"/>
      <c r="IG1957"/>
      <c r="IH1957"/>
      <c r="II1957"/>
      <c r="IJ1957"/>
      <c r="IK1957"/>
      <c r="IL1957"/>
      <c r="IM1957"/>
      <c r="IN1957"/>
    </row>
    <row r="1958" s="33" customFormat="1" ht="15.75" customHeight="1" spans="3:248">
      <c r="C1958" s="86"/>
      <c r="D1958" s="86"/>
      <c r="E1958" s="82"/>
      <c r="F1958" s="87"/>
      <c r="G1958" s="82"/>
      <c r="IG1958"/>
      <c r="IH1958"/>
      <c r="II1958"/>
      <c r="IJ1958"/>
      <c r="IK1958"/>
      <c r="IL1958"/>
      <c r="IM1958"/>
      <c r="IN1958"/>
    </row>
    <row r="1959" s="33" customFormat="1" ht="15.75" customHeight="1" spans="3:248">
      <c r="C1959" s="86"/>
      <c r="D1959" s="86"/>
      <c r="E1959" s="82"/>
      <c r="F1959" s="87"/>
      <c r="G1959" s="82"/>
      <c r="IG1959"/>
      <c r="IH1959"/>
      <c r="II1959"/>
      <c r="IJ1959"/>
      <c r="IK1959"/>
      <c r="IL1959"/>
      <c r="IM1959"/>
      <c r="IN1959"/>
    </row>
    <row r="1960" s="33" customFormat="1" ht="15.75" customHeight="1" spans="3:248">
      <c r="C1960" s="86"/>
      <c r="D1960" s="86"/>
      <c r="E1960" s="82"/>
      <c r="F1960" s="87"/>
      <c r="G1960" s="82"/>
      <c r="IG1960"/>
      <c r="IH1960"/>
      <c r="II1960"/>
      <c r="IJ1960"/>
      <c r="IK1960"/>
      <c r="IL1960"/>
      <c r="IM1960"/>
      <c r="IN1960"/>
    </row>
    <row r="1961" s="33" customFormat="1" ht="15.75" customHeight="1" spans="3:248">
      <c r="C1961" s="86"/>
      <c r="D1961" s="86"/>
      <c r="E1961" s="82"/>
      <c r="F1961" s="87"/>
      <c r="G1961" s="82"/>
      <c r="IG1961"/>
      <c r="IH1961"/>
      <c r="II1961"/>
      <c r="IJ1961"/>
      <c r="IK1961"/>
      <c r="IL1961"/>
      <c r="IM1961"/>
      <c r="IN1961"/>
    </row>
    <row r="1962" s="33" customFormat="1" ht="15.75" customHeight="1" spans="3:248">
      <c r="C1962" s="86"/>
      <c r="D1962" s="86"/>
      <c r="E1962" s="82"/>
      <c r="F1962" s="87"/>
      <c r="G1962" s="82"/>
      <c r="IG1962"/>
      <c r="IH1962"/>
      <c r="II1962"/>
      <c r="IJ1962"/>
      <c r="IK1962"/>
      <c r="IL1962"/>
      <c r="IM1962"/>
      <c r="IN1962"/>
    </row>
    <row r="1963" s="33" customFormat="1" ht="15.75" customHeight="1" spans="3:248">
      <c r="C1963" s="86"/>
      <c r="D1963" s="86"/>
      <c r="E1963" s="82"/>
      <c r="F1963" s="87"/>
      <c r="G1963" s="82"/>
      <c r="IG1963"/>
      <c r="IH1963"/>
      <c r="II1963"/>
      <c r="IJ1963"/>
      <c r="IK1963"/>
      <c r="IL1963"/>
      <c r="IM1963"/>
      <c r="IN1963"/>
    </row>
    <row r="1964" s="33" customFormat="1" ht="15.75" customHeight="1" spans="3:248">
      <c r="C1964" s="86"/>
      <c r="D1964" s="86"/>
      <c r="E1964" s="82"/>
      <c r="F1964" s="87"/>
      <c r="G1964" s="82"/>
      <c r="IG1964"/>
      <c r="IH1964"/>
      <c r="II1964"/>
      <c r="IJ1964"/>
      <c r="IK1964"/>
      <c r="IL1964"/>
      <c r="IM1964"/>
      <c r="IN1964"/>
    </row>
    <row r="1965" s="33" customFormat="1" ht="15.75" customHeight="1" spans="3:248">
      <c r="C1965" s="86"/>
      <c r="D1965" s="86"/>
      <c r="E1965" s="82"/>
      <c r="F1965" s="87"/>
      <c r="G1965" s="82"/>
      <c r="IG1965"/>
      <c r="IH1965"/>
      <c r="II1965"/>
      <c r="IJ1965"/>
      <c r="IK1965"/>
      <c r="IL1965"/>
      <c r="IM1965"/>
      <c r="IN1965"/>
    </row>
    <row r="1966" s="33" customFormat="1" ht="15.75" customHeight="1" spans="3:248">
      <c r="C1966" s="86"/>
      <c r="D1966" s="86"/>
      <c r="E1966" s="82"/>
      <c r="F1966" s="87"/>
      <c r="G1966" s="82"/>
      <c r="IG1966"/>
      <c r="IH1966"/>
      <c r="II1966"/>
      <c r="IJ1966"/>
      <c r="IK1966"/>
      <c r="IL1966"/>
      <c r="IM1966"/>
      <c r="IN1966"/>
    </row>
    <row r="1967" s="33" customFormat="1" ht="15.75" customHeight="1" spans="3:248">
      <c r="C1967" s="86"/>
      <c r="D1967" s="86"/>
      <c r="E1967" s="82"/>
      <c r="F1967" s="87"/>
      <c r="G1967" s="82"/>
      <c r="IG1967"/>
      <c r="IH1967"/>
      <c r="II1967"/>
      <c r="IJ1967"/>
      <c r="IK1967"/>
      <c r="IL1967"/>
      <c r="IM1967"/>
      <c r="IN1967"/>
    </row>
    <row r="1968" s="33" customFormat="1" ht="15.75" customHeight="1" spans="3:248">
      <c r="C1968" s="86"/>
      <c r="D1968" s="86"/>
      <c r="E1968" s="82"/>
      <c r="F1968" s="87"/>
      <c r="G1968" s="82"/>
      <c r="IG1968"/>
      <c r="IH1968"/>
      <c r="II1968"/>
      <c r="IJ1968"/>
      <c r="IK1968"/>
      <c r="IL1968"/>
      <c r="IM1968"/>
      <c r="IN1968"/>
    </row>
    <row r="1969" s="33" customFormat="1" ht="15.75" customHeight="1" spans="3:248">
      <c r="C1969" s="86"/>
      <c r="D1969" s="86"/>
      <c r="E1969" s="82"/>
      <c r="F1969" s="87"/>
      <c r="G1969" s="82"/>
      <c r="IG1969"/>
      <c r="IH1969"/>
      <c r="II1969"/>
      <c r="IJ1969"/>
      <c r="IK1969"/>
      <c r="IL1969"/>
      <c r="IM1969"/>
      <c r="IN1969"/>
    </row>
    <row r="1970" s="33" customFormat="1" ht="15.75" customHeight="1" spans="3:248">
      <c r="C1970" s="86"/>
      <c r="D1970" s="86"/>
      <c r="E1970" s="82"/>
      <c r="F1970" s="87"/>
      <c r="G1970" s="82"/>
      <c r="IG1970"/>
      <c r="IH1970"/>
      <c r="II1970"/>
      <c r="IJ1970"/>
      <c r="IK1970"/>
      <c r="IL1970"/>
      <c r="IM1970"/>
      <c r="IN1970"/>
    </row>
    <row r="1971" s="33" customFormat="1" ht="15.75" customHeight="1" spans="3:248">
      <c r="C1971" s="86"/>
      <c r="D1971" s="86"/>
      <c r="E1971" s="82"/>
      <c r="F1971" s="87"/>
      <c r="G1971" s="82"/>
      <c r="IG1971"/>
      <c r="IH1971"/>
      <c r="II1971"/>
      <c r="IJ1971"/>
      <c r="IK1971"/>
      <c r="IL1971"/>
      <c r="IM1971"/>
      <c r="IN1971"/>
    </row>
    <row r="1972" s="33" customFormat="1" ht="15.75" customHeight="1" spans="3:248">
      <c r="C1972" s="86"/>
      <c r="D1972" s="86"/>
      <c r="E1972" s="82"/>
      <c r="F1972" s="87"/>
      <c r="G1972" s="82"/>
      <c r="IG1972"/>
      <c r="IH1972"/>
      <c r="II1972"/>
      <c r="IJ1972"/>
      <c r="IK1972"/>
      <c r="IL1972"/>
      <c r="IM1972"/>
      <c r="IN1972"/>
    </row>
    <row r="1973" s="33" customFormat="1" ht="15.75" customHeight="1" spans="3:248">
      <c r="C1973" s="86"/>
      <c r="D1973" s="86"/>
      <c r="E1973" s="82"/>
      <c r="F1973" s="87"/>
      <c r="G1973" s="82"/>
      <c r="IG1973"/>
      <c r="IH1973"/>
      <c r="II1973"/>
      <c r="IJ1973"/>
      <c r="IK1973"/>
      <c r="IL1973"/>
      <c r="IM1973"/>
      <c r="IN1973"/>
    </row>
    <row r="1974" s="33" customFormat="1" ht="15.75" customHeight="1" spans="3:248">
      <c r="C1974" s="86"/>
      <c r="D1974" s="86"/>
      <c r="E1974" s="82"/>
      <c r="F1974" s="87"/>
      <c r="G1974" s="82"/>
      <c r="IG1974"/>
      <c r="IH1974"/>
      <c r="II1974"/>
      <c r="IJ1974"/>
      <c r="IK1974"/>
      <c r="IL1974"/>
      <c r="IM1974"/>
      <c r="IN1974"/>
    </row>
    <row r="1975" s="33" customFormat="1" ht="15.75" customHeight="1" spans="3:248">
      <c r="C1975" s="86"/>
      <c r="D1975" s="86"/>
      <c r="E1975" s="82"/>
      <c r="F1975" s="87"/>
      <c r="G1975" s="82"/>
      <c r="IG1975"/>
      <c r="IH1975"/>
      <c r="II1975"/>
      <c r="IJ1975"/>
      <c r="IK1975"/>
      <c r="IL1975"/>
      <c r="IM1975"/>
      <c r="IN1975"/>
    </row>
    <row r="1976" s="33" customFormat="1" ht="15.75" customHeight="1" spans="3:248">
      <c r="C1976" s="86"/>
      <c r="D1976" s="86"/>
      <c r="E1976" s="82"/>
      <c r="F1976" s="87"/>
      <c r="G1976" s="82"/>
      <c r="IG1976"/>
      <c r="IH1976"/>
      <c r="II1976"/>
      <c r="IJ1976"/>
      <c r="IK1976"/>
      <c r="IL1976"/>
      <c r="IM1976"/>
      <c r="IN1976"/>
    </row>
    <row r="1977" s="33" customFormat="1" ht="15.75" customHeight="1" spans="3:248">
      <c r="C1977" s="86"/>
      <c r="D1977" s="86"/>
      <c r="E1977" s="82"/>
      <c r="F1977" s="87"/>
      <c r="G1977" s="82"/>
      <c r="IG1977"/>
      <c r="IH1977"/>
      <c r="II1977"/>
      <c r="IJ1977"/>
      <c r="IK1977"/>
      <c r="IL1977"/>
      <c r="IM1977"/>
      <c r="IN1977"/>
    </row>
    <row r="1978" s="33" customFormat="1" ht="15.75" customHeight="1" spans="3:248">
      <c r="C1978" s="86"/>
      <c r="D1978" s="86"/>
      <c r="E1978" s="82"/>
      <c r="F1978" s="87"/>
      <c r="G1978" s="82"/>
      <c r="IG1978"/>
      <c r="IH1978"/>
      <c r="II1978"/>
      <c r="IJ1978"/>
      <c r="IK1978"/>
      <c r="IL1978"/>
      <c r="IM1978"/>
      <c r="IN1978"/>
    </row>
    <row r="1979" s="33" customFormat="1" ht="15.75" customHeight="1" spans="3:248">
      <c r="C1979" s="86"/>
      <c r="D1979" s="86"/>
      <c r="E1979" s="82"/>
      <c r="F1979" s="87"/>
      <c r="G1979" s="82"/>
      <c r="IG1979"/>
      <c r="IH1979"/>
      <c r="II1979"/>
      <c r="IJ1979"/>
      <c r="IK1979"/>
      <c r="IL1979"/>
      <c r="IM1979"/>
      <c r="IN1979"/>
    </row>
    <row r="1980" s="33" customFormat="1" ht="15.75" customHeight="1" spans="3:248">
      <c r="C1980" s="86"/>
      <c r="D1980" s="86"/>
      <c r="E1980" s="82"/>
      <c r="F1980" s="87"/>
      <c r="G1980" s="82"/>
      <c r="IG1980"/>
      <c r="IH1980"/>
      <c r="II1980"/>
      <c r="IJ1980"/>
      <c r="IK1980"/>
      <c r="IL1980"/>
      <c r="IM1980"/>
      <c r="IN1980"/>
    </row>
    <row r="1981" s="33" customFormat="1" ht="15.75" customHeight="1" spans="3:248">
      <c r="C1981" s="86"/>
      <c r="D1981" s="86"/>
      <c r="E1981" s="82"/>
      <c r="F1981" s="87"/>
      <c r="G1981" s="82"/>
      <c r="IG1981"/>
      <c r="IH1981"/>
      <c r="II1981"/>
      <c r="IJ1981"/>
      <c r="IK1981"/>
      <c r="IL1981"/>
      <c r="IM1981"/>
      <c r="IN1981"/>
    </row>
    <row r="1982" s="33" customFormat="1" ht="15.75" customHeight="1" spans="3:248">
      <c r="C1982" s="86"/>
      <c r="D1982" s="86"/>
      <c r="E1982" s="82"/>
      <c r="F1982" s="87"/>
      <c r="G1982" s="82"/>
      <c r="IG1982"/>
      <c r="IH1982"/>
      <c r="II1982"/>
      <c r="IJ1982"/>
      <c r="IK1982"/>
      <c r="IL1982"/>
      <c r="IM1982"/>
      <c r="IN1982"/>
    </row>
    <row r="1983" s="33" customFormat="1" ht="15.75" customHeight="1" spans="3:248">
      <c r="C1983" s="86"/>
      <c r="D1983" s="86"/>
      <c r="E1983" s="82"/>
      <c r="F1983" s="87"/>
      <c r="G1983" s="82"/>
      <c r="IG1983"/>
      <c r="IH1983"/>
      <c r="II1983"/>
      <c r="IJ1983"/>
      <c r="IK1983"/>
      <c r="IL1983"/>
      <c r="IM1983"/>
      <c r="IN1983"/>
    </row>
    <row r="1984" s="33" customFormat="1" ht="15.75" customHeight="1" spans="3:248">
      <c r="C1984" s="86"/>
      <c r="D1984" s="86"/>
      <c r="E1984" s="82"/>
      <c r="F1984" s="87"/>
      <c r="G1984" s="82"/>
      <c r="IG1984"/>
      <c r="IH1984"/>
      <c r="II1984"/>
      <c r="IJ1984"/>
      <c r="IK1984"/>
      <c r="IL1984"/>
      <c r="IM1984"/>
      <c r="IN1984"/>
    </row>
    <row r="1985" s="33" customFormat="1" ht="15.75" customHeight="1" spans="3:248">
      <c r="C1985" s="86"/>
      <c r="D1985" s="86"/>
      <c r="E1985" s="82"/>
      <c r="F1985" s="87"/>
      <c r="G1985" s="82"/>
      <c r="IG1985"/>
      <c r="IH1985"/>
      <c r="II1985"/>
      <c r="IJ1985"/>
      <c r="IK1985"/>
      <c r="IL1985"/>
      <c r="IM1985"/>
      <c r="IN1985"/>
    </row>
    <row r="1986" s="33" customFormat="1" ht="15.75" customHeight="1" spans="3:248">
      <c r="C1986" s="86"/>
      <c r="D1986" s="86"/>
      <c r="E1986" s="82"/>
      <c r="F1986" s="87"/>
      <c r="G1986" s="82"/>
      <c r="IG1986"/>
      <c r="IH1986"/>
      <c r="II1986"/>
      <c r="IJ1986"/>
      <c r="IK1986"/>
      <c r="IL1986"/>
      <c r="IM1986"/>
      <c r="IN1986"/>
    </row>
    <row r="1987" s="33" customFormat="1" ht="15.75" customHeight="1" spans="3:248">
      <c r="C1987" s="86"/>
      <c r="D1987" s="86"/>
      <c r="E1987" s="82"/>
      <c r="F1987" s="87"/>
      <c r="G1987" s="82"/>
      <c r="IG1987"/>
      <c r="IH1987"/>
      <c r="II1987"/>
      <c r="IJ1987"/>
      <c r="IK1987"/>
      <c r="IL1987"/>
      <c r="IM1987"/>
      <c r="IN1987"/>
    </row>
    <row r="1988" s="33" customFormat="1" ht="15.75" customHeight="1" spans="3:248">
      <c r="C1988" s="86"/>
      <c r="D1988" s="86"/>
      <c r="E1988" s="82"/>
      <c r="F1988" s="87"/>
      <c r="G1988" s="82"/>
      <c r="IG1988"/>
      <c r="IH1988"/>
      <c r="II1988"/>
      <c r="IJ1988"/>
      <c r="IK1988"/>
      <c r="IL1988"/>
      <c r="IM1988"/>
      <c r="IN1988"/>
    </row>
    <row r="1989" s="33" customFormat="1" ht="15.75" customHeight="1" spans="3:248">
      <c r="C1989" s="86"/>
      <c r="D1989" s="86"/>
      <c r="E1989" s="82"/>
      <c r="F1989" s="87"/>
      <c r="G1989" s="82"/>
      <c r="IG1989"/>
      <c r="IH1989"/>
      <c r="II1989"/>
      <c r="IJ1989"/>
      <c r="IK1989"/>
      <c r="IL1989"/>
      <c r="IM1989"/>
      <c r="IN1989"/>
    </row>
    <row r="1990" s="33" customFormat="1" ht="15.75" customHeight="1" spans="3:248">
      <c r="C1990" s="86"/>
      <c r="D1990" s="86"/>
      <c r="E1990" s="82"/>
      <c r="F1990" s="87"/>
      <c r="G1990" s="82"/>
      <c r="IG1990"/>
      <c r="IH1990"/>
      <c r="II1990"/>
      <c r="IJ1990"/>
      <c r="IK1990"/>
      <c r="IL1990"/>
      <c r="IM1990"/>
      <c r="IN1990"/>
    </row>
    <row r="1991" s="33" customFormat="1" ht="15.75" customHeight="1" spans="3:248">
      <c r="C1991" s="86"/>
      <c r="D1991" s="86"/>
      <c r="E1991" s="82"/>
      <c r="F1991" s="87"/>
      <c r="G1991" s="82"/>
      <c r="IG1991"/>
      <c r="IH1991"/>
      <c r="II1991"/>
      <c r="IJ1991"/>
      <c r="IK1991"/>
      <c r="IL1991"/>
      <c r="IM1991"/>
      <c r="IN1991"/>
    </row>
    <row r="1992" s="33" customFormat="1" ht="15.75" customHeight="1" spans="3:248">
      <c r="C1992" s="86"/>
      <c r="D1992" s="86"/>
      <c r="E1992" s="82"/>
      <c r="F1992" s="87"/>
      <c r="G1992" s="82"/>
      <c r="IG1992"/>
      <c r="IH1992"/>
      <c r="II1992"/>
      <c r="IJ1992"/>
      <c r="IK1992"/>
      <c r="IL1992"/>
      <c r="IM1992"/>
      <c r="IN1992"/>
    </row>
    <row r="1993" s="33" customFormat="1" ht="15.75" customHeight="1" spans="3:248">
      <c r="C1993" s="86"/>
      <c r="D1993" s="86"/>
      <c r="E1993" s="82"/>
      <c r="F1993" s="87"/>
      <c r="G1993" s="82"/>
      <c r="IG1993"/>
      <c r="IH1993"/>
      <c r="II1993"/>
      <c r="IJ1993"/>
      <c r="IK1993"/>
      <c r="IL1993"/>
      <c r="IM1993"/>
      <c r="IN1993"/>
    </row>
    <row r="1994" s="33" customFormat="1" ht="15.75" customHeight="1" spans="3:248">
      <c r="C1994" s="86"/>
      <c r="D1994" s="86"/>
      <c r="E1994" s="82"/>
      <c r="F1994" s="87"/>
      <c r="G1994" s="82"/>
      <c r="IG1994"/>
      <c r="IH1994"/>
      <c r="II1994"/>
      <c r="IJ1994"/>
      <c r="IK1994"/>
      <c r="IL1994"/>
      <c r="IM1994"/>
      <c r="IN1994"/>
    </row>
    <row r="1995" s="33" customFormat="1" ht="15.75" customHeight="1" spans="3:248">
      <c r="C1995" s="86"/>
      <c r="D1995" s="86"/>
      <c r="E1995" s="82"/>
      <c r="F1995" s="87"/>
      <c r="G1995" s="82"/>
      <c r="IG1995"/>
      <c r="IH1995"/>
      <c r="II1995"/>
      <c r="IJ1995"/>
      <c r="IK1995"/>
      <c r="IL1995"/>
      <c r="IM1995"/>
      <c r="IN1995"/>
    </row>
    <row r="1996" s="33" customFormat="1" ht="15.75" customHeight="1" spans="3:248">
      <c r="C1996" s="86"/>
      <c r="D1996" s="86"/>
      <c r="E1996" s="82"/>
      <c r="F1996" s="87"/>
      <c r="G1996" s="82"/>
      <c r="IG1996"/>
      <c r="IH1996"/>
      <c r="II1996"/>
      <c r="IJ1996"/>
      <c r="IK1996"/>
      <c r="IL1996"/>
      <c r="IM1996"/>
      <c r="IN1996"/>
    </row>
    <row r="1997" s="33" customFormat="1" ht="15.75" customHeight="1" spans="3:248">
      <c r="C1997" s="86"/>
      <c r="D1997" s="86"/>
      <c r="E1997" s="82"/>
      <c r="F1997" s="87"/>
      <c r="G1997" s="82"/>
      <c r="IG1997"/>
      <c r="IH1997"/>
      <c r="II1997"/>
      <c r="IJ1997"/>
      <c r="IK1997"/>
      <c r="IL1997"/>
      <c r="IM1997"/>
      <c r="IN1997"/>
    </row>
    <row r="1998" s="33" customFormat="1" ht="15.75" customHeight="1" spans="3:248">
      <c r="C1998" s="86"/>
      <c r="D1998" s="86"/>
      <c r="E1998" s="82"/>
      <c r="F1998" s="87"/>
      <c r="G1998" s="82"/>
      <c r="IG1998"/>
      <c r="IH1998"/>
      <c r="II1998"/>
      <c r="IJ1998"/>
      <c r="IK1998"/>
      <c r="IL1998"/>
      <c r="IM1998"/>
      <c r="IN1998"/>
    </row>
    <row r="1999" s="33" customFormat="1" ht="15.75" customHeight="1" spans="3:248">
      <c r="C1999" s="86"/>
      <c r="D1999" s="86"/>
      <c r="E1999" s="82"/>
      <c r="F1999" s="87"/>
      <c r="G1999" s="82"/>
      <c r="IG1999"/>
      <c r="IH1999"/>
      <c r="II1999"/>
      <c r="IJ1999"/>
      <c r="IK1999"/>
      <c r="IL1999"/>
      <c r="IM1999"/>
      <c r="IN1999"/>
    </row>
    <row r="2000" s="33" customFormat="1" ht="15.75" customHeight="1" spans="3:248">
      <c r="C2000" s="86"/>
      <c r="D2000" s="86"/>
      <c r="E2000" s="82"/>
      <c r="F2000" s="87"/>
      <c r="G2000" s="82"/>
      <c r="IG2000"/>
      <c r="IH2000"/>
      <c r="II2000"/>
      <c r="IJ2000"/>
      <c r="IK2000"/>
      <c r="IL2000"/>
      <c r="IM2000"/>
      <c r="IN2000"/>
    </row>
    <row r="2001" s="33" customFormat="1" ht="15.75" customHeight="1" spans="3:248">
      <c r="C2001" s="86"/>
      <c r="D2001" s="86"/>
      <c r="E2001" s="82"/>
      <c r="F2001" s="87"/>
      <c r="G2001" s="82"/>
      <c r="IG2001"/>
      <c r="IH2001"/>
      <c r="II2001"/>
      <c r="IJ2001"/>
      <c r="IK2001"/>
      <c r="IL2001"/>
      <c r="IM2001"/>
      <c r="IN2001"/>
    </row>
    <row r="2002" s="33" customFormat="1" ht="15.75" customHeight="1" spans="3:248">
      <c r="C2002" s="86"/>
      <c r="D2002" s="86"/>
      <c r="E2002" s="82"/>
      <c r="F2002" s="87"/>
      <c r="G2002" s="82"/>
      <c r="IG2002"/>
      <c r="IH2002"/>
      <c r="II2002"/>
      <c r="IJ2002"/>
      <c r="IK2002"/>
      <c r="IL2002"/>
      <c r="IM2002"/>
      <c r="IN2002"/>
    </row>
    <row r="2003" s="33" customFormat="1" ht="15.75" customHeight="1" spans="3:248">
      <c r="C2003" s="86"/>
      <c r="D2003" s="86"/>
      <c r="E2003" s="82"/>
      <c r="F2003" s="87"/>
      <c r="G2003" s="82"/>
      <c r="IG2003"/>
      <c r="IH2003"/>
      <c r="II2003"/>
      <c r="IJ2003"/>
      <c r="IK2003"/>
      <c r="IL2003"/>
      <c r="IM2003"/>
      <c r="IN2003"/>
    </row>
    <row r="2004" s="33" customFormat="1" ht="15.75" customHeight="1" spans="3:248">
      <c r="C2004" s="86"/>
      <c r="D2004" s="86"/>
      <c r="E2004" s="82"/>
      <c r="F2004" s="87"/>
      <c r="G2004" s="82"/>
      <c r="IG2004"/>
      <c r="IH2004"/>
      <c r="II2004"/>
      <c r="IJ2004"/>
      <c r="IK2004"/>
      <c r="IL2004"/>
      <c r="IM2004"/>
      <c r="IN2004"/>
    </row>
    <row r="2005" s="33" customFormat="1" ht="15.75" customHeight="1" spans="3:248">
      <c r="C2005" s="86"/>
      <c r="D2005" s="86"/>
      <c r="E2005" s="82"/>
      <c r="F2005" s="87"/>
      <c r="G2005" s="82"/>
      <c r="IG2005"/>
      <c r="IH2005"/>
      <c r="II2005"/>
      <c r="IJ2005"/>
      <c r="IK2005"/>
      <c r="IL2005"/>
      <c r="IM2005"/>
      <c r="IN2005"/>
    </row>
    <row r="2006" s="33" customFormat="1" ht="15.75" customHeight="1" spans="3:248">
      <c r="C2006" s="86"/>
      <c r="D2006" s="86"/>
      <c r="E2006" s="82"/>
      <c r="F2006" s="87"/>
      <c r="G2006" s="82"/>
      <c r="IG2006"/>
      <c r="IH2006"/>
      <c r="II2006"/>
      <c r="IJ2006"/>
      <c r="IK2006"/>
      <c r="IL2006"/>
      <c r="IM2006"/>
      <c r="IN2006"/>
    </row>
    <row r="2007" s="33" customFormat="1" ht="15.75" customHeight="1" spans="3:248">
      <c r="C2007" s="86"/>
      <c r="D2007" s="86"/>
      <c r="E2007" s="82"/>
      <c r="F2007" s="87"/>
      <c r="G2007" s="82"/>
      <c r="IG2007"/>
      <c r="IH2007"/>
      <c r="II2007"/>
      <c r="IJ2007"/>
      <c r="IK2007"/>
      <c r="IL2007"/>
      <c r="IM2007"/>
      <c r="IN2007"/>
    </row>
    <row r="2008" s="33" customFormat="1" ht="15.75" customHeight="1" spans="3:248">
      <c r="C2008" s="86"/>
      <c r="D2008" s="86"/>
      <c r="E2008" s="82"/>
      <c r="F2008" s="87"/>
      <c r="G2008" s="82"/>
      <c r="IG2008"/>
      <c r="IH2008"/>
      <c r="II2008"/>
      <c r="IJ2008"/>
      <c r="IK2008"/>
      <c r="IL2008"/>
      <c r="IM2008"/>
      <c r="IN2008"/>
    </row>
    <row r="2009" s="33" customFormat="1" ht="15.75" customHeight="1" spans="3:248">
      <c r="C2009" s="86"/>
      <c r="D2009" s="86"/>
      <c r="E2009" s="82"/>
      <c r="F2009" s="87"/>
      <c r="G2009" s="82"/>
      <c r="IG2009"/>
      <c r="IH2009"/>
      <c r="II2009"/>
      <c r="IJ2009"/>
      <c r="IK2009"/>
      <c r="IL2009"/>
      <c r="IM2009"/>
      <c r="IN2009"/>
    </row>
    <row r="2010" s="33" customFormat="1" ht="15.75" customHeight="1" spans="3:248">
      <c r="C2010" s="86"/>
      <c r="D2010" s="86"/>
      <c r="E2010" s="82"/>
      <c r="F2010" s="87"/>
      <c r="G2010" s="82"/>
      <c r="IG2010"/>
      <c r="IH2010"/>
      <c r="II2010"/>
      <c r="IJ2010"/>
      <c r="IK2010"/>
      <c r="IL2010"/>
      <c r="IM2010"/>
      <c r="IN2010"/>
    </row>
    <row r="2011" s="33" customFormat="1" ht="15.75" customHeight="1" spans="3:248">
      <c r="C2011" s="86"/>
      <c r="D2011" s="86"/>
      <c r="E2011" s="82"/>
      <c r="F2011" s="87"/>
      <c r="G2011" s="82"/>
      <c r="IG2011"/>
      <c r="IH2011"/>
      <c r="II2011"/>
      <c r="IJ2011"/>
      <c r="IK2011"/>
      <c r="IL2011"/>
      <c r="IM2011"/>
      <c r="IN2011"/>
    </row>
    <row r="2012" s="33" customFormat="1" ht="15.75" customHeight="1" spans="3:248">
      <c r="C2012" s="86"/>
      <c r="D2012" s="86"/>
      <c r="E2012" s="82"/>
      <c r="F2012" s="87"/>
      <c r="G2012" s="82"/>
      <c r="IG2012"/>
      <c r="IH2012"/>
      <c r="II2012"/>
      <c r="IJ2012"/>
      <c r="IK2012"/>
      <c r="IL2012"/>
      <c r="IM2012"/>
      <c r="IN2012"/>
    </row>
    <row r="2013" s="33" customFormat="1" ht="15.75" customHeight="1" spans="3:248">
      <c r="C2013" s="86"/>
      <c r="D2013" s="86"/>
      <c r="E2013" s="82"/>
      <c r="F2013" s="87"/>
      <c r="G2013" s="82"/>
      <c r="IG2013"/>
      <c r="IH2013"/>
      <c r="II2013"/>
      <c r="IJ2013"/>
      <c r="IK2013"/>
      <c r="IL2013"/>
      <c r="IM2013"/>
      <c r="IN2013"/>
    </row>
    <row r="2014" s="33" customFormat="1" ht="15.75" customHeight="1" spans="3:248">
      <c r="C2014" s="86"/>
      <c r="D2014" s="86"/>
      <c r="E2014" s="82"/>
      <c r="F2014" s="87"/>
      <c r="G2014" s="82"/>
      <c r="IG2014"/>
      <c r="IH2014"/>
      <c r="II2014"/>
      <c r="IJ2014"/>
      <c r="IK2014"/>
      <c r="IL2014"/>
      <c r="IM2014"/>
      <c r="IN2014"/>
    </row>
    <row r="2015" s="33" customFormat="1" ht="15.75" customHeight="1" spans="3:248">
      <c r="C2015" s="86"/>
      <c r="D2015" s="86"/>
      <c r="E2015" s="82"/>
      <c r="F2015" s="87"/>
      <c r="G2015" s="82"/>
      <c r="IG2015"/>
      <c r="IH2015"/>
      <c r="II2015"/>
      <c r="IJ2015"/>
      <c r="IK2015"/>
      <c r="IL2015"/>
      <c r="IM2015"/>
      <c r="IN2015"/>
    </row>
    <row r="2016" s="33" customFormat="1" ht="15.75" customHeight="1" spans="3:248">
      <c r="C2016" s="86"/>
      <c r="D2016" s="86"/>
      <c r="E2016" s="82"/>
      <c r="F2016" s="87"/>
      <c r="G2016" s="82"/>
      <c r="IG2016"/>
      <c r="IH2016"/>
      <c r="II2016"/>
      <c r="IJ2016"/>
      <c r="IK2016"/>
      <c r="IL2016"/>
      <c r="IM2016"/>
      <c r="IN2016"/>
    </row>
    <row r="2017" s="33" customFormat="1" ht="15.75" customHeight="1" spans="3:248">
      <c r="C2017" s="86"/>
      <c r="D2017" s="86"/>
      <c r="E2017" s="82"/>
      <c r="F2017" s="87"/>
      <c r="G2017" s="82"/>
      <c r="IG2017"/>
      <c r="IH2017"/>
      <c r="II2017"/>
      <c r="IJ2017"/>
      <c r="IK2017"/>
      <c r="IL2017"/>
      <c r="IM2017"/>
      <c r="IN2017"/>
    </row>
    <row r="2018" s="33" customFormat="1" ht="15.75" customHeight="1" spans="3:248">
      <c r="C2018" s="86"/>
      <c r="D2018" s="86"/>
      <c r="E2018" s="82"/>
      <c r="F2018" s="87"/>
      <c r="G2018" s="82"/>
      <c r="IG2018"/>
      <c r="IH2018"/>
      <c r="II2018"/>
      <c r="IJ2018"/>
      <c r="IK2018"/>
      <c r="IL2018"/>
      <c r="IM2018"/>
      <c r="IN2018"/>
    </row>
    <row r="2019" s="33" customFormat="1" ht="15.75" customHeight="1" spans="3:248">
      <c r="C2019" s="86"/>
      <c r="D2019" s="86"/>
      <c r="E2019" s="82"/>
      <c r="F2019" s="87"/>
      <c r="G2019" s="82"/>
      <c r="IG2019"/>
      <c r="IH2019"/>
      <c r="II2019"/>
      <c r="IJ2019"/>
      <c r="IK2019"/>
      <c r="IL2019"/>
      <c r="IM2019"/>
      <c r="IN2019"/>
    </row>
    <row r="2020" s="33" customFormat="1" ht="15.75" customHeight="1" spans="3:248">
      <c r="C2020" s="86"/>
      <c r="D2020" s="86"/>
      <c r="E2020" s="82"/>
      <c r="F2020" s="87"/>
      <c r="G2020" s="82"/>
      <c r="IG2020"/>
      <c r="IH2020"/>
      <c r="II2020"/>
      <c r="IJ2020"/>
      <c r="IK2020"/>
      <c r="IL2020"/>
      <c r="IM2020"/>
      <c r="IN2020"/>
    </row>
    <row r="2021" s="33" customFormat="1" ht="15.75" customHeight="1" spans="3:248">
      <c r="C2021" s="86"/>
      <c r="D2021" s="86"/>
      <c r="E2021" s="82"/>
      <c r="F2021" s="87"/>
      <c r="G2021" s="82"/>
      <c r="IG2021"/>
      <c r="IH2021"/>
      <c r="II2021"/>
      <c r="IJ2021"/>
      <c r="IK2021"/>
      <c r="IL2021"/>
      <c r="IM2021"/>
      <c r="IN2021"/>
    </row>
    <row r="2022" s="33" customFormat="1" ht="15.75" customHeight="1" spans="3:248">
      <c r="C2022" s="86"/>
      <c r="D2022" s="86"/>
      <c r="E2022" s="82"/>
      <c r="F2022" s="87"/>
      <c r="G2022" s="82"/>
      <c r="IG2022"/>
      <c r="IH2022"/>
      <c r="II2022"/>
      <c r="IJ2022"/>
      <c r="IK2022"/>
      <c r="IL2022"/>
      <c r="IM2022"/>
      <c r="IN2022"/>
    </row>
    <row r="2023" s="33" customFormat="1" ht="15.75" customHeight="1" spans="3:248">
      <c r="C2023" s="86"/>
      <c r="D2023" s="86"/>
      <c r="E2023" s="82"/>
      <c r="F2023" s="87"/>
      <c r="G2023" s="82"/>
      <c r="IG2023"/>
      <c r="IH2023"/>
      <c r="II2023"/>
      <c r="IJ2023"/>
      <c r="IK2023"/>
      <c r="IL2023"/>
      <c r="IM2023"/>
      <c r="IN2023"/>
    </row>
    <row r="2024" s="33" customFormat="1" ht="15.75" customHeight="1" spans="3:248">
      <c r="C2024" s="86"/>
      <c r="D2024" s="86"/>
      <c r="E2024" s="82"/>
      <c r="F2024" s="87"/>
      <c r="G2024" s="82"/>
      <c r="IG2024"/>
      <c r="IH2024"/>
      <c r="II2024"/>
      <c r="IJ2024"/>
      <c r="IK2024"/>
      <c r="IL2024"/>
      <c r="IM2024"/>
      <c r="IN2024"/>
    </row>
    <row r="2025" s="33" customFormat="1" ht="15.75" customHeight="1" spans="3:248">
      <c r="C2025" s="86"/>
      <c r="D2025" s="86"/>
      <c r="E2025" s="82"/>
      <c r="F2025" s="87"/>
      <c r="G2025" s="82"/>
      <c r="IG2025"/>
      <c r="IH2025"/>
      <c r="II2025"/>
      <c r="IJ2025"/>
      <c r="IK2025"/>
      <c r="IL2025"/>
      <c r="IM2025"/>
      <c r="IN2025"/>
    </row>
    <row r="2026" s="33" customFormat="1" ht="15.75" customHeight="1" spans="3:248">
      <c r="C2026" s="86"/>
      <c r="D2026" s="86"/>
      <c r="E2026" s="82"/>
      <c r="F2026" s="87"/>
      <c r="G2026" s="82"/>
      <c r="IG2026"/>
      <c r="IH2026"/>
      <c r="II2026"/>
      <c r="IJ2026"/>
      <c r="IK2026"/>
      <c r="IL2026"/>
      <c r="IM2026"/>
      <c r="IN2026"/>
    </row>
    <row r="2027" s="33" customFormat="1" ht="15.75" customHeight="1" spans="3:248">
      <c r="C2027" s="86"/>
      <c r="D2027" s="86"/>
      <c r="E2027" s="82"/>
      <c r="F2027" s="87"/>
      <c r="G2027" s="82"/>
      <c r="IG2027"/>
      <c r="IH2027"/>
      <c r="II2027"/>
      <c r="IJ2027"/>
      <c r="IK2027"/>
      <c r="IL2027"/>
      <c r="IM2027"/>
      <c r="IN2027"/>
    </row>
    <row r="2028" s="33" customFormat="1" ht="15.75" customHeight="1" spans="3:248">
      <c r="C2028" s="86"/>
      <c r="D2028" s="86"/>
      <c r="E2028" s="82"/>
      <c r="F2028" s="87"/>
      <c r="G2028" s="82"/>
      <c r="IG2028"/>
      <c r="IH2028"/>
      <c r="II2028"/>
      <c r="IJ2028"/>
      <c r="IK2028"/>
      <c r="IL2028"/>
      <c r="IM2028"/>
      <c r="IN2028"/>
    </row>
    <row r="2029" s="33" customFormat="1" ht="15.75" customHeight="1" spans="3:248">
      <c r="C2029" s="86"/>
      <c r="D2029" s="86"/>
      <c r="E2029" s="82"/>
      <c r="F2029" s="87"/>
      <c r="G2029" s="82"/>
      <c r="IG2029"/>
      <c r="IH2029"/>
      <c r="II2029"/>
      <c r="IJ2029"/>
      <c r="IK2029"/>
      <c r="IL2029"/>
      <c r="IM2029"/>
      <c r="IN2029"/>
    </row>
    <row r="2030" s="33" customFormat="1" ht="15.75" customHeight="1" spans="3:248">
      <c r="C2030" s="86"/>
      <c r="D2030" s="86"/>
      <c r="E2030" s="82"/>
      <c r="F2030" s="87"/>
      <c r="G2030" s="82"/>
      <c r="IG2030"/>
      <c r="IH2030"/>
      <c r="II2030"/>
      <c r="IJ2030"/>
      <c r="IK2030"/>
      <c r="IL2030"/>
      <c r="IM2030"/>
      <c r="IN2030"/>
    </row>
    <row r="2031" s="33" customFormat="1" ht="15.75" customHeight="1" spans="3:248">
      <c r="C2031" s="86"/>
      <c r="D2031" s="86"/>
      <c r="E2031" s="82"/>
      <c r="F2031" s="87"/>
      <c r="G2031" s="82"/>
      <c r="IG2031"/>
      <c r="IH2031"/>
      <c r="II2031"/>
      <c r="IJ2031"/>
      <c r="IK2031"/>
      <c r="IL2031"/>
      <c r="IM2031"/>
      <c r="IN2031"/>
    </row>
    <row r="2032" s="33" customFormat="1" ht="15.75" customHeight="1" spans="3:248">
      <c r="C2032" s="86"/>
      <c r="D2032" s="86"/>
      <c r="E2032" s="82"/>
      <c r="F2032" s="87"/>
      <c r="G2032" s="82"/>
      <c r="IG2032"/>
      <c r="IH2032"/>
      <c r="II2032"/>
      <c r="IJ2032"/>
      <c r="IK2032"/>
      <c r="IL2032"/>
      <c r="IM2032"/>
      <c r="IN2032"/>
    </row>
    <row r="2033" s="33" customFormat="1" ht="15.75" customHeight="1" spans="3:248">
      <c r="C2033" s="86"/>
      <c r="D2033" s="86"/>
      <c r="E2033" s="82"/>
      <c r="F2033" s="87"/>
      <c r="G2033" s="82"/>
      <c r="IG2033"/>
      <c r="IH2033"/>
      <c r="II2033"/>
      <c r="IJ2033"/>
      <c r="IK2033"/>
      <c r="IL2033"/>
      <c r="IM2033"/>
      <c r="IN2033"/>
    </row>
    <row r="2034" s="33" customFormat="1" ht="15.75" customHeight="1" spans="3:248">
      <c r="C2034" s="86"/>
      <c r="D2034" s="86"/>
      <c r="E2034" s="82"/>
      <c r="F2034" s="87"/>
      <c r="G2034" s="82"/>
      <c r="IG2034"/>
      <c r="IH2034"/>
      <c r="II2034"/>
      <c r="IJ2034"/>
      <c r="IK2034"/>
      <c r="IL2034"/>
      <c r="IM2034"/>
      <c r="IN2034"/>
    </row>
    <row r="2035" s="33" customFormat="1" ht="15.75" customHeight="1" spans="3:248">
      <c r="C2035" s="86"/>
      <c r="D2035" s="86"/>
      <c r="E2035" s="82"/>
      <c r="F2035" s="87"/>
      <c r="G2035" s="82"/>
      <c r="IG2035"/>
      <c r="IH2035"/>
      <c r="II2035"/>
      <c r="IJ2035"/>
      <c r="IK2035"/>
      <c r="IL2035"/>
      <c r="IM2035"/>
      <c r="IN2035"/>
    </row>
    <row r="2036" s="33" customFormat="1" ht="15.75" customHeight="1" spans="3:248">
      <c r="C2036" s="86"/>
      <c r="D2036" s="86"/>
      <c r="E2036" s="82"/>
      <c r="F2036" s="87"/>
      <c r="G2036" s="82"/>
      <c r="IG2036"/>
      <c r="IH2036"/>
      <c r="II2036"/>
      <c r="IJ2036"/>
      <c r="IK2036"/>
      <c r="IL2036"/>
      <c r="IM2036"/>
      <c r="IN2036"/>
    </row>
    <row r="2037" s="33" customFormat="1" ht="15.75" customHeight="1" spans="3:248">
      <c r="C2037" s="86"/>
      <c r="D2037" s="86"/>
      <c r="E2037" s="82"/>
      <c r="F2037" s="87"/>
      <c r="G2037" s="82"/>
      <c r="IG2037"/>
      <c r="IH2037"/>
      <c r="II2037"/>
      <c r="IJ2037"/>
      <c r="IK2037"/>
      <c r="IL2037"/>
      <c r="IM2037"/>
      <c r="IN2037"/>
    </row>
    <row r="2038" s="33" customFormat="1" ht="15.75" customHeight="1" spans="3:248">
      <c r="C2038" s="86"/>
      <c r="D2038" s="86"/>
      <c r="E2038" s="82"/>
      <c r="F2038" s="87"/>
      <c r="G2038" s="82"/>
      <c r="IG2038"/>
      <c r="IH2038"/>
      <c r="II2038"/>
      <c r="IJ2038"/>
      <c r="IK2038"/>
      <c r="IL2038"/>
      <c r="IM2038"/>
      <c r="IN2038"/>
    </row>
    <row r="2039" s="33" customFormat="1" ht="15.75" customHeight="1" spans="3:248">
      <c r="C2039" s="86"/>
      <c r="D2039" s="86"/>
      <c r="E2039" s="82"/>
      <c r="F2039" s="87"/>
      <c r="G2039" s="82"/>
      <c r="IG2039"/>
      <c r="IH2039"/>
      <c r="II2039"/>
      <c r="IJ2039"/>
      <c r="IK2039"/>
      <c r="IL2039"/>
      <c r="IM2039"/>
      <c r="IN2039"/>
    </row>
    <row r="2040" s="33" customFormat="1" ht="15.75" customHeight="1" spans="3:248">
      <c r="C2040" s="86"/>
      <c r="D2040" s="86"/>
      <c r="E2040" s="82"/>
      <c r="F2040" s="87"/>
      <c r="G2040" s="82"/>
      <c r="IG2040"/>
      <c r="IH2040"/>
      <c r="II2040"/>
      <c r="IJ2040"/>
      <c r="IK2040"/>
      <c r="IL2040"/>
      <c r="IM2040"/>
      <c r="IN2040"/>
    </row>
    <row r="2041" s="33" customFormat="1" ht="15.75" customHeight="1" spans="3:248">
      <c r="C2041" s="86"/>
      <c r="D2041" s="86"/>
      <c r="E2041" s="82"/>
      <c r="F2041" s="87"/>
      <c r="G2041" s="82"/>
      <c r="IG2041"/>
      <c r="IH2041"/>
      <c r="II2041"/>
      <c r="IJ2041"/>
      <c r="IK2041"/>
      <c r="IL2041"/>
      <c r="IM2041"/>
      <c r="IN2041"/>
    </row>
    <row r="2042" s="33" customFormat="1" ht="15.75" customHeight="1" spans="3:248">
      <c r="C2042" s="86"/>
      <c r="D2042" s="86"/>
      <c r="E2042" s="82"/>
      <c r="F2042" s="87"/>
      <c r="G2042" s="82"/>
      <c r="IG2042"/>
      <c r="IH2042"/>
      <c r="II2042"/>
      <c r="IJ2042"/>
      <c r="IK2042"/>
      <c r="IL2042"/>
      <c r="IM2042"/>
      <c r="IN2042"/>
    </row>
    <row r="2043" s="33" customFormat="1" ht="15.75" customHeight="1" spans="3:248">
      <c r="C2043" s="86"/>
      <c r="D2043" s="86"/>
      <c r="E2043" s="82"/>
      <c r="F2043" s="87"/>
      <c r="G2043" s="82"/>
      <c r="IG2043"/>
      <c r="IH2043"/>
      <c r="II2043"/>
      <c r="IJ2043"/>
      <c r="IK2043"/>
      <c r="IL2043"/>
      <c r="IM2043"/>
      <c r="IN2043"/>
    </row>
    <row r="2044" s="33" customFormat="1" ht="15.75" customHeight="1" spans="3:248">
      <c r="C2044" s="86"/>
      <c r="D2044" s="86"/>
      <c r="E2044" s="82"/>
      <c r="F2044" s="87"/>
      <c r="G2044" s="82"/>
      <c r="IG2044"/>
      <c r="IH2044"/>
      <c r="II2044"/>
      <c r="IJ2044"/>
      <c r="IK2044"/>
      <c r="IL2044"/>
      <c r="IM2044"/>
      <c r="IN2044"/>
    </row>
    <row r="2045" s="33" customFormat="1" ht="15.75" customHeight="1" spans="3:248">
      <c r="C2045" s="86"/>
      <c r="D2045" s="86"/>
      <c r="E2045" s="82"/>
      <c r="F2045" s="87"/>
      <c r="G2045" s="82"/>
      <c r="IG2045"/>
      <c r="IH2045"/>
      <c r="II2045"/>
      <c r="IJ2045"/>
      <c r="IK2045"/>
      <c r="IL2045"/>
      <c r="IM2045"/>
      <c r="IN2045"/>
    </row>
    <row r="2046" s="33" customFormat="1" ht="15.75" customHeight="1" spans="3:248">
      <c r="C2046" s="86"/>
      <c r="D2046" s="86"/>
      <c r="E2046" s="82"/>
      <c r="F2046" s="87"/>
      <c r="G2046" s="82"/>
      <c r="IG2046"/>
      <c r="IH2046"/>
      <c r="II2046"/>
      <c r="IJ2046"/>
      <c r="IK2046"/>
      <c r="IL2046"/>
      <c r="IM2046"/>
      <c r="IN2046"/>
    </row>
    <row r="2047" s="33" customFormat="1" ht="15.75" customHeight="1" spans="3:248">
      <c r="C2047" s="86"/>
      <c r="D2047" s="86"/>
      <c r="E2047" s="82"/>
      <c r="F2047" s="87"/>
      <c r="G2047" s="82"/>
      <c r="IG2047"/>
      <c r="IH2047"/>
      <c r="II2047"/>
      <c r="IJ2047"/>
      <c r="IK2047"/>
      <c r="IL2047"/>
      <c r="IM2047"/>
      <c r="IN2047"/>
    </row>
    <row r="2048" s="33" customFormat="1" ht="15.75" customHeight="1" spans="3:248">
      <c r="C2048" s="86"/>
      <c r="D2048" s="86"/>
      <c r="E2048" s="82"/>
      <c r="F2048" s="87"/>
      <c r="G2048" s="82"/>
      <c r="IG2048"/>
      <c r="IH2048"/>
      <c r="II2048"/>
      <c r="IJ2048"/>
      <c r="IK2048"/>
      <c r="IL2048"/>
      <c r="IM2048"/>
      <c r="IN2048"/>
    </row>
    <row r="2049" s="33" customFormat="1" ht="15.75" customHeight="1" spans="3:248">
      <c r="C2049" s="86"/>
      <c r="D2049" s="86"/>
      <c r="E2049" s="82"/>
      <c r="F2049" s="87"/>
      <c r="G2049" s="82"/>
      <c r="IG2049"/>
      <c r="IH2049"/>
      <c r="II2049"/>
      <c r="IJ2049"/>
      <c r="IK2049"/>
      <c r="IL2049"/>
      <c r="IM2049"/>
      <c r="IN2049"/>
    </row>
    <row r="2050" s="33" customFormat="1" ht="15.75" customHeight="1" spans="3:248">
      <c r="C2050" s="86"/>
      <c r="D2050" s="86"/>
      <c r="E2050" s="82"/>
      <c r="F2050" s="87"/>
      <c r="G2050" s="82"/>
      <c r="IG2050"/>
      <c r="IH2050"/>
      <c r="II2050"/>
      <c r="IJ2050"/>
      <c r="IK2050"/>
      <c r="IL2050"/>
      <c r="IM2050"/>
      <c r="IN2050"/>
    </row>
    <row r="2051" s="33" customFormat="1" ht="15.75" customHeight="1" spans="3:248">
      <c r="C2051" s="86"/>
      <c r="D2051" s="86"/>
      <c r="E2051" s="82"/>
      <c r="F2051" s="87"/>
      <c r="G2051" s="82"/>
      <c r="IG2051"/>
      <c r="IH2051"/>
      <c r="II2051"/>
      <c r="IJ2051"/>
      <c r="IK2051"/>
      <c r="IL2051"/>
      <c r="IM2051"/>
      <c r="IN2051"/>
    </row>
    <row r="2052" s="33" customFormat="1" ht="15.75" customHeight="1" spans="3:248">
      <c r="C2052" s="86"/>
      <c r="D2052" s="86"/>
      <c r="E2052" s="82"/>
      <c r="F2052" s="87"/>
      <c r="G2052" s="82"/>
      <c r="IG2052"/>
      <c r="IH2052"/>
      <c r="II2052"/>
      <c r="IJ2052"/>
      <c r="IK2052"/>
      <c r="IL2052"/>
      <c r="IM2052"/>
      <c r="IN2052"/>
    </row>
    <row r="2053" s="33" customFormat="1" ht="15.75" customHeight="1" spans="3:248">
      <c r="C2053" s="86"/>
      <c r="D2053" s="86"/>
      <c r="E2053" s="82"/>
      <c r="F2053" s="87"/>
      <c r="G2053" s="82"/>
      <c r="IG2053"/>
      <c r="IH2053"/>
      <c r="II2053"/>
      <c r="IJ2053"/>
      <c r="IK2053"/>
      <c r="IL2053"/>
      <c r="IM2053"/>
      <c r="IN2053"/>
    </row>
    <row r="2054" s="33" customFormat="1" ht="15.75" customHeight="1" spans="3:248">
      <c r="C2054" s="86"/>
      <c r="D2054" s="86"/>
      <c r="E2054" s="82"/>
      <c r="F2054" s="87"/>
      <c r="G2054" s="82"/>
      <c r="IG2054"/>
      <c r="IH2054"/>
      <c r="II2054"/>
      <c r="IJ2054"/>
      <c r="IK2054"/>
      <c r="IL2054"/>
      <c r="IM2054"/>
      <c r="IN2054"/>
    </row>
    <row r="2055" s="33" customFormat="1" ht="15.75" customHeight="1" spans="3:248">
      <c r="C2055" s="86"/>
      <c r="D2055" s="86"/>
      <c r="E2055" s="82"/>
      <c r="F2055" s="87"/>
      <c r="G2055" s="82"/>
      <c r="IG2055"/>
      <c r="IH2055"/>
      <c r="II2055"/>
      <c r="IJ2055"/>
      <c r="IK2055"/>
      <c r="IL2055"/>
      <c r="IM2055"/>
      <c r="IN2055"/>
    </row>
    <row r="2056" s="33" customFormat="1" ht="15.75" customHeight="1" spans="3:248">
      <c r="C2056" s="86"/>
      <c r="D2056" s="86"/>
      <c r="E2056" s="82"/>
      <c r="F2056" s="87"/>
      <c r="G2056" s="82"/>
      <c r="IG2056"/>
      <c r="IH2056"/>
      <c r="II2056"/>
      <c r="IJ2056"/>
      <c r="IK2056"/>
      <c r="IL2056"/>
      <c r="IM2056"/>
      <c r="IN2056"/>
    </row>
    <row r="2057" s="33" customFormat="1" ht="15.75" customHeight="1" spans="3:248">
      <c r="C2057" s="86"/>
      <c r="D2057" s="86"/>
      <c r="E2057" s="82"/>
      <c r="F2057" s="87"/>
      <c r="G2057" s="82"/>
      <c r="IG2057"/>
      <c r="IH2057"/>
      <c r="II2057"/>
      <c r="IJ2057"/>
      <c r="IK2057"/>
      <c r="IL2057"/>
      <c r="IM2057"/>
      <c r="IN2057"/>
    </row>
    <row r="2058" s="33" customFormat="1" ht="15.75" customHeight="1" spans="3:248">
      <c r="C2058" s="86"/>
      <c r="D2058" s="86"/>
      <c r="E2058" s="82"/>
      <c r="F2058" s="87"/>
      <c r="G2058" s="82"/>
      <c r="IG2058"/>
      <c r="IH2058"/>
      <c r="II2058"/>
      <c r="IJ2058"/>
      <c r="IK2058"/>
      <c r="IL2058"/>
      <c r="IM2058"/>
      <c r="IN2058"/>
    </row>
    <row r="2059" s="33" customFormat="1" ht="15.75" customHeight="1" spans="3:248">
      <c r="C2059" s="86"/>
      <c r="D2059" s="86"/>
      <c r="E2059" s="82"/>
      <c r="F2059" s="87"/>
      <c r="G2059" s="82"/>
      <c r="IG2059"/>
      <c r="IH2059"/>
      <c r="II2059"/>
      <c r="IJ2059"/>
      <c r="IK2059"/>
      <c r="IL2059"/>
      <c r="IM2059"/>
      <c r="IN2059"/>
    </row>
    <row r="2060" s="33" customFormat="1" ht="15.75" customHeight="1" spans="3:248">
      <c r="C2060" s="86"/>
      <c r="D2060" s="86"/>
      <c r="E2060" s="82"/>
      <c r="F2060" s="87"/>
      <c r="G2060" s="82"/>
      <c r="IG2060"/>
      <c r="IH2060"/>
      <c r="II2060"/>
      <c r="IJ2060"/>
      <c r="IK2060"/>
      <c r="IL2060"/>
      <c r="IM2060"/>
      <c r="IN2060"/>
    </row>
    <row r="2061" s="33" customFormat="1" ht="15.75" customHeight="1" spans="3:248">
      <c r="C2061" s="86"/>
      <c r="D2061" s="86"/>
      <c r="E2061" s="82"/>
      <c r="F2061" s="87"/>
      <c r="G2061" s="82"/>
      <c r="IG2061"/>
      <c r="IH2061"/>
      <c r="II2061"/>
      <c r="IJ2061"/>
      <c r="IK2061"/>
      <c r="IL2061"/>
      <c r="IM2061"/>
      <c r="IN2061"/>
    </row>
    <row r="2062" s="33" customFormat="1" ht="15.75" customHeight="1" spans="3:248">
      <c r="C2062" s="86"/>
      <c r="D2062" s="86"/>
      <c r="E2062" s="82"/>
      <c r="F2062" s="87"/>
      <c r="G2062" s="82"/>
      <c r="IG2062"/>
      <c r="IH2062"/>
      <c r="II2062"/>
      <c r="IJ2062"/>
      <c r="IK2062"/>
      <c r="IL2062"/>
      <c r="IM2062"/>
      <c r="IN2062"/>
    </row>
    <row r="2063" s="33" customFormat="1" ht="15.75" customHeight="1" spans="3:248">
      <c r="C2063" s="86"/>
      <c r="D2063" s="86"/>
      <c r="E2063" s="82"/>
      <c r="F2063" s="87"/>
      <c r="G2063" s="82"/>
      <c r="IG2063"/>
      <c r="IH2063"/>
      <c r="II2063"/>
      <c r="IJ2063"/>
      <c r="IK2063"/>
      <c r="IL2063"/>
      <c r="IM2063"/>
      <c r="IN2063"/>
    </row>
    <row r="2064" s="33" customFormat="1" ht="15.75" customHeight="1" spans="3:248">
      <c r="C2064" s="86"/>
      <c r="D2064" s="86"/>
      <c r="E2064" s="82"/>
      <c r="F2064" s="87"/>
      <c r="G2064" s="82"/>
      <c r="IG2064"/>
      <c r="IH2064"/>
      <c r="II2064"/>
      <c r="IJ2064"/>
      <c r="IK2064"/>
      <c r="IL2064"/>
      <c r="IM2064"/>
      <c r="IN2064"/>
    </row>
    <row r="2065" s="33" customFormat="1" ht="15.75" customHeight="1" spans="3:248">
      <c r="C2065" s="86"/>
      <c r="D2065" s="86"/>
      <c r="E2065" s="82"/>
      <c r="F2065" s="87"/>
      <c r="G2065" s="82"/>
      <c r="IG2065"/>
      <c r="IH2065"/>
      <c r="II2065"/>
      <c r="IJ2065"/>
      <c r="IK2065"/>
      <c r="IL2065"/>
      <c r="IM2065"/>
      <c r="IN2065"/>
    </row>
    <row r="2066" s="33" customFormat="1" ht="15.75" customHeight="1" spans="3:248">
      <c r="C2066" s="86"/>
      <c r="D2066" s="86"/>
      <c r="E2066" s="82"/>
      <c r="F2066" s="87"/>
      <c r="G2066" s="82"/>
      <c r="IG2066"/>
      <c r="IH2066"/>
      <c r="II2066"/>
      <c r="IJ2066"/>
      <c r="IK2066"/>
      <c r="IL2066"/>
      <c r="IM2066"/>
      <c r="IN2066"/>
    </row>
    <row r="2067" s="33" customFormat="1" ht="15.75" customHeight="1" spans="3:248">
      <c r="C2067" s="86"/>
      <c r="D2067" s="86"/>
      <c r="E2067" s="82"/>
      <c r="F2067" s="87"/>
      <c r="G2067" s="82"/>
      <c r="IG2067"/>
      <c r="IH2067"/>
      <c r="II2067"/>
      <c r="IJ2067"/>
      <c r="IK2067"/>
      <c r="IL2067"/>
      <c r="IM2067"/>
      <c r="IN2067"/>
    </row>
    <row r="2068" s="33" customFormat="1" ht="15.75" customHeight="1" spans="3:248">
      <c r="C2068" s="86"/>
      <c r="D2068" s="86"/>
      <c r="E2068" s="82"/>
      <c r="F2068" s="87"/>
      <c r="G2068" s="82"/>
      <c r="IG2068"/>
      <c r="IH2068"/>
      <c r="II2068"/>
      <c r="IJ2068"/>
      <c r="IK2068"/>
      <c r="IL2068"/>
      <c r="IM2068"/>
      <c r="IN2068"/>
    </row>
    <row r="2069" s="33" customFormat="1" ht="15.75" customHeight="1" spans="3:248">
      <c r="C2069" s="86"/>
      <c r="D2069" s="86"/>
      <c r="E2069" s="82"/>
      <c r="F2069" s="87"/>
      <c r="G2069" s="82"/>
      <c r="IG2069"/>
      <c r="IH2069"/>
      <c r="II2069"/>
      <c r="IJ2069"/>
      <c r="IK2069"/>
      <c r="IL2069"/>
      <c r="IM2069"/>
      <c r="IN2069"/>
    </row>
    <row r="2070" s="33" customFormat="1" ht="15.75" customHeight="1" spans="3:248">
      <c r="C2070" s="86"/>
      <c r="D2070" s="86"/>
      <c r="E2070" s="82"/>
      <c r="F2070" s="87"/>
      <c r="G2070" s="82"/>
      <c r="IG2070"/>
      <c r="IH2070"/>
      <c r="II2070"/>
      <c r="IJ2070"/>
      <c r="IK2070"/>
      <c r="IL2070"/>
      <c r="IM2070"/>
      <c r="IN2070"/>
    </row>
    <row r="2071" s="33" customFormat="1" ht="15.75" customHeight="1" spans="3:248">
      <c r="C2071" s="86"/>
      <c r="D2071" s="86"/>
      <c r="E2071" s="82"/>
      <c r="F2071" s="87"/>
      <c r="G2071" s="82"/>
      <c r="IG2071"/>
      <c r="IH2071"/>
      <c r="II2071"/>
      <c r="IJ2071"/>
      <c r="IK2071"/>
      <c r="IL2071"/>
      <c r="IM2071"/>
      <c r="IN2071"/>
    </row>
    <row r="2072" s="33" customFormat="1" ht="15.75" customHeight="1" spans="3:248">
      <c r="C2072" s="86"/>
      <c r="D2072" s="86"/>
      <c r="E2072" s="82"/>
      <c r="F2072" s="87"/>
      <c r="G2072" s="82"/>
      <c r="IG2072"/>
      <c r="IH2072"/>
      <c r="II2072"/>
      <c r="IJ2072"/>
      <c r="IK2072"/>
      <c r="IL2072"/>
      <c r="IM2072"/>
      <c r="IN2072"/>
    </row>
    <row r="2073" s="33" customFormat="1" ht="15.75" customHeight="1" spans="3:248">
      <c r="C2073" s="86"/>
      <c r="D2073" s="86"/>
      <c r="E2073" s="82"/>
      <c r="F2073" s="87"/>
      <c r="G2073" s="82"/>
      <c r="IG2073"/>
      <c r="IH2073"/>
      <c r="II2073"/>
      <c r="IJ2073"/>
      <c r="IK2073"/>
      <c r="IL2073"/>
      <c r="IM2073"/>
      <c r="IN2073"/>
    </row>
    <row r="2074" s="33" customFormat="1" ht="15.75" customHeight="1" spans="3:248">
      <c r="C2074" s="86"/>
      <c r="D2074" s="86"/>
      <c r="E2074" s="82"/>
      <c r="F2074" s="87"/>
      <c r="G2074" s="82"/>
      <c r="IG2074"/>
      <c r="IH2074"/>
      <c r="II2074"/>
      <c r="IJ2074"/>
      <c r="IK2074"/>
      <c r="IL2074"/>
      <c r="IM2074"/>
      <c r="IN2074"/>
    </row>
    <row r="2075" s="33" customFormat="1" ht="15.75" customHeight="1" spans="3:248">
      <c r="C2075" s="86"/>
      <c r="D2075" s="86"/>
      <c r="E2075" s="82"/>
      <c r="F2075" s="87"/>
      <c r="G2075" s="82"/>
      <c r="IG2075"/>
      <c r="IH2075"/>
      <c r="II2075"/>
      <c r="IJ2075"/>
      <c r="IK2075"/>
      <c r="IL2075"/>
      <c r="IM2075"/>
      <c r="IN2075"/>
    </row>
    <row r="2076" s="33" customFormat="1" ht="15.75" customHeight="1" spans="3:248">
      <c r="C2076" s="86"/>
      <c r="D2076" s="86"/>
      <c r="E2076" s="82"/>
      <c r="F2076" s="87"/>
      <c r="G2076" s="82"/>
      <c r="IG2076"/>
      <c r="IH2076"/>
      <c r="II2076"/>
      <c r="IJ2076"/>
      <c r="IK2076"/>
      <c r="IL2076"/>
      <c r="IM2076"/>
      <c r="IN2076"/>
    </row>
    <row r="2077" s="33" customFormat="1" ht="15.75" customHeight="1" spans="3:248">
      <c r="C2077" s="86"/>
      <c r="D2077" s="86"/>
      <c r="E2077" s="82"/>
      <c r="F2077" s="87"/>
      <c r="G2077" s="82"/>
      <c r="IG2077"/>
      <c r="IH2077"/>
      <c r="II2077"/>
      <c r="IJ2077"/>
      <c r="IK2077"/>
      <c r="IL2077"/>
      <c r="IM2077"/>
      <c r="IN2077"/>
    </row>
    <row r="2078" s="33" customFormat="1" ht="15.75" customHeight="1" spans="3:248">
      <c r="C2078" s="86"/>
      <c r="D2078" s="86"/>
      <c r="E2078" s="82"/>
      <c r="F2078" s="87"/>
      <c r="G2078" s="82"/>
      <c r="IG2078"/>
      <c r="IH2078"/>
      <c r="II2078"/>
      <c r="IJ2078"/>
      <c r="IK2078"/>
      <c r="IL2078"/>
      <c r="IM2078"/>
      <c r="IN2078"/>
    </row>
    <row r="2079" s="33" customFormat="1" ht="15.75" customHeight="1" spans="3:248">
      <c r="C2079" s="86"/>
      <c r="D2079" s="86"/>
      <c r="E2079" s="82"/>
      <c r="F2079" s="87"/>
      <c r="G2079" s="82"/>
      <c r="IG2079"/>
      <c r="IH2079"/>
      <c r="II2079"/>
      <c r="IJ2079"/>
      <c r="IK2079"/>
      <c r="IL2079"/>
      <c r="IM2079"/>
      <c r="IN2079"/>
    </row>
    <row r="2080" s="33" customFormat="1" ht="15.75" customHeight="1" spans="3:248">
      <c r="C2080" s="86"/>
      <c r="D2080" s="86"/>
      <c r="E2080" s="82"/>
      <c r="F2080" s="87"/>
      <c r="G2080" s="82"/>
      <c r="IG2080"/>
      <c r="IH2080"/>
      <c r="II2080"/>
      <c r="IJ2080"/>
      <c r="IK2080"/>
      <c r="IL2080"/>
      <c r="IM2080"/>
      <c r="IN2080"/>
    </row>
    <row r="2081" s="33" customFormat="1" ht="15.75" customHeight="1" spans="3:248">
      <c r="C2081" s="86"/>
      <c r="D2081" s="86"/>
      <c r="E2081" s="82"/>
      <c r="F2081" s="87"/>
      <c r="G2081" s="82"/>
      <c r="IG2081"/>
      <c r="IH2081"/>
      <c r="II2081"/>
      <c r="IJ2081"/>
      <c r="IK2081"/>
      <c r="IL2081"/>
      <c r="IM2081"/>
      <c r="IN2081"/>
    </row>
    <row r="2082" s="33" customFormat="1" ht="15.75" customHeight="1" spans="3:248">
      <c r="C2082" s="86"/>
      <c r="D2082" s="86"/>
      <c r="E2082" s="82"/>
      <c r="F2082" s="87"/>
      <c r="G2082" s="82"/>
      <c r="IG2082"/>
      <c r="IH2082"/>
      <c r="II2082"/>
      <c r="IJ2082"/>
      <c r="IK2082"/>
      <c r="IL2082"/>
      <c r="IM2082"/>
      <c r="IN2082"/>
    </row>
    <row r="2083" s="33" customFormat="1" ht="15.75" customHeight="1" spans="3:248">
      <c r="C2083" s="86"/>
      <c r="D2083" s="86"/>
      <c r="E2083" s="82"/>
      <c r="F2083" s="87"/>
      <c r="G2083" s="82"/>
      <c r="IG2083"/>
      <c r="IH2083"/>
      <c r="II2083"/>
      <c r="IJ2083"/>
      <c r="IK2083"/>
      <c r="IL2083"/>
      <c r="IM2083"/>
      <c r="IN2083"/>
    </row>
    <row r="2084" s="33" customFormat="1" ht="15.75" customHeight="1" spans="3:248">
      <c r="C2084" s="86"/>
      <c r="D2084" s="86"/>
      <c r="E2084" s="82"/>
      <c r="F2084" s="87"/>
      <c r="G2084" s="82"/>
      <c r="IG2084"/>
      <c r="IH2084"/>
      <c r="II2084"/>
      <c r="IJ2084"/>
      <c r="IK2084"/>
      <c r="IL2084"/>
      <c r="IM2084"/>
      <c r="IN2084"/>
    </row>
    <row r="2085" s="33" customFormat="1" ht="15.75" customHeight="1" spans="3:248">
      <c r="C2085" s="86"/>
      <c r="D2085" s="86"/>
      <c r="E2085" s="82"/>
      <c r="F2085" s="87"/>
      <c r="G2085" s="82"/>
      <c r="IG2085"/>
      <c r="IH2085"/>
      <c r="II2085"/>
      <c r="IJ2085"/>
      <c r="IK2085"/>
      <c r="IL2085"/>
      <c r="IM2085"/>
      <c r="IN2085"/>
    </row>
    <row r="2086" s="33" customFormat="1" ht="15.75" customHeight="1" spans="3:248">
      <c r="C2086" s="86"/>
      <c r="D2086" s="86"/>
      <c r="E2086" s="82"/>
      <c r="F2086" s="87"/>
      <c r="G2086" s="82"/>
      <c r="IG2086"/>
      <c r="IH2086"/>
      <c r="II2086"/>
      <c r="IJ2086"/>
      <c r="IK2086"/>
      <c r="IL2086"/>
      <c r="IM2086"/>
      <c r="IN2086"/>
    </row>
    <row r="2087" s="33" customFormat="1" ht="15.75" customHeight="1" spans="3:248">
      <c r="C2087" s="86"/>
      <c r="D2087" s="86"/>
      <c r="E2087" s="82"/>
      <c r="F2087" s="87"/>
      <c r="G2087" s="82"/>
      <c r="IG2087"/>
      <c r="IH2087"/>
      <c r="II2087"/>
      <c r="IJ2087"/>
      <c r="IK2087"/>
      <c r="IL2087"/>
      <c r="IM2087"/>
      <c r="IN2087"/>
    </row>
    <row r="2088" s="33" customFormat="1" ht="15.75" customHeight="1" spans="3:248">
      <c r="C2088" s="86"/>
      <c r="D2088" s="86"/>
      <c r="E2088" s="82"/>
      <c r="F2088" s="87"/>
      <c r="G2088" s="82"/>
      <c r="IG2088"/>
      <c r="IH2088"/>
      <c r="II2088"/>
      <c r="IJ2088"/>
      <c r="IK2088"/>
      <c r="IL2088"/>
      <c r="IM2088"/>
      <c r="IN2088"/>
    </row>
    <row r="2089" s="33" customFormat="1" ht="15.75" customHeight="1" spans="3:248">
      <c r="C2089" s="86"/>
      <c r="D2089" s="86"/>
      <c r="E2089" s="82"/>
      <c r="F2089" s="87"/>
      <c r="G2089" s="82"/>
      <c r="IG2089"/>
      <c r="IH2089"/>
      <c r="II2089"/>
      <c r="IJ2089"/>
      <c r="IK2089"/>
      <c r="IL2089"/>
      <c r="IM2089"/>
      <c r="IN2089"/>
    </row>
    <row r="2090" s="33" customFormat="1" ht="15.75" customHeight="1" spans="3:248">
      <c r="C2090" s="86"/>
      <c r="D2090" s="86"/>
      <c r="E2090" s="82"/>
      <c r="F2090" s="87"/>
      <c r="G2090" s="82"/>
      <c r="IG2090"/>
      <c r="IH2090"/>
      <c r="II2090"/>
      <c r="IJ2090"/>
      <c r="IK2090"/>
      <c r="IL2090"/>
      <c r="IM2090"/>
      <c r="IN2090"/>
    </row>
    <row r="2091" s="33" customFormat="1" ht="15.75" customHeight="1" spans="3:248">
      <c r="C2091" s="86"/>
      <c r="D2091" s="86"/>
      <c r="E2091" s="82"/>
      <c r="F2091" s="87"/>
      <c r="G2091" s="82"/>
      <c r="IG2091"/>
      <c r="IH2091"/>
      <c r="II2091"/>
      <c r="IJ2091"/>
      <c r="IK2091"/>
      <c r="IL2091"/>
      <c r="IM2091"/>
      <c r="IN2091"/>
    </row>
    <row r="2092" s="33" customFormat="1" ht="15.75" customHeight="1" spans="3:248">
      <c r="C2092" s="86"/>
      <c r="D2092" s="86"/>
      <c r="E2092" s="82"/>
      <c r="F2092" s="87"/>
      <c r="G2092" s="82"/>
      <c r="IG2092"/>
      <c r="IH2092"/>
      <c r="II2092"/>
      <c r="IJ2092"/>
      <c r="IK2092"/>
      <c r="IL2092"/>
      <c r="IM2092"/>
      <c r="IN2092"/>
    </row>
    <row r="2093" s="33" customFormat="1" ht="15.75" customHeight="1" spans="3:248">
      <c r="C2093" s="86"/>
      <c r="D2093" s="86"/>
      <c r="E2093" s="82"/>
      <c r="F2093" s="87"/>
      <c r="G2093" s="82"/>
      <c r="IG2093"/>
      <c r="IH2093"/>
      <c r="II2093"/>
      <c r="IJ2093"/>
      <c r="IK2093"/>
      <c r="IL2093"/>
      <c r="IM2093"/>
      <c r="IN2093"/>
    </row>
    <row r="2094" s="33" customFormat="1" ht="15.75" customHeight="1" spans="3:248">
      <c r="C2094" s="86"/>
      <c r="D2094" s="86"/>
      <c r="E2094" s="82"/>
      <c r="F2094" s="87"/>
      <c r="G2094" s="82"/>
      <c r="IG2094"/>
      <c r="IH2094"/>
      <c r="II2094"/>
      <c r="IJ2094"/>
      <c r="IK2094"/>
      <c r="IL2094"/>
      <c r="IM2094"/>
      <c r="IN2094"/>
    </row>
    <row r="2095" s="33" customFormat="1" ht="15.75" customHeight="1" spans="3:248">
      <c r="C2095" s="86"/>
      <c r="D2095" s="86"/>
      <c r="E2095" s="82"/>
      <c r="F2095" s="87"/>
      <c r="G2095" s="82"/>
      <c r="IG2095"/>
      <c r="IH2095"/>
      <c r="II2095"/>
      <c r="IJ2095"/>
      <c r="IK2095"/>
      <c r="IL2095"/>
      <c r="IM2095"/>
      <c r="IN2095"/>
    </row>
    <row r="2096" s="33" customFormat="1" ht="15.75" customHeight="1" spans="3:248">
      <c r="C2096" s="86"/>
      <c r="D2096" s="86"/>
      <c r="E2096" s="82"/>
      <c r="F2096" s="87"/>
      <c r="G2096" s="82"/>
      <c r="IG2096"/>
      <c r="IH2096"/>
      <c r="II2096"/>
      <c r="IJ2096"/>
      <c r="IK2096"/>
      <c r="IL2096"/>
      <c r="IM2096"/>
      <c r="IN2096"/>
    </row>
    <row r="2097" s="33" customFormat="1" ht="15.75" customHeight="1" spans="3:248">
      <c r="C2097" s="86"/>
      <c r="D2097" s="86"/>
      <c r="E2097" s="82"/>
      <c r="F2097" s="87"/>
      <c r="G2097" s="82"/>
      <c r="IG2097"/>
      <c r="IH2097"/>
      <c r="II2097"/>
      <c r="IJ2097"/>
      <c r="IK2097"/>
      <c r="IL2097"/>
      <c r="IM2097"/>
      <c r="IN2097"/>
    </row>
    <row r="2098" s="33" customFormat="1" ht="15.75" customHeight="1" spans="3:248">
      <c r="C2098" s="86"/>
      <c r="D2098" s="86"/>
      <c r="E2098" s="82"/>
      <c r="F2098" s="87"/>
      <c r="G2098" s="82"/>
      <c r="IG2098"/>
      <c r="IH2098"/>
      <c r="II2098"/>
      <c r="IJ2098"/>
      <c r="IK2098"/>
      <c r="IL2098"/>
      <c r="IM2098"/>
      <c r="IN2098"/>
    </row>
    <row r="2099" s="33" customFormat="1" ht="15.75" customHeight="1" spans="3:248">
      <c r="C2099" s="86"/>
      <c r="D2099" s="86"/>
      <c r="E2099" s="82"/>
      <c r="F2099" s="87"/>
      <c r="G2099" s="82"/>
      <c r="IG2099"/>
      <c r="IH2099"/>
      <c r="II2099"/>
      <c r="IJ2099"/>
      <c r="IK2099"/>
      <c r="IL2099"/>
      <c r="IM2099"/>
      <c r="IN2099"/>
    </row>
    <row r="2100" s="33" customFormat="1" ht="15.75" customHeight="1" spans="3:248">
      <c r="C2100" s="86"/>
      <c r="D2100" s="86"/>
      <c r="E2100" s="82"/>
      <c r="F2100" s="87"/>
      <c r="G2100" s="82"/>
      <c r="IG2100"/>
      <c r="IH2100"/>
      <c r="II2100"/>
      <c r="IJ2100"/>
      <c r="IK2100"/>
      <c r="IL2100"/>
      <c r="IM2100"/>
      <c r="IN2100"/>
    </row>
    <row r="2101" s="33" customFormat="1" ht="15.75" customHeight="1" spans="3:248">
      <c r="C2101" s="86"/>
      <c r="D2101" s="86"/>
      <c r="E2101" s="82"/>
      <c r="F2101" s="87"/>
      <c r="G2101" s="82"/>
      <c r="IG2101"/>
      <c r="IH2101"/>
      <c r="II2101"/>
      <c r="IJ2101"/>
      <c r="IK2101"/>
      <c r="IL2101"/>
      <c r="IM2101"/>
      <c r="IN2101"/>
    </row>
    <row r="2102" s="33" customFormat="1" ht="15.75" customHeight="1" spans="3:248">
      <c r="C2102" s="86"/>
      <c r="D2102" s="86"/>
      <c r="E2102" s="82"/>
      <c r="F2102" s="87"/>
      <c r="G2102" s="82"/>
      <c r="IG2102"/>
      <c r="IH2102"/>
      <c r="II2102"/>
      <c r="IJ2102"/>
      <c r="IK2102"/>
      <c r="IL2102"/>
      <c r="IM2102"/>
      <c r="IN2102"/>
    </row>
    <row r="2103" s="33" customFormat="1" ht="15.75" customHeight="1" spans="3:248">
      <c r="C2103" s="86"/>
      <c r="D2103" s="86"/>
      <c r="E2103" s="82"/>
      <c r="F2103" s="87"/>
      <c r="G2103" s="82"/>
      <c r="IG2103"/>
      <c r="IH2103"/>
      <c r="II2103"/>
      <c r="IJ2103"/>
      <c r="IK2103"/>
      <c r="IL2103"/>
      <c r="IM2103"/>
      <c r="IN2103"/>
    </row>
    <row r="2104" s="33" customFormat="1" ht="15.75" customHeight="1" spans="3:248">
      <c r="C2104" s="86"/>
      <c r="D2104" s="86"/>
      <c r="E2104" s="82"/>
      <c r="F2104" s="87"/>
      <c r="G2104" s="82"/>
      <c r="IG2104"/>
      <c r="IH2104"/>
      <c r="II2104"/>
      <c r="IJ2104"/>
      <c r="IK2104"/>
      <c r="IL2104"/>
      <c r="IM2104"/>
      <c r="IN2104"/>
    </row>
    <row r="2105" s="33" customFormat="1" ht="15.75" customHeight="1" spans="3:248">
      <c r="C2105" s="86"/>
      <c r="D2105" s="86"/>
      <c r="E2105" s="82"/>
      <c r="F2105" s="87"/>
      <c r="G2105" s="82"/>
      <c r="IG2105"/>
      <c r="IH2105"/>
      <c r="II2105"/>
      <c r="IJ2105"/>
      <c r="IK2105"/>
      <c r="IL2105"/>
      <c r="IM2105"/>
      <c r="IN2105"/>
    </row>
    <row r="2106" s="33" customFormat="1" ht="15.75" customHeight="1" spans="3:248">
      <c r="C2106" s="86"/>
      <c r="D2106" s="86"/>
      <c r="E2106" s="82"/>
      <c r="F2106" s="87"/>
      <c r="G2106" s="82"/>
      <c r="IG2106"/>
      <c r="IH2106"/>
      <c r="II2106"/>
      <c r="IJ2106"/>
      <c r="IK2106"/>
      <c r="IL2106"/>
      <c r="IM2106"/>
      <c r="IN2106"/>
    </row>
    <row r="2107" s="33" customFormat="1" ht="15.75" customHeight="1" spans="3:248">
      <c r="C2107" s="86"/>
      <c r="D2107" s="86"/>
      <c r="E2107" s="82"/>
      <c r="F2107" s="87"/>
      <c r="G2107" s="82"/>
      <c r="IG2107"/>
      <c r="IH2107"/>
      <c r="II2107"/>
      <c r="IJ2107"/>
      <c r="IK2107"/>
      <c r="IL2107"/>
      <c r="IM2107"/>
      <c r="IN2107"/>
    </row>
    <row r="2108" s="33" customFormat="1" ht="15.75" customHeight="1" spans="3:248">
      <c r="C2108" s="86"/>
      <c r="D2108" s="86"/>
      <c r="E2108" s="82"/>
      <c r="F2108" s="87"/>
      <c r="G2108" s="82"/>
      <c r="IG2108"/>
      <c r="IH2108"/>
      <c r="II2108"/>
      <c r="IJ2108"/>
      <c r="IK2108"/>
      <c r="IL2108"/>
      <c r="IM2108"/>
      <c r="IN2108"/>
    </row>
    <row r="2109" s="33" customFormat="1" ht="15.75" customHeight="1" spans="3:248">
      <c r="C2109" s="86"/>
      <c r="D2109" s="86"/>
      <c r="E2109" s="82"/>
      <c r="F2109" s="87"/>
      <c r="G2109" s="82"/>
      <c r="IG2109"/>
      <c r="IH2109"/>
      <c r="II2109"/>
      <c r="IJ2109"/>
      <c r="IK2109"/>
      <c r="IL2109"/>
      <c r="IM2109"/>
      <c r="IN2109"/>
    </row>
    <row r="2110" s="33" customFormat="1" ht="15.75" customHeight="1" spans="3:248">
      <c r="C2110" s="86"/>
      <c r="D2110" s="86"/>
      <c r="E2110" s="82"/>
      <c r="F2110" s="87"/>
      <c r="G2110" s="82"/>
      <c r="IG2110"/>
      <c r="IH2110"/>
      <c r="II2110"/>
      <c r="IJ2110"/>
      <c r="IK2110"/>
      <c r="IL2110"/>
      <c r="IM2110"/>
      <c r="IN2110"/>
    </row>
    <row r="2111" s="33" customFormat="1" ht="15.75" customHeight="1" spans="3:248">
      <c r="C2111" s="86"/>
      <c r="D2111" s="86"/>
      <c r="E2111" s="82"/>
      <c r="F2111" s="87"/>
      <c r="G2111" s="82"/>
      <c r="IG2111"/>
      <c r="IH2111"/>
      <c r="II2111"/>
      <c r="IJ2111"/>
      <c r="IK2111"/>
      <c r="IL2111"/>
      <c r="IM2111"/>
      <c r="IN2111"/>
    </row>
    <row r="2112" s="33" customFormat="1" ht="15.75" customHeight="1" spans="3:248">
      <c r="C2112" s="86"/>
      <c r="D2112" s="86"/>
      <c r="E2112" s="82"/>
      <c r="F2112" s="87"/>
      <c r="G2112" s="82"/>
      <c r="IG2112"/>
      <c r="IH2112"/>
      <c r="II2112"/>
      <c r="IJ2112"/>
      <c r="IK2112"/>
      <c r="IL2112"/>
      <c r="IM2112"/>
      <c r="IN2112"/>
    </row>
    <row r="2113" s="33" customFormat="1" ht="15.75" customHeight="1" spans="3:248">
      <c r="C2113" s="86"/>
      <c r="D2113" s="86"/>
      <c r="E2113" s="82"/>
      <c r="F2113" s="87"/>
      <c r="G2113" s="82"/>
      <c r="IG2113"/>
      <c r="IH2113"/>
      <c r="II2113"/>
      <c r="IJ2113"/>
      <c r="IK2113"/>
      <c r="IL2113"/>
      <c r="IM2113"/>
      <c r="IN2113"/>
    </row>
    <row r="2114" s="33" customFormat="1" ht="15.75" customHeight="1" spans="3:248">
      <c r="C2114" s="86"/>
      <c r="D2114" s="86"/>
      <c r="E2114" s="82"/>
      <c r="F2114" s="87"/>
      <c r="G2114" s="82"/>
      <c r="IG2114"/>
      <c r="IH2114"/>
      <c r="II2114"/>
      <c r="IJ2114"/>
      <c r="IK2114"/>
      <c r="IL2114"/>
      <c r="IM2114"/>
      <c r="IN2114"/>
    </row>
    <row r="2115" s="33" customFormat="1" ht="15.75" customHeight="1" spans="3:248">
      <c r="C2115" s="86"/>
      <c r="D2115" s="86"/>
      <c r="E2115" s="82"/>
      <c r="F2115" s="87"/>
      <c r="G2115" s="82"/>
      <c r="IG2115"/>
      <c r="IH2115"/>
      <c r="II2115"/>
      <c r="IJ2115"/>
      <c r="IK2115"/>
      <c r="IL2115"/>
      <c r="IM2115"/>
      <c r="IN2115"/>
    </row>
    <row r="2116" s="33" customFormat="1" ht="15.75" customHeight="1" spans="3:248">
      <c r="C2116" s="86"/>
      <c r="D2116" s="86"/>
      <c r="E2116" s="82"/>
      <c r="F2116" s="87"/>
      <c r="G2116" s="82"/>
      <c r="IG2116"/>
      <c r="IH2116"/>
      <c r="II2116"/>
      <c r="IJ2116"/>
      <c r="IK2116"/>
      <c r="IL2116"/>
      <c r="IM2116"/>
      <c r="IN2116"/>
    </row>
    <row r="2117" s="33" customFormat="1" ht="15.75" customHeight="1" spans="3:248">
      <c r="C2117" s="86"/>
      <c r="D2117" s="86"/>
      <c r="E2117" s="82"/>
      <c r="F2117" s="87"/>
      <c r="G2117" s="82"/>
      <c r="IG2117"/>
      <c r="IH2117"/>
      <c r="II2117"/>
      <c r="IJ2117"/>
      <c r="IK2117"/>
      <c r="IL2117"/>
      <c r="IM2117"/>
      <c r="IN2117"/>
    </row>
    <row r="2118" s="33" customFormat="1" ht="15.75" customHeight="1" spans="3:248">
      <c r="C2118" s="86"/>
      <c r="D2118" s="86"/>
      <c r="E2118" s="82"/>
      <c r="F2118" s="87"/>
      <c r="G2118" s="82"/>
      <c r="IG2118"/>
      <c r="IH2118"/>
      <c r="II2118"/>
      <c r="IJ2118"/>
      <c r="IK2118"/>
      <c r="IL2118"/>
      <c r="IM2118"/>
      <c r="IN2118"/>
    </row>
    <row r="2119" s="33" customFormat="1" ht="15.75" customHeight="1" spans="3:248">
      <c r="C2119" s="86"/>
      <c r="D2119" s="86"/>
      <c r="E2119" s="82"/>
      <c r="F2119" s="87"/>
      <c r="G2119" s="82"/>
      <c r="IG2119"/>
      <c r="IH2119"/>
      <c r="II2119"/>
      <c r="IJ2119"/>
      <c r="IK2119"/>
      <c r="IL2119"/>
      <c r="IM2119"/>
      <c r="IN2119"/>
    </row>
    <row r="2120" s="33" customFormat="1" ht="15.75" customHeight="1" spans="3:248">
      <c r="C2120" s="86"/>
      <c r="D2120" s="86"/>
      <c r="E2120" s="82"/>
      <c r="F2120" s="87"/>
      <c r="G2120" s="82"/>
      <c r="IG2120"/>
      <c r="IH2120"/>
      <c r="II2120"/>
      <c r="IJ2120"/>
      <c r="IK2120"/>
      <c r="IL2120"/>
      <c r="IM2120"/>
      <c r="IN2120"/>
    </row>
    <row r="2121" s="33" customFormat="1" ht="15.75" customHeight="1" spans="3:248">
      <c r="C2121" s="86"/>
      <c r="D2121" s="86"/>
      <c r="E2121" s="82"/>
      <c r="F2121" s="87"/>
      <c r="G2121" s="82"/>
      <c r="IG2121"/>
      <c r="IH2121"/>
      <c r="II2121"/>
      <c r="IJ2121"/>
      <c r="IK2121"/>
      <c r="IL2121"/>
      <c r="IM2121"/>
      <c r="IN2121"/>
    </row>
    <row r="2122" s="33" customFormat="1" ht="15.75" customHeight="1" spans="3:248">
      <c r="C2122" s="86"/>
      <c r="D2122" s="86"/>
      <c r="E2122" s="82"/>
      <c r="F2122" s="87"/>
      <c r="G2122" s="82"/>
      <c r="IG2122"/>
      <c r="IH2122"/>
      <c r="II2122"/>
      <c r="IJ2122"/>
      <c r="IK2122"/>
      <c r="IL2122"/>
      <c r="IM2122"/>
      <c r="IN2122"/>
    </row>
    <row r="2123" s="33" customFormat="1" ht="15.75" customHeight="1" spans="3:248">
      <c r="C2123" s="86"/>
      <c r="D2123" s="86"/>
      <c r="E2123" s="82"/>
      <c r="F2123" s="87"/>
      <c r="G2123" s="82"/>
      <c r="IG2123"/>
      <c r="IH2123"/>
      <c r="II2123"/>
      <c r="IJ2123"/>
      <c r="IK2123"/>
      <c r="IL2123"/>
      <c r="IM2123"/>
      <c r="IN2123"/>
    </row>
    <row r="2124" s="33" customFormat="1" ht="15.75" customHeight="1" spans="3:248">
      <c r="C2124" s="86"/>
      <c r="D2124" s="86"/>
      <c r="E2124" s="82"/>
      <c r="F2124" s="87"/>
      <c r="G2124" s="82"/>
      <c r="IG2124"/>
      <c r="IH2124"/>
      <c r="II2124"/>
      <c r="IJ2124"/>
      <c r="IK2124"/>
      <c r="IL2124"/>
      <c r="IM2124"/>
      <c r="IN2124"/>
    </row>
    <row r="2125" s="33" customFormat="1" ht="15.75" customHeight="1" spans="3:248">
      <c r="C2125" s="86"/>
      <c r="D2125" s="86"/>
      <c r="E2125" s="82"/>
      <c r="F2125" s="87"/>
      <c r="G2125" s="82"/>
      <c r="IG2125"/>
      <c r="IH2125"/>
      <c r="II2125"/>
      <c r="IJ2125"/>
      <c r="IK2125"/>
      <c r="IL2125"/>
      <c r="IM2125"/>
      <c r="IN2125"/>
    </row>
    <row r="2126" s="33" customFormat="1" ht="15.75" customHeight="1" spans="3:248">
      <c r="C2126" s="86"/>
      <c r="D2126" s="86"/>
      <c r="E2126" s="82"/>
      <c r="F2126" s="87"/>
      <c r="G2126" s="82"/>
      <c r="IG2126"/>
      <c r="IH2126"/>
      <c r="II2126"/>
      <c r="IJ2126"/>
      <c r="IK2126"/>
      <c r="IL2126"/>
      <c r="IM2126"/>
      <c r="IN2126"/>
    </row>
    <row r="2127" s="33" customFormat="1" ht="15.75" customHeight="1" spans="3:248">
      <c r="C2127" s="86"/>
      <c r="D2127" s="86"/>
      <c r="E2127" s="82"/>
      <c r="F2127" s="87"/>
      <c r="G2127" s="82"/>
      <c r="IG2127"/>
      <c r="IH2127"/>
      <c r="II2127"/>
      <c r="IJ2127"/>
      <c r="IK2127"/>
      <c r="IL2127"/>
      <c r="IM2127"/>
      <c r="IN2127"/>
    </row>
    <row r="2128" s="33" customFormat="1" ht="15.75" customHeight="1" spans="3:248">
      <c r="C2128" s="86"/>
      <c r="D2128" s="86"/>
      <c r="E2128" s="82"/>
      <c r="F2128" s="87"/>
      <c r="G2128" s="82"/>
      <c r="IG2128"/>
      <c r="IH2128"/>
      <c r="II2128"/>
      <c r="IJ2128"/>
      <c r="IK2128"/>
      <c r="IL2128"/>
      <c r="IM2128"/>
      <c r="IN2128"/>
    </row>
    <row r="2129" s="33" customFormat="1" ht="15.75" customHeight="1" spans="3:248">
      <c r="C2129" s="86"/>
      <c r="D2129" s="86"/>
      <c r="E2129" s="82"/>
      <c r="F2129" s="87"/>
      <c r="G2129" s="82"/>
      <c r="IG2129"/>
      <c r="IH2129"/>
      <c r="II2129"/>
      <c r="IJ2129"/>
      <c r="IK2129"/>
      <c r="IL2129"/>
      <c r="IM2129"/>
      <c r="IN2129"/>
    </row>
    <row r="2130" s="33" customFormat="1" ht="15.75" customHeight="1" spans="3:248">
      <c r="C2130" s="86"/>
      <c r="D2130" s="86"/>
      <c r="E2130" s="82"/>
      <c r="F2130" s="87"/>
      <c r="G2130" s="82"/>
      <c r="IG2130"/>
      <c r="IH2130"/>
      <c r="II2130"/>
      <c r="IJ2130"/>
      <c r="IK2130"/>
      <c r="IL2130"/>
      <c r="IM2130"/>
      <c r="IN2130"/>
    </row>
    <row r="2131" s="33" customFormat="1" ht="15.75" customHeight="1" spans="3:248">
      <c r="C2131" s="86"/>
      <c r="D2131" s="86"/>
      <c r="E2131" s="82"/>
      <c r="F2131" s="87"/>
      <c r="G2131" s="82"/>
      <c r="IG2131"/>
      <c r="IH2131"/>
      <c r="II2131"/>
      <c r="IJ2131"/>
      <c r="IK2131"/>
      <c r="IL2131"/>
      <c r="IM2131"/>
      <c r="IN2131"/>
    </row>
    <row r="2132" s="33" customFormat="1" ht="15.75" customHeight="1" spans="3:248">
      <c r="C2132" s="86"/>
      <c r="D2132" s="86"/>
      <c r="E2132" s="82"/>
      <c r="F2132" s="87"/>
      <c r="G2132" s="82"/>
      <c r="IG2132"/>
      <c r="IH2132"/>
      <c r="II2132"/>
      <c r="IJ2132"/>
      <c r="IK2132"/>
      <c r="IL2132"/>
      <c r="IM2132"/>
      <c r="IN2132"/>
    </row>
    <row r="2133" s="33" customFormat="1" ht="15.75" customHeight="1" spans="3:248">
      <c r="C2133" s="86"/>
      <c r="D2133" s="86"/>
      <c r="E2133" s="82"/>
      <c r="F2133" s="87"/>
      <c r="G2133" s="82"/>
      <c r="IG2133"/>
      <c r="IH2133"/>
      <c r="II2133"/>
      <c r="IJ2133"/>
      <c r="IK2133"/>
      <c r="IL2133"/>
      <c r="IM2133"/>
      <c r="IN2133"/>
    </row>
    <row r="2134" s="33" customFormat="1" ht="15.75" customHeight="1" spans="3:248">
      <c r="C2134" s="86"/>
      <c r="D2134" s="86"/>
      <c r="E2134" s="82"/>
      <c r="F2134" s="87"/>
      <c r="G2134" s="82"/>
      <c r="IG2134"/>
      <c r="IH2134"/>
      <c r="II2134"/>
      <c r="IJ2134"/>
      <c r="IK2134"/>
      <c r="IL2134"/>
      <c r="IM2134"/>
      <c r="IN2134"/>
    </row>
    <row r="2135" s="33" customFormat="1" ht="15.75" customHeight="1" spans="3:248">
      <c r="C2135" s="86"/>
      <c r="D2135" s="86"/>
      <c r="E2135" s="82"/>
      <c r="F2135" s="87"/>
      <c r="G2135" s="82"/>
      <c r="IG2135"/>
      <c r="IH2135"/>
      <c r="II2135"/>
      <c r="IJ2135"/>
      <c r="IK2135"/>
      <c r="IL2135"/>
      <c r="IM2135"/>
      <c r="IN2135"/>
    </row>
    <row r="2136" s="33" customFormat="1" ht="15.75" customHeight="1" spans="3:248">
      <c r="C2136" s="86"/>
      <c r="D2136" s="86"/>
      <c r="E2136" s="82"/>
      <c r="F2136" s="87"/>
      <c r="G2136" s="82"/>
      <c r="IG2136"/>
      <c r="IH2136"/>
      <c r="II2136"/>
      <c r="IJ2136"/>
      <c r="IK2136"/>
      <c r="IL2136"/>
      <c r="IM2136"/>
      <c r="IN2136"/>
    </row>
    <row r="2137" s="33" customFormat="1" ht="15.75" customHeight="1" spans="3:248">
      <c r="C2137" s="86"/>
      <c r="D2137" s="86"/>
      <c r="E2137" s="82"/>
      <c r="F2137" s="87"/>
      <c r="G2137" s="82"/>
      <c r="IG2137"/>
      <c r="IH2137"/>
      <c r="II2137"/>
      <c r="IJ2137"/>
      <c r="IK2137"/>
      <c r="IL2137"/>
      <c r="IM2137"/>
      <c r="IN2137"/>
    </row>
    <row r="2138" s="33" customFormat="1" ht="15.75" customHeight="1" spans="3:248">
      <c r="C2138" s="86"/>
      <c r="D2138" s="86"/>
      <c r="E2138" s="82"/>
      <c r="F2138" s="87"/>
      <c r="G2138" s="82"/>
      <c r="IG2138"/>
      <c r="IH2138"/>
      <c r="II2138"/>
      <c r="IJ2138"/>
      <c r="IK2138"/>
      <c r="IL2138"/>
      <c r="IM2138"/>
      <c r="IN2138"/>
    </row>
    <row r="2139" s="33" customFormat="1" ht="15.75" customHeight="1" spans="3:248">
      <c r="C2139" s="86"/>
      <c r="D2139" s="86"/>
      <c r="E2139" s="82"/>
      <c r="F2139" s="87"/>
      <c r="G2139" s="82"/>
      <c r="IG2139"/>
      <c r="IH2139"/>
      <c r="II2139"/>
      <c r="IJ2139"/>
      <c r="IK2139"/>
      <c r="IL2139"/>
      <c r="IM2139"/>
      <c r="IN2139"/>
    </row>
    <row r="2140" s="33" customFormat="1" ht="15.75" customHeight="1" spans="3:248">
      <c r="C2140" s="86"/>
      <c r="D2140" s="86"/>
      <c r="E2140" s="82"/>
      <c r="F2140" s="87"/>
      <c r="G2140" s="82"/>
      <c r="IG2140"/>
      <c r="IH2140"/>
      <c r="II2140"/>
      <c r="IJ2140"/>
      <c r="IK2140"/>
      <c r="IL2140"/>
      <c r="IM2140"/>
      <c r="IN2140"/>
    </row>
    <row r="2141" s="33" customFormat="1" ht="15.75" customHeight="1" spans="3:248">
      <c r="C2141" s="86"/>
      <c r="D2141" s="86"/>
      <c r="E2141" s="82"/>
      <c r="F2141" s="87"/>
      <c r="G2141" s="82"/>
      <c r="IG2141"/>
      <c r="IH2141"/>
      <c r="II2141"/>
      <c r="IJ2141"/>
      <c r="IK2141"/>
      <c r="IL2141"/>
      <c r="IM2141"/>
      <c r="IN2141"/>
    </row>
    <row r="2142" s="33" customFormat="1" ht="15.75" customHeight="1" spans="3:248">
      <c r="C2142" s="86"/>
      <c r="D2142" s="86"/>
      <c r="E2142" s="82"/>
      <c r="F2142" s="87"/>
      <c r="G2142" s="82"/>
      <c r="IG2142"/>
      <c r="IH2142"/>
      <c r="II2142"/>
      <c r="IJ2142"/>
      <c r="IK2142"/>
      <c r="IL2142"/>
      <c r="IM2142"/>
      <c r="IN2142"/>
    </row>
    <row r="2143" s="33" customFormat="1" ht="15.75" customHeight="1" spans="3:248">
      <c r="C2143" s="86"/>
      <c r="D2143" s="86"/>
      <c r="E2143" s="82"/>
      <c r="F2143" s="87"/>
      <c r="G2143" s="82"/>
      <c r="IG2143"/>
      <c r="IH2143"/>
      <c r="II2143"/>
      <c r="IJ2143"/>
      <c r="IK2143"/>
      <c r="IL2143"/>
      <c r="IM2143"/>
      <c r="IN2143"/>
    </row>
    <row r="2144" s="33" customFormat="1" ht="15.75" customHeight="1" spans="3:248">
      <c r="C2144" s="86"/>
      <c r="D2144" s="86"/>
      <c r="E2144" s="82"/>
      <c r="F2144" s="87"/>
      <c r="G2144" s="82"/>
      <c r="IG2144"/>
      <c r="IH2144"/>
      <c r="II2144"/>
      <c r="IJ2144"/>
      <c r="IK2144"/>
      <c r="IL2144"/>
      <c r="IM2144"/>
      <c r="IN2144"/>
    </row>
    <row r="2145" s="33" customFormat="1" ht="15.75" customHeight="1" spans="3:248">
      <c r="C2145" s="86"/>
      <c r="D2145" s="86"/>
      <c r="E2145" s="82"/>
      <c r="F2145" s="87"/>
      <c r="G2145" s="82"/>
      <c r="IG2145"/>
      <c r="IH2145"/>
      <c r="II2145"/>
      <c r="IJ2145"/>
      <c r="IK2145"/>
      <c r="IL2145"/>
      <c r="IM2145"/>
      <c r="IN2145"/>
    </row>
    <row r="2146" s="33" customFormat="1" ht="15.75" customHeight="1" spans="3:248">
      <c r="C2146" s="86"/>
      <c r="D2146" s="86"/>
      <c r="E2146" s="82"/>
      <c r="F2146" s="87"/>
      <c r="G2146" s="82"/>
      <c r="IG2146"/>
      <c r="IH2146"/>
      <c r="II2146"/>
      <c r="IJ2146"/>
      <c r="IK2146"/>
      <c r="IL2146"/>
      <c r="IM2146"/>
      <c r="IN2146"/>
    </row>
    <row r="2147" s="33" customFormat="1" ht="15.75" customHeight="1" spans="3:248">
      <c r="C2147" s="86"/>
      <c r="D2147" s="86"/>
      <c r="E2147" s="82"/>
      <c r="F2147" s="87"/>
      <c r="G2147" s="82"/>
      <c r="IG2147"/>
      <c r="IH2147"/>
      <c r="II2147"/>
      <c r="IJ2147"/>
      <c r="IK2147"/>
      <c r="IL2147"/>
      <c r="IM2147"/>
      <c r="IN2147"/>
    </row>
    <row r="2148" s="33" customFormat="1" ht="15.75" customHeight="1" spans="3:248">
      <c r="C2148" s="86"/>
      <c r="D2148" s="86"/>
      <c r="E2148" s="82"/>
      <c r="F2148" s="87"/>
      <c r="G2148" s="82"/>
      <c r="IG2148"/>
      <c r="IH2148"/>
      <c r="II2148"/>
      <c r="IJ2148"/>
      <c r="IK2148"/>
      <c r="IL2148"/>
      <c r="IM2148"/>
      <c r="IN2148"/>
    </row>
    <row r="2149" s="33" customFormat="1" ht="15.75" customHeight="1" spans="3:248">
      <c r="C2149" s="86"/>
      <c r="D2149" s="86"/>
      <c r="E2149" s="82"/>
      <c r="F2149" s="87"/>
      <c r="G2149" s="82"/>
      <c r="IG2149"/>
      <c r="IH2149"/>
      <c r="II2149"/>
      <c r="IJ2149"/>
      <c r="IK2149"/>
      <c r="IL2149"/>
      <c r="IM2149"/>
      <c r="IN2149"/>
    </row>
    <row r="2150" s="33" customFormat="1" ht="15.75" customHeight="1" spans="3:248">
      <c r="C2150" s="86"/>
      <c r="D2150" s="86"/>
      <c r="E2150" s="82"/>
      <c r="F2150" s="87"/>
      <c r="G2150" s="82"/>
      <c r="IG2150"/>
      <c r="IH2150"/>
      <c r="II2150"/>
      <c r="IJ2150"/>
      <c r="IK2150"/>
      <c r="IL2150"/>
      <c r="IM2150"/>
      <c r="IN2150"/>
    </row>
    <row r="2151" s="33" customFormat="1" ht="15.75" customHeight="1" spans="3:248">
      <c r="C2151" s="86"/>
      <c r="D2151" s="86"/>
      <c r="E2151" s="82"/>
      <c r="F2151" s="87"/>
      <c r="G2151" s="82"/>
      <c r="IG2151"/>
      <c r="IH2151"/>
      <c r="II2151"/>
      <c r="IJ2151"/>
      <c r="IK2151"/>
      <c r="IL2151"/>
      <c r="IM2151"/>
      <c r="IN2151"/>
    </row>
    <row r="2152" s="33" customFormat="1" ht="15.75" customHeight="1" spans="3:248">
      <c r="C2152" s="86"/>
      <c r="D2152" s="86"/>
      <c r="E2152" s="82"/>
      <c r="F2152" s="87"/>
      <c r="G2152" s="82"/>
      <c r="IG2152"/>
      <c r="IH2152"/>
      <c r="II2152"/>
      <c r="IJ2152"/>
      <c r="IK2152"/>
      <c r="IL2152"/>
      <c r="IM2152"/>
      <c r="IN2152"/>
    </row>
    <row r="2153" s="33" customFormat="1" ht="15.75" customHeight="1" spans="3:248">
      <c r="C2153" s="86"/>
      <c r="D2153" s="86"/>
      <c r="E2153" s="82"/>
      <c r="F2153" s="87"/>
      <c r="G2153" s="82"/>
      <c r="IG2153"/>
      <c r="IH2153"/>
      <c r="II2153"/>
      <c r="IJ2153"/>
      <c r="IK2153"/>
      <c r="IL2153"/>
      <c r="IM2153"/>
      <c r="IN2153"/>
    </row>
    <row r="2154" s="33" customFormat="1" ht="15.75" customHeight="1" spans="3:248">
      <c r="C2154" s="86"/>
      <c r="D2154" s="86"/>
      <c r="E2154" s="82"/>
      <c r="F2154" s="87"/>
      <c r="G2154" s="82"/>
      <c r="IG2154"/>
      <c r="IH2154"/>
      <c r="II2154"/>
      <c r="IJ2154"/>
      <c r="IK2154"/>
      <c r="IL2154"/>
      <c r="IM2154"/>
      <c r="IN2154"/>
    </row>
    <row r="2155" s="33" customFormat="1" ht="15.75" customHeight="1" spans="3:248">
      <c r="C2155" s="86"/>
      <c r="D2155" s="86"/>
      <c r="E2155" s="82"/>
      <c r="F2155" s="87"/>
      <c r="G2155" s="82"/>
      <c r="IG2155"/>
      <c r="IH2155"/>
      <c r="II2155"/>
      <c r="IJ2155"/>
      <c r="IK2155"/>
      <c r="IL2155"/>
      <c r="IM2155"/>
      <c r="IN2155"/>
    </row>
    <row r="2156" s="33" customFormat="1" ht="15.75" customHeight="1" spans="3:248">
      <c r="C2156" s="86"/>
      <c r="D2156" s="86"/>
      <c r="E2156" s="82"/>
      <c r="F2156" s="87"/>
      <c r="G2156" s="82"/>
      <c r="IG2156"/>
      <c r="IH2156"/>
      <c r="II2156"/>
      <c r="IJ2156"/>
      <c r="IK2156"/>
      <c r="IL2156"/>
      <c r="IM2156"/>
      <c r="IN2156"/>
    </row>
    <row r="2157" s="33" customFormat="1" ht="15.75" customHeight="1" spans="3:248">
      <c r="C2157" s="86"/>
      <c r="D2157" s="86"/>
      <c r="E2157" s="82"/>
      <c r="F2157" s="87"/>
      <c r="G2157" s="82"/>
      <c r="IG2157"/>
      <c r="IH2157"/>
      <c r="II2157"/>
      <c r="IJ2157"/>
      <c r="IK2157"/>
      <c r="IL2157"/>
      <c r="IM2157"/>
      <c r="IN2157"/>
    </row>
    <row r="2158" s="33" customFormat="1" ht="15.75" customHeight="1" spans="3:248">
      <c r="C2158" s="86"/>
      <c r="D2158" s="86"/>
      <c r="E2158" s="82"/>
      <c r="F2158" s="87"/>
      <c r="G2158" s="82"/>
      <c r="IG2158"/>
      <c r="IH2158"/>
      <c r="II2158"/>
      <c r="IJ2158"/>
      <c r="IK2158"/>
      <c r="IL2158"/>
      <c r="IM2158"/>
      <c r="IN2158"/>
    </row>
    <row r="2159" s="33" customFormat="1" ht="15.75" customHeight="1" spans="3:248">
      <c r="C2159" s="86"/>
      <c r="D2159" s="86"/>
      <c r="E2159" s="82"/>
      <c r="F2159" s="87"/>
      <c r="G2159" s="82"/>
      <c r="IG2159"/>
      <c r="IH2159"/>
      <c r="II2159"/>
      <c r="IJ2159"/>
      <c r="IK2159"/>
      <c r="IL2159"/>
      <c r="IM2159"/>
      <c r="IN2159"/>
    </row>
    <row r="2160" s="33" customFormat="1" ht="15.75" customHeight="1" spans="3:248">
      <c r="C2160" s="86"/>
      <c r="D2160" s="86"/>
      <c r="E2160" s="82"/>
      <c r="F2160" s="87"/>
      <c r="G2160" s="82"/>
      <c r="IG2160"/>
      <c r="IH2160"/>
      <c r="II2160"/>
      <c r="IJ2160"/>
      <c r="IK2160"/>
      <c r="IL2160"/>
      <c r="IM2160"/>
      <c r="IN2160"/>
    </row>
    <row r="2161" s="33" customFormat="1" ht="15.75" customHeight="1" spans="3:248">
      <c r="C2161" s="86"/>
      <c r="D2161" s="86"/>
      <c r="E2161" s="82"/>
      <c r="F2161" s="87"/>
      <c r="G2161" s="82"/>
      <c r="IG2161"/>
      <c r="IH2161"/>
      <c r="II2161"/>
      <c r="IJ2161"/>
      <c r="IK2161"/>
      <c r="IL2161"/>
      <c r="IM2161"/>
      <c r="IN2161"/>
    </row>
    <row r="2162" s="33" customFormat="1" ht="15.75" customHeight="1" spans="3:248">
      <c r="C2162" s="86"/>
      <c r="D2162" s="86"/>
      <c r="E2162" s="82"/>
      <c r="F2162" s="87"/>
      <c r="G2162" s="82"/>
      <c r="IG2162"/>
      <c r="IH2162"/>
      <c r="II2162"/>
      <c r="IJ2162"/>
      <c r="IK2162"/>
      <c r="IL2162"/>
      <c r="IM2162"/>
      <c r="IN2162"/>
    </row>
    <row r="2163" s="33" customFormat="1" ht="15.75" customHeight="1" spans="3:248">
      <c r="C2163" s="86"/>
      <c r="D2163" s="86"/>
      <c r="E2163" s="82"/>
      <c r="F2163" s="87"/>
      <c r="G2163" s="82"/>
      <c r="IG2163"/>
      <c r="IH2163"/>
      <c r="II2163"/>
      <c r="IJ2163"/>
      <c r="IK2163"/>
      <c r="IL2163"/>
      <c r="IM2163"/>
      <c r="IN2163"/>
    </row>
    <row r="2164" s="33" customFormat="1" ht="15.75" customHeight="1" spans="3:248">
      <c r="C2164" s="86"/>
      <c r="D2164" s="86"/>
      <c r="E2164" s="82"/>
      <c r="F2164" s="87"/>
      <c r="G2164" s="82"/>
      <c r="IG2164"/>
      <c r="IH2164"/>
      <c r="II2164"/>
      <c r="IJ2164"/>
      <c r="IK2164"/>
      <c r="IL2164"/>
      <c r="IM2164"/>
      <c r="IN2164"/>
    </row>
    <row r="2165" s="33" customFormat="1" ht="15.75" customHeight="1" spans="3:248">
      <c r="C2165" s="86"/>
      <c r="D2165" s="86"/>
      <c r="E2165" s="82"/>
      <c r="F2165" s="87"/>
      <c r="G2165" s="82"/>
      <c r="IG2165"/>
      <c r="IH2165"/>
      <c r="II2165"/>
      <c r="IJ2165"/>
      <c r="IK2165"/>
      <c r="IL2165"/>
      <c r="IM2165"/>
      <c r="IN2165"/>
    </row>
    <row r="2166" s="33" customFormat="1" ht="15.75" customHeight="1" spans="3:248">
      <c r="C2166" s="86"/>
      <c r="D2166" s="86"/>
      <c r="E2166" s="82"/>
      <c r="F2166" s="87"/>
      <c r="G2166" s="82"/>
      <c r="IG2166"/>
      <c r="IH2166"/>
      <c r="II2166"/>
      <c r="IJ2166"/>
      <c r="IK2166"/>
      <c r="IL2166"/>
      <c r="IM2166"/>
      <c r="IN2166"/>
    </row>
    <row r="2167" s="33" customFormat="1" ht="15.75" customHeight="1" spans="3:248">
      <c r="C2167" s="86"/>
      <c r="D2167" s="86"/>
      <c r="E2167" s="82"/>
      <c r="F2167" s="87"/>
      <c r="G2167" s="82"/>
      <c r="IG2167"/>
      <c r="IH2167"/>
      <c r="II2167"/>
      <c r="IJ2167"/>
      <c r="IK2167"/>
      <c r="IL2167"/>
      <c r="IM2167"/>
      <c r="IN2167"/>
    </row>
    <row r="2168" s="33" customFormat="1" ht="15.75" customHeight="1" spans="3:248">
      <c r="C2168" s="86"/>
      <c r="D2168" s="86"/>
      <c r="E2168" s="82"/>
      <c r="F2168" s="87"/>
      <c r="G2168" s="82"/>
      <c r="IG2168"/>
      <c r="IH2168"/>
      <c r="II2168"/>
      <c r="IJ2168"/>
      <c r="IK2168"/>
      <c r="IL2168"/>
      <c r="IM2168"/>
      <c r="IN2168"/>
    </row>
    <row r="2169" s="33" customFormat="1" ht="15.75" customHeight="1" spans="3:248">
      <c r="C2169" s="86"/>
      <c r="D2169" s="86"/>
      <c r="E2169" s="82"/>
      <c r="F2169" s="87"/>
      <c r="G2169" s="82"/>
      <c r="IG2169"/>
      <c r="IH2169"/>
      <c r="II2169"/>
      <c r="IJ2169"/>
      <c r="IK2169"/>
      <c r="IL2169"/>
      <c r="IM2169"/>
      <c r="IN2169"/>
    </row>
    <row r="2170" s="33" customFormat="1" ht="15.75" customHeight="1" spans="3:248">
      <c r="C2170" s="86"/>
      <c r="D2170" s="86"/>
      <c r="E2170" s="82"/>
      <c r="F2170" s="87"/>
      <c r="G2170" s="82"/>
      <c r="IG2170"/>
      <c r="IH2170"/>
      <c r="II2170"/>
      <c r="IJ2170"/>
      <c r="IK2170"/>
      <c r="IL2170"/>
      <c r="IM2170"/>
      <c r="IN2170"/>
    </row>
    <row r="2171" s="33" customFormat="1" ht="15.75" customHeight="1" spans="3:248">
      <c r="C2171" s="86"/>
      <c r="D2171" s="86"/>
      <c r="E2171" s="82"/>
      <c r="F2171" s="87"/>
      <c r="G2171" s="82"/>
      <c r="IG2171"/>
      <c r="IH2171"/>
      <c r="II2171"/>
      <c r="IJ2171"/>
      <c r="IK2171"/>
      <c r="IL2171"/>
      <c r="IM2171"/>
      <c r="IN2171"/>
    </row>
    <row r="2172" s="33" customFormat="1" ht="15.75" customHeight="1" spans="3:248">
      <c r="C2172" s="86"/>
      <c r="D2172" s="86"/>
      <c r="E2172" s="82"/>
      <c r="F2172" s="87"/>
      <c r="G2172" s="82"/>
      <c r="IG2172"/>
      <c r="IH2172"/>
      <c r="II2172"/>
      <c r="IJ2172"/>
      <c r="IK2172"/>
      <c r="IL2172"/>
      <c r="IM2172"/>
      <c r="IN2172"/>
    </row>
    <row r="2173" s="33" customFormat="1" ht="15.75" customHeight="1" spans="3:248">
      <c r="C2173" s="86"/>
      <c r="D2173" s="86"/>
      <c r="E2173" s="82"/>
      <c r="F2173" s="87"/>
      <c r="G2173" s="82"/>
      <c r="IG2173"/>
      <c r="IH2173"/>
      <c r="II2173"/>
      <c r="IJ2173"/>
      <c r="IK2173"/>
      <c r="IL2173"/>
      <c r="IM2173"/>
      <c r="IN2173"/>
    </row>
    <row r="2174" s="33" customFormat="1" ht="15.75" customHeight="1" spans="3:248">
      <c r="C2174" s="86"/>
      <c r="D2174" s="86"/>
      <c r="E2174" s="82"/>
      <c r="F2174" s="87"/>
      <c r="G2174" s="82"/>
      <c r="IG2174"/>
      <c r="IH2174"/>
      <c r="II2174"/>
      <c r="IJ2174"/>
      <c r="IK2174"/>
      <c r="IL2174"/>
      <c r="IM2174"/>
      <c r="IN2174"/>
    </row>
    <row r="2175" s="33" customFormat="1" ht="15.75" customHeight="1" spans="3:248">
      <c r="C2175" s="86"/>
      <c r="D2175" s="86"/>
      <c r="E2175" s="82"/>
      <c r="F2175" s="87"/>
      <c r="G2175" s="82"/>
      <c r="IG2175"/>
      <c r="IH2175"/>
      <c r="II2175"/>
      <c r="IJ2175"/>
      <c r="IK2175"/>
      <c r="IL2175"/>
      <c r="IM2175"/>
      <c r="IN2175"/>
    </row>
    <row r="2176" s="33" customFormat="1" ht="15.75" customHeight="1" spans="3:248">
      <c r="C2176" s="86"/>
      <c r="D2176" s="86"/>
      <c r="E2176" s="82"/>
      <c r="F2176" s="87"/>
      <c r="G2176" s="82"/>
      <c r="IG2176"/>
      <c r="IH2176"/>
      <c r="II2176"/>
      <c r="IJ2176"/>
      <c r="IK2176"/>
      <c r="IL2176"/>
      <c r="IM2176"/>
      <c r="IN2176"/>
    </row>
    <row r="2177" s="33" customFormat="1" ht="15.75" customHeight="1" spans="3:248">
      <c r="C2177" s="86"/>
      <c r="D2177" s="86"/>
      <c r="E2177" s="82"/>
      <c r="F2177" s="87"/>
      <c r="G2177" s="82"/>
      <c r="IG2177"/>
      <c r="IH2177"/>
      <c r="II2177"/>
      <c r="IJ2177"/>
      <c r="IK2177"/>
      <c r="IL2177"/>
      <c r="IM2177"/>
      <c r="IN2177"/>
    </row>
    <row r="2178" s="33" customFormat="1" ht="15.75" customHeight="1" spans="3:248">
      <c r="C2178" s="86"/>
      <c r="D2178" s="86"/>
      <c r="E2178" s="82"/>
      <c r="F2178" s="87"/>
      <c r="G2178" s="82"/>
      <c r="IG2178"/>
      <c r="IH2178"/>
      <c r="II2178"/>
      <c r="IJ2178"/>
      <c r="IK2178"/>
      <c r="IL2178"/>
      <c r="IM2178"/>
      <c r="IN2178"/>
    </row>
    <row r="2179" s="33" customFormat="1" ht="15.75" customHeight="1" spans="3:248">
      <c r="C2179" s="86"/>
      <c r="D2179" s="86"/>
      <c r="E2179" s="82"/>
      <c r="F2179" s="87"/>
      <c r="G2179" s="82"/>
      <c r="IG2179"/>
      <c r="IH2179"/>
      <c r="II2179"/>
      <c r="IJ2179"/>
      <c r="IK2179"/>
      <c r="IL2179"/>
      <c r="IM2179"/>
      <c r="IN2179"/>
    </row>
    <row r="2180" s="33" customFormat="1" ht="15.75" customHeight="1" spans="3:248">
      <c r="C2180" s="86"/>
      <c r="D2180" s="86"/>
      <c r="E2180" s="82"/>
      <c r="F2180" s="87"/>
      <c r="G2180" s="82"/>
      <c r="IG2180"/>
      <c r="IH2180"/>
      <c r="II2180"/>
      <c r="IJ2180"/>
      <c r="IK2180"/>
      <c r="IL2180"/>
      <c r="IM2180"/>
      <c r="IN2180"/>
    </row>
    <row r="2181" s="33" customFormat="1" ht="15.75" customHeight="1" spans="3:248">
      <c r="C2181" s="86"/>
      <c r="D2181" s="86"/>
      <c r="E2181" s="82"/>
      <c r="F2181" s="87"/>
      <c r="G2181" s="82"/>
      <c r="IG2181"/>
      <c r="IH2181"/>
      <c r="II2181"/>
      <c r="IJ2181"/>
      <c r="IK2181"/>
      <c r="IL2181"/>
      <c r="IM2181"/>
      <c r="IN2181"/>
    </row>
    <row r="2182" s="33" customFormat="1" ht="15.75" customHeight="1" spans="3:248">
      <c r="C2182" s="86"/>
      <c r="D2182" s="86"/>
      <c r="E2182" s="82"/>
      <c r="F2182" s="87"/>
      <c r="G2182" s="82"/>
      <c r="IG2182"/>
      <c r="IH2182"/>
      <c r="II2182"/>
      <c r="IJ2182"/>
      <c r="IK2182"/>
      <c r="IL2182"/>
      <c r="IM2182"/>
      <c r="IN2182"/>
    </row>
    <row r="2183" s="33" customFormat="1" ht="15.75" customHeight="1" spans="3:248">
      <c r="C2183" s="86"/>
      <c r="D2183" s="86"/>
      <c r="E2183" s="82"/>
      <c r="F2183" s="87"/>
      <c r="G2183" s="82"/>
      <c r="IG2183"/>
      <c r="IH2183"/>
      <c r="II2183"/>
      <c r="IJ2183"/>
      <c r="IK2183"/>
      <c r="IL2183"/>
      <c r="IM2183"/>
      <c r="IN2183"/>
    </row>
    <row r="2184" s="33" customFormat="1" ht="15.75" customHeight="1" spans="3:248">
      <c r="C2184" s="86"/>
      <c r="D2184" s="86"/>
      <c r="E2184" s="82"/>
      <c r="F2184" s="87"/>
      <c r="G2184" s="82"/>
      <c r="IG2184"/>
      <c r="IH2184"/>
      <c r="II2184"/>
      <c r="IJ2184"/>
      <c r="IK2184"/>
      <c r="IL2184"/>
      <c r="IM2184"/>
      <c r="IN2184"/>
    </row>
    <row r="2185" s="33" customFormat="1" ht="15.75" customHeight="1" spans="3:248">
      <c r="C2185" s="86"/>
      <c r="D2185" s="86"/>
      <c r="E2185" s="82"/>
      <c r="F2185" s="87"/>
      <c r="G2185" s="82"/>
      <c r="IG2185"/>
      <c r="IH2185"/>
      <c r="II2185"/>
      <c r="IJ2185"/>
      <c r="IK2185"/>
      <c r="IL2185"/>
      <c r="IM2185"/>
      <c r="IN2185"/>
    </row>
    <row r="2186" s="33" customFormat="1" ht="15.75" customHeight="1" spans="3:248">
      <c r="C2186" s="86"/>
      <c r="D2186" s="86"/>
      <c r="E2186" s="82"/>
      <c r="F2186" s="87"/>
      <c r="G2186" s="82"/>
      <c r="IG2186"/>
      <c r="IH2186"/>
      <c r="II2186"/>
      <c r="IJ2186"/>
      <c r="IK2186"/>
      <c r="IL2186"/>
      <c r="IM2186"/>
      <c r="IN2186"/>
    </row>
    <row r="2187" s="33" customFormat="1" ht="15.75" customHeight="1" spans="3:248">
      <c r="C2187" s="86"/>
      <c r="D2187" s="86"/>
      <c r="E2187" s="82"/>
      <c r="F2187" s="87"/>
      <c r="G2187" s="82"/>
      <c r="IG2187"/>
      <c r="IH2187"/>
      <c r="II2187"/>
      <c r="IJ2187"/>
      <c r="IK2187"/>
      <c r="IL2187"/>
      <c r="IM2187"/>
      <c r="IN2187"/>
    </row>
    <row r="2188" s="33" customFormat="1" ht="15.75" customHeight="1" spans="3:248">
      <c r="C2188" s="86"/>
      <c r="D2188" s="86"/>
      <c r="E2188" s="82"/>
      <c r="F2188" s="87"/>
      <c r="G2188" s="82"/>
      <c r="IG2188"/>
      <c r="IH2188"/>
      <c r="II2188"/>
      <c r="IJ2188"/>
      <c r="IK2188"/>
      <c r="IL2188"/>
      <c r="IM2188"/>
      <c r="IN2188"/>
    </row>
    <row r="2189" s="33" customFormat="1" ht="15.75" customHeight="1" spans="3:248">
      <c r="C2189" s="86"/>
      <c r="D2189" s="86"/>
      <c r="E2189" s="82"/>
      <c r="F2189" s="87"/>
      <c r="G2189" s="82"/>
      <c r="IG2189"/>
      <c r="IH2189"/>
      <c r="II2189"/>
      <c r="IJ2189"/>
      <c r="IK2189"/>
      <c r="IL2189"/>
      <c r="IM2189"/>
      <c r="IN2189"/>
    </row>
    <row r="2190" s="33" customFormat="1" ht="15.75" customHeight="1" spans="3:248">
      <c r="C2190" s="86"/>
      <c r="D2190" s="86"/>
      <c r="E2190" s="82"/>
      <c r="F2190" s="87"/>
      <c r="G2190" s="82"/>
      <c r="IG2190"/>
      <c r="IH2190"/>
      <c r="II2190"/>
      <c r="IJ2190"/>
      <c r="IK2190"/>
      <c r="IL2190"/>
      <c r="IM2190"/>
      <c r="IN2190"/>
    </row>
    <row r="2191" s="33" customFormat="1" ht="15.75" customHeight="1" spans="3:248">
      <c r="C2191" s="86"/>
      <c r="D2191" s="86"/>
      <c r="E2191" s="82"/>
      <c r="F2191" s="87"/>
      <c r="G2191" s="82"/>
      <c r="IG2191"/>
      <c r="IH2191"/>
      <c r="II2191"/>
      <c r="IJ2191"/>
      <c r="IK2191"/>
      <c r="IL2191"/>
      <c r="IM2191"/>
      <c r="IN2191"/>
    </row>
    <row r="2192" s="33" customFormat="1" ht="15.75" customHeight="1" spans="3:248">
      <c r="C2192" s="86"/>
      <c r="D2192" s="86"/>
      <c r="E2192" s="82"/>
      <c r="F2192" s="87"/>
      <c r="G2192" s="82"/>
      <c r="IG2192"/>
      <c r="IH2192"/>
      <c r="II2192"/>
      <c r="IJ2192"/>
      <c r="IK2192"/>
      <c r="IL2192"/>
      <c r="IM2192"/>
      <c r="IN2192"/>
    </row>
    <row r="2193" s="33" customFormat="1" ht="15.75" customHeight="1" spans="3:248">
      <c r="C2193" s="86"/>
      <c r="D2193" s="86"/>
      <c r="E2193" s="82"/>
      <c r="F2193" s="87"/>
      <c r="G2193" s="82"/>
      <c r="IG2193"/>
      <c r="IH2193"/>
      <c r="II2193"/>
      <c r="IJ2193"/>
      <c r="IK2193"/>
      <c r="IL2193"/>
      <c r="IM2193"/>
      <c r="IN2193"/>
    </row>
    <row r="2194" s="33" customFormat="1" ht="15.75" customHeight="1" spans="3:248">
      <c r="C2194" s="86"/>
      <c r="D2194" s="86"/>
      <c r="E2194" s="82"/>
      <c r="F2194" s="87"/>
      <c r="G2194" s="82"/>
      <c r="IG2194"/>
      <c r="IH2194"/>
      <c r="II2194"/>
      <c r="IJ2194"/>
      <c r="IK2194"/>
      <c r="IL2194"/>
      <c r="IM2194"/>
      <c r="IN2194"/>
    </row>
    <row r="2195" s="33" customFormat="1" ht="15.75" customHeight="1" spans="3:248">
      <c r="C2195" s="86"/>
      <c r="D2195" s="86"/>
      <c r="E2195" s="82"/>
      <c r="F2195" s="87"/>
      <c r="G2195" s="82"/>
      <c r="IG2195"/>
      <c r="IH2195"/>
      <c r="II2195"/>
      <c r="IJ2195"/>
      <c r="IK2195"/>
      <c r="IL2195"/>
      <c r="IM2195"/>
      <c r="IN2195"/>
    </row>
    <row r="2196" s="33" customFormat="1" ht="15.75" customHeight="1" spans="3:248">
      <c r="C2196" s="86"/>
      <c r="D2196" s="86"/>
      <c r="E2196" s="82"/>
      <c r="F2196" s="87"/>
      <c r="G2196" s="82"/>
      <c r="IG2196"/>
      <c r="IH2196"/>
      <c r="II2196"/>
      <c r="IJ2196"/>
      <c r="IK2196"/>
      <c r="IL2196"/>
      <c r="IM2196"/>
      <c r="IN2196"/>
    </row>
    <row r="2197" s="33" customFormat="1" ht="15.75" customHeight="1" spans="3:248">
      <c r="C2197" s="86"/>
      <c r="D2197" s="86"/>
      <c r="E2197" s="82"/>
      <c r="F2197" s="87"/>
      <c r="G2197" s="82"/>
      <c r="IG2197"/>
      <c r="IH2197"/>
      <c r="II2197"/>
      <c r="IJ2197"/>
      <c r="IK2197"/>
      <c r="IL2197"/>
      <c r="IM2197"/>
      <c r="IN2197"/>
    </row>
    <row r="2198" s="33" customFormat="1" ht="15.75" customHeight="1" spans="3:248">
      <c r="C2198" s="86"/>
      <c r="D2198" s="86"/>
      <c r="E2198" s="82"/>
      <c r="F2198" s="87"/>
      <c r="G2198" s="82"/>
      <c r="IG2198"/>
      <c r="IH2198"/>
      <c r="II2198"/>
      <c r="IJ2198"/>
      <c r="IK2198"/>
      <c r="IL2198"/>
      <c r="IM2198"/>
      <c r="IN2198"/>
    </row>
    <row r="2199" s="33" customFormat="1" ht="15.75" customHeight="1" spans="3:248">
      <c r="C2199" s="86"/>
      <c r="D2199" s="86"/>
      <c r="E2199" s="82"/>
      <c r="F2199" s="87"/>
      <c r="G2199" s="82"/>
      <c r="IG2199"/>
      <c r="IH2199"/>
      <c r="II2199"/>
      <c r="IJ2199"/>
      <c r="IK2199"/>
      <c r="IL2199"/>
      <c r="IM2199"/>
      <c r="IN2199"/>
    </row>
    <row r="2200" s="33" customFormat="1" ht="15.75" customHeight="1" spans="3:248">
      <c r="C2200" s="86"/>
      <c r="D2200" s="86"/>
      <c r="E2200" s="82"/>
      <c r="F2200" s="87"/>
      <c r="G2200" s="82"/>
      <c r="IG2200"/>
      <c r="IH2200"/>
      <c r="II2200"/>
      <c r="IJ2200"/>
      <c r="IK2200"/>
      <c r="IL2200"/>
      <c r="IM2200"/>
      <c r="IN2200"/>
    </row>
    <row r="2201" s="33" customFormat="1" ht="15.75" customHeight="1" spans="3:248">
      <c r="C2201" s="86"/>
      <c r="D2201" s="86"/>
      <c r="E2201" s="82"/>
      <c r="F2201" s="87"/>
      <c r="G2201" s="82"/>
      <c r="IG2201"/>
      <c r="IH2201"/>
      <c r="II2201"/>
      <c r="IJ2201"/>
      <c r="IK2201"/>
      <c r="IL2201"/>
      <c r="IM2201"/>
      <c r="IN2201"/>
    </row>
    <row r="2202" s="33" customFormat="1" ht="15.75" customHeight="1" spans="3:248">
      <c r="C2202" s="86"/>
      <c r="D2202" s="86"/>
      <c r="E2202" s="82"/>
      <c r="F2202" s="87"/>
      <c r="G2202" s="82"/>
      <c r="IG2202"/>
      <c r="IH2202"/>
      <c r="II2202"/>
      <c r="IJ2202"/>
      <c r="IK2202"/>
      <c r="IL2202"/>
      <c r="IM2202"/>
      <c r="IN2202"/>
    </row>
    <row r="2203" s="33" customFormat="1" ht="15.75" customHeight="1" spans="3:248">
      <c r="C2203" s="86"/>
      <c r="D2203" s="86"/>
      <c r="E2203" s="82"/>
      <c r="F2203" s="87"/>
      <c r="G2203" s="82"/>
      <c r="IG2203"/>
      <c r="IH2203"/>
      <c r="II2203"/>
      <c r="IJ2203"/>
      <c r="IK2203"/>
      <c r="IL2203"/>
      <c r="IM2203"/>
      <c r="IN2203"/>
    </row>
    <row r="2204" s="33" customFormat="1" ht="15.75" customHeight="1" spans="3:248">
      <c r="C2204" s="86"/>
      <c r="D2204" s="86"/>
      <c r="E2204" s="82"/>
      <c r="F2204" s="87"/>
      <c r="G2204" s="82"/>
      <c r="IG2204"/>
      <c r="IH2204"/>
      <c r="II2204"/>
      <c r="IJ2204"/>
      <c r="IK2204"/>
      <c r="IL2204"/>
      <c r="IM2204"/>
      <c r="IN2204"/>
    </row>
    <row r="2205" s="33" customFormat="1" ht="15.75" customHeight="1" spans="3:248">
      <c r="C2205" s="86"/>
      <c r="D2205" s="86"/>
      <c r="E2205" s="82"/>
      <c r="F2205" s="87"/>
      <c r="G2205" s="82"/>
      <c r="IG2205"/>
      <c r="IH2205"/>
      <c r="II2205"/>
      <c r="IJ2205"/>
      <c r="IK2205"/>
      <c r="IL2205"/>
      <c r="IM2205"/>
      <c r="IN2205"/>
    </row>
    <row r="2206" s="33" customFormat="1" ht="15.75" customHeight="1" spans="3:248">
      <c r="C2206" s="86"/>
      <c r="D2206" s="86"/>
      <c r="E2206" s="82"/>
      <c r="F2206" s="87"/>
      <c r="G2206" s="82"/>
      <c r="IG2206"/>
      <c r="IH2206"/>
      <c r="II2206"/>
      <c r="IJ2206"/>
      <c r="IK2206"/>
      <c r="IL2206"/>
      <c r="IM2206"/>
      <c r="IN2206"/>
    </row>
    <row r="2207" s="33" customFormat="1" ht="15.75" customHeight="1" spans="3:248">
      <c r="C2207" s="86"/>
      <c r="D2207" s="86"/>
      <c r="E2207" s="82"/>
      <c r="F2207" s="87"/>
      <c r="G2207" s="82"/>
      <c r="IG2207"/>
      <c r="IH2207"/>
      <c r="II2207"/>
      <c r="IJ2207"/>
      <c r="IK2207"/>
      <c r="IL2207"/>
      <c r="IM2207"/>
      <c r="IN2207"/>
    </row>
    <row r="2208" s="33" customFormat="1" ht="15.75" customHeight="1" spans="3:248">
      <c r="C2208" s="86"/>
      <c r="D2208" s="86"/>
      <c r="E2208" s="82"/>
      <c r="F2208" s="87"/>
      <c r="G2208" s="82"/>
      <c r="IG2208"/>
      <c r="IH2208"/>
      <c r="II2208"/>
      <c r="IJ2208"/>
      <c r="IK2208"/>
      <c r="IL2208"/>
      <c r="IM2208"/>
      <c r="IN2208"/>
    </row>
    <row r="2209" s="33" customFormat="1" ht="15.75" customHeight="1" spans="3:248">
      <c r="C2209" s="86"/>
      <c r="D2209" s="86"/>
      <c r="E2209" s="82"/>
      <c r="F2209" s="87"/>
      <c r="G2209" s="82"/>
      <c r="IG2209"/>
      <c r="IH2209"/>
      <c r="II2209"/>
      <c r="IJ2209"/>
      <c r="IK2209"/>
      <c r="IL2209"/>
      <c r="IM2209"/>
      <c r="IN2209"/>
    </row>
    <row r="2210" s="33" customFormat="1" ht="15.75" customHeight="1" spans="3:248">
      <c r="C2210" s="86"/>
      <c r="D2210" s="86"/>
      <c r="E2210" s="82"/>
      <c r="F2210" s="87"/>
      <c r="G2210" s="82"/>
      <c r="IG2210"/>
      <c r="IH2210"/>
      <c r="II2210"/>
      <c r="IJ2210"/>
      <c r="IK2210"/>
      <c r="IL2210"/>
      <c r="IM2210"/>
      <c r="IN2210"/>
    </row>
    <row r="2211" s="33" customFormat="1" ht="15.75" customHeight="1" spans="3:248">
      <c r="C2211" s="86"/>
      <c r="D2211" s="86"/>
      <c r="E2211" s="82"/>
      <c r="F2211" s="87"/>
      <c r="G2211" s="82"/>
      <c r="IG2211"/>
      <c r="IH2211"/>
      <c r="II2211"/>
      <c r="IJ2211"/>
      <c r="IK2211"/>
      <c r="IL2211"/>
      <c r="IM2211"/>
      <c r="IN2211"/>
    </row>
    <row r="2212" s="33" customFormat="1" ht="15.75" customHeight="1" spans="3:248">
      <c r="C2212" s="86"/>
      <c r="D2212" s="86"/>
      <c r="E2212" s="82"/>
      <c r="F2212" s="87"/>
      <c r="G2212" s="82"/>
      <c r="IG2212"/>
      <c r="IH2212"/>
      <c r="II2212"/>
      <c r="IJ2212"/>
      <c r="IK2212"/>
      <c r="IL2212"/>
      <c r="IM2212"/>
      <c r="IN2212"/>
    </row>
    <row r="2213" s="33" customFormat="1" ht="15.75" customHeight="1" spans="3:248">
      <c r="C2213" s="86"/>
      <c r="D2213" s="86"/>
      <c r="E2213" s="82"/>
      <c r="F2213" s="87"/>
      <c r="G2213" s="82"/>
      <c r="IG2213"/>
      <c r="IH2213"/>
      <c r="II2213"/>
      <c r="IJ2213"/>
      <c r="IK2213"/>
      <c r="IL2213"/>
      <c r="IM2213"/>
      <c r="IN2213"/>
    </row>
    <row r="2214" s="33" customFormat="1" ht="15.75" customHeight="1" spans="3:248">
      <c r="C2214" s="86"/>
      <c r="D2214" s="86"/>
      <c r="E2214" s="82"/>
      <c r="F2214" s="87"/>
      <c r="G2214" s="82"/>
      <c r="IG2214"/>
      <c r="IH2214"/>
      <c r="II2214"/>
      <c r="IJ2214"/>
      <c r="IK2214"/>
      <c r="IL2214"/>
      <c r="IM2214"/>
      <c r="IN2214"/>
    </row>
    <row r="2215" s="33" customFormat="1" ht="15.75" customHeight="1" spans="3:248">
      <c r="C2215" s="86"/>
      <c r="D2215" s="86"/>
      <c r="E2215" s="82"/>
      <c r="F2215" s="87"/>
      <c r="G2215" s="82"/>
      <c r="IG2215"/>
      <c r="IH2215"/>
      <c r="II2215"/>
      <c r="IJ2215"/>
      <c r="IK2215"/>
      <c r="IL2215"/>
      <c r="IM2215"/>
      <c r="IN2215"/>
    </row>
    <row r="2216" s="33" customFormat="1" ht="15.75" customHeight="1" spans="3:248">
      <c r="C2216" s="86"/>
      <c r="D2216" s="86"/>
      <c r="E2216" s="82"/>
      <c r="F2216" s="87"/>
      <c r="G2216" s="82"/>
      <c r="IG2216"/>
      <c r="IH2216"/>
      <c r="II2216"/>
      <c r="IJ2216"/>
      <c r="IK2216"/>
      <c r="IL2216"/>
      <c r="IM2216"/>
      <c r="IN2216"/>
    </row>
    <row r="2217" s="33" customFormat="1" ht="15.75" customHeight="1" spans="3:248">
      <c r="C2217" s="86"/>
      <c r="D2217" s="86"/>
      <c r="E2217" s="82"/>
      <c r="F2217" s="87"/>
      <c r="G2217" s="82"/>
      <c r="IG2217"/>
      <c r="IH2217"/>
      <c r="II2217"/>
      <c r="IJ2217"/>
      <c r="IK2217"/>
      <c r="IL2217"/>
      <c r="IM2217"/>
      <c r="IN2217"/>
    </row>
    <row r="2218" s="33" customFormat="1" ht="15.75" customHeight="1" spans="3:248">
      <c r="C2218" s="86"/>
      <c r="D2218" s="86"/>
      <c r="E2218" s="82"/>
      <c r="F2218" s="87"/>
      <c r="G2218" s="82"/>
      <c r="IG2218"/>
      <c r="IH2218"/>
      <c r="II2218"/>
      <c r="IJ2218"/>
      <c r="IK2218"/>
      <c r="IL2218"/>
      <c r="IM2218"/>
      <c r="IN2218"/>
    </row>
    <row r="2219" s="33" customFormat="1" ht="15.75" customHeight="1" spans="3:248">
      <c r="C2219" s="86"/>
      <c r="D2219" s="86"/>
      <c r="E2219" s="82"/>
      <c r="F2219" s="87"/>
      <c r="G2219" s="82"/>
      <c r="IG2219"/>
      <c r="IH2219"/>
      <c r="II2219"/>
      <c r="IJ2219"/>
      <c r="IK2219"/>
      <c r="IL2219"/>
      <c r="IM2219"/>
      <c r="IN2219"/>
    </row>
    <row r="2220" s="33" customFormat="1" ht="15.75" customHeight="1" spans="3:248">
      <c r="C2220" s="86"/>
      <c r="D2220" s="86"/>
      <c r="E2220" s="82"/>
      <c r="F2220" s="87"/>
      <c r="G2220" s="82"/>
      <c r="IG2220"/>
      <c r="IH2220"/>
      <c r="II2220"/>
      <c r="IJ2220"/>
      <c r="IK2220"/>
      <c r="IL2220"/>
      <c r="IM2220"/>
      <c r="IN2220"/>
    </row>
    <row r="2221" s="33" customFormat="1" ht="15.75" customHeight="1" spans="3:248">
      <c r="C2221" s="86"/>
      <c r="D2221" s="86"/>
      <c r="E2221" s="82"/>
      <c r="F2221" s="87"/>
      <c r="G2221" s="82"/>
      <c r="IG2221"/>
      <c r="IH2221"/>
      <c r="II2221"/>
      <c r="IJ2221"/>
      <c r="IK2221"/>
      <c r="IL2221"/>
      <c r="IM2221"/>
      <c r="IN2221"/>
    </row>
    <row r="2222" s="33" customFormat="1" ht="15.75" customHeight="1" spans="3:248">
      <c r="C2222" s="86"/>
      <c r="D2222" s="86"/>
      <c r="E2222" s="82"/>
      <c r="F2222" s="87"/>
      <c r="G2222" s="82"/>
      <c r="IG2222"/>
      <c r="IH2222"/>
      <c r="II2222"/>
      <c r="IJ2222"/>
      <c r="IK2222"/>
      <c r="IL2222"/>
      <c r="IM2222"/>
      <c r="IN2222"/>
    </row>
    <row r="2223" s="33" customFormat="1" ht="15.75" customHeight="1" spans="3:248">
      <c r="C2223" s="86"/>
      <c r="D2223" s="86"/>
      <c r="E2223" s="82"/>
      <c r="F2223" s="87"/>
      <c r="G2223" s="82"/>
      <c r="IG2223"/>
      <c r="IH2223"/>
      <c r="II2223"/>
      <c r="IJ2223"/>
      <c r="IK2223"/>
      <c r="IL2223"/>
      <c r="IM2223"/>
      <c r="IN2223"/>
    </row>
    <row r="2224" s="33" customFormat="1" ht="15.75" customHeight="1" spans="3:248">
      <c r="C2224" s="86"/>
      <c r="D2224" s="86"/>
      <c r="E2224" s="82"/>
      <c r="F2224" s="87"/>
      <c r="G2224" s="82"/>
      <c r="IG2224"/>
      <c r="IH2224"/>
      <c r="II2224"/>
      <c r="IJ2224"/>
      <c r="IK2224"/>
      <c r="IL2224"/>
      <c r="IM2224"/>
      <c r="IN2224"/>
    </row>
    <row r="2225" s="33" customFormat="1" ht="15.75" customHeight="1" spans="3:248">
      <c r="C2225" s="86"/>
      <c r="D2225" s="86"/>
      <c r="E2225" s="82"/>
      <c r="F2225" s="87"/>
      <c r="G2225" s="82"/>
      <c r="IG2225"/>
      <c r="IH2225"/>
      <c r="II2225"/>
      <c r="IJ2225"/>
      <c r="IK2225"/>
      <c r="IL2225"/>
      <c r="IM2225"/>
      <c r="IN2225"/>
    </row>
    <row r="2226" s="33" customFormat="1" ht="15.75" customHeight="1" spans="3:248">
      <c r="C2226" s="86"/>
      <c r="D2226" s="86"/>
      <c r="E2226" s="82"/>
      <c r="F2226" s="87"/>
      <c r="G2226" s="82"/>
      <c r="IG2226"/>
      <c r="IH2226"/>
      <c r="II2226"/>
      <c r="IJ2226"/>
      <c r="IK2226"/>
      <c r="IL2226"/>
      <c r="IM2226"/>
      <c r="IN2226"/>
    </row>
    <row r="2227" s="33" customFormat="1" ht="15.75" customHeight="1" spans="3:248">
      <c r="C2227" s="86"/>
      <c r="D2227" s="86"/>
      <c r="E2227" s="82"/>
      <c r="F2227" s="87"/>
      <c r="G2227" s="82"/>
      <c r="IG2227"/>
      <c r="IH2227"/>
      <c r="II2227"/>
      <c r="IJ2227"/>
      <c r="IK2227"/>
      <c r="IL2227"/>
      <c r="IM2227"/>
      <c r="IN2227"/>
    </row>
    <row r="2228" s="33" customFormat="1" ht="15.75" customHeight="1" spans="3:248">
      <c r="C2228" s="86"/>
      <c r="D2228" s="86"/>
      <c r="E2228" s="82"/>
      <c r="F2228" s="87"/>
      <c r="G2228" s="82"/>
      <c r="IG2228"/>
      <c r="IH2228"/>
      <c r="II2228"/>
      <c r="IJ2228"/>
      <c r="IK2228"/>
      <c r="IL2228"/>
      <c r="IM2228"/>
      <c r="IN2228"/>
    </row>
    <row r="2229" s="33" customFormat="1" ht="15.75" customHeight="1" spans="3:248">
      <c r="C2229" s="86"/>
      <c r="D2229" s="86"/>
      <c r="E2229" s="82"/>
      <c r="F2229" s="87"/>
      <c r="G2229" s="82"/>
      <c r="IG2229"/>
      <c r="IH2229"/>
      <c r="II2229"/>
      <c r="IJ2229"/>
      <c r="IK2229"/>
      <c r="IL2229"/>
      <c r="IM2229"/>
      <c r="IN2229"/>
    </row>
    <row r="2230" s="33" customFormat="1" ht="15.75" customHeight="1" spans="3:248">
      <c r="C2230" s="86"/>
      <c r="D2230" s="86"/>
      <c r="E2230" s="82"/>
      <c r="F2230" s="87"/>
      <c r="G2230" s="82"/>
      <c r="IG2230"/>
      <c r="IH2230"/>
      <c r="II2230"/>
      <c r="IJ2230"/>
      <c r="IK2230"/>
      <c r="IL2230"/>
      <c r="IM2230"/>
      <c r="IN2230"/>
    </row>
    <row r="2231" s="33" customFormat="1" ht="15.75" customHeight="1" spans="3:248">
      <c r="C2231" s="86"/>
      <c r="D2231" s="86"/>
      <c r="E2231" s="82"/>
      <c r="F2231" s="87"/>
      <c r="G2231" s="82"/>
      <c r="IG2231"/>
      <c r="IH2231"/>
      <c r="II2231"/>
      <c r="IJ2231"/>
      <c r="IK2231"/>
      <c r="IL2231"/>
      <c r="IM2231"/>
      <c r="IN2231"/>
    </row>
    <row r="2232" s="33" customFormat="1" ht="15.75" customHeight="1" spans="3:248">
      <c r="C2232" s="86"/>
      <c r="D2232" s="86"/>
      <c r="E2232" s="82"/>
      <c r="F2232" s="87"/>
      <c r="G2232" s="82"/>
      <c r="IG2232"/>
      <c r="IH2232"/>
      <c r="II2232"/>
      <c r="IJ2232"/>
      <c r="IK2232"/>
      <c r="IL2232"/>
      <c r="IM2232"/>
      <c r="IN2232"/>
    </row>
    <row r="2233" s="33" customFormat="1" ht="15.75" customHeight="1" spans="3:248">
      <c r="C2233" s="86"/>
      <c r="D2233" s="86"/>
      <c r="E2233" s="82"/>
      <c r="F2233" s="87"/>
      <c r="G2233" s="82"/>
      <c r="IG2233"/>
      <c r="IH2233"/>
      <c r="II2233"/>
      <c r="IJ2233"/>
      <c r="IK2233"/>
      <c r="IL2233"/>
      <c r="IM2233"/>
      <c r="IN2233"/>
    </row>
    <row r="2234" s="33" customFormat="1" ht="15.75" customHeight="1" spans="3:248">
      <c r="C2234" s="86"/>
      <c r="D2234" s="86"/>
      <c r="E2234" s="82"/>
      <c r="F2234" s="87"/>
      <c r="G2234" s="82"/>
      <c r="IG2234"/>
      <c r="IH2234"/>
      <c r="II2234"/>
      <c r="IJ2234"/>
      <c r="IK2234"/>
      <c r="IL2234"/>
      <c r="IM2234"/>
      <c r="IN2234"/>
    </row>
    <row r="2235" s="33" customFormat="1" ht="15.75" customHeight="1" spans="3:248">
      <c r="C2235" s="86"/>
      <c r="D2235" s="86"/>
      <c r="E2235" s="82"/>
      <c r="F2235" s="87"/>
      <c r="G2235" s="82"/>
      <c r="IG2235"/>
      <c r="IH2235"/>
      <c r="II2235"/>
      <c r="IJ2235"/>
      <c r="IK2235"/>
      <c r="IL2235"/>
      <c r="IM2235"/>
      <c r="IN2235"/>
    </row>
    <row r="2236" s="33" customFormat="1" ht="15.75" customHeight="1" spans="3:248">
      <c r="C2236" s="86"/>
      <c r="D2236" s="86"/>
      <c r="E2236" s="82"/>
      <c r="F2236" s="87"/>
      <c r="G2236" s="82"/>
      <c r="IG2236"/>
      <c r="IH2236"/>
      <c r="II2236"/>
      <c r="IJ2236"/>
      <c r="IK2236"/>
      <c r="IL2236"/>
      <c r="IM2236"/>
      <c r="IN2236"/>
    </row>
    <row r="2237" s="33" customFormat="1" ht="15.75" customHeight="1" spans="3:248">
      <c r="C2237" s="86"/>
      <c r="D2237" s="86"/>
      <c r="E2237" s="82"/>
      <c r="F2237" s="87"/>
      <c r="G2237" s="82"/>
      <c r="IG2237"/>
      <c r="IH2237"/>
      <c r="II2237"/>
      <c r="IJ2237"/>
      <c r="IK2237"/>
      <c r="IL2237"/>
      <c r="IM2237"/>
      <c r="IN2237"/>
    </row>
    <row r="2238" s="33" customFormat="1" ht="15.75" customHeight="1" spans="3:248">
      <c r="C2238" s="86"/>
      <c r="D2238" s="86"/>
      <c r="E2238" s="82"/>
      <c r="F2238" s="87"/>
      <c r="G2238" s="82"/>
      <c r="IG2238"/>
      <c r="IH2238"/>
      <c r="II2238"/>
      <c r="IJ2238"/>
      <c r="IK2238"/>
      <c r="IL2238"/>
      <c r="IM2238"/>
      <c r="IN2238"/>
    </row>
    <row r="2239" s="33" customFormat="1" ht="15.75" customHeight="1" spans="3:248">
      <c r="C2239" s="86"/>
      <c r="D2239" s="86"/>
      <c r="E2239" s="82"/>
      <c r="F2239" s="87"/>
      <c r="G2239" s="82"/>
      <c r="IG2239"/>
      <c r="IH2239"/>
      <c r="II2239"/>
      <c r="IJ2239"/>
      <c r="IK2239"/>
      <c r="IL2239"/>
      <c r="IM2239"/>
      <c r="IN2239"/>
    </row>
    <row r="2240" s="33" customFormat="1" ht="15.75" customHeight="1" spans="3:248">
      <c r="C2240" s="86"/>
      <c r="D2240" s="86"/>
      <c r="E2240" s="82"/>
      <c r="F2240" s="87"/>
      <c r="G2240" s="82"/>
      <c r="IG2240"/>
      <c r="IH2240"/>
      <c r="II2240"/>
      <c r="IJ2240"/>
      <c r="IK2240"/>
      <c r="IL2240"/>
      <c r="IM2240"/>
      <c r="IN2240"/>
    </row>
    <row r="2241" s="33" customFormat="1" ht="15.75" customHeight="1" spans="3:248">
      <c r="C2241" s="86"/>
      <c r="D2241" s="86"/>
      <c r="E2241" s="82"/>
      <c r="F2241" s="87"/>
      <c r="G2241" s="82"/>
      <c r="IG2241"/>
      <c r="IH2241"/>
      <c r="II2241"/>
      <c r="IJ2241"/>
      <c r="IK2241"/>
      <c r="IL2241"/>
      <c r="IM2241"/>
      <c r="IN2241"/>
    </row>
    <row r="2242" s="33" customFormat="1" ht="15.75" customHeight="1" spans="3:248">
      <c r="C2242" s="86"/>
      <c r="D2242" s="86"/>
      <c r="E2242" s="82"/>
      <c r="F2242" s="87"/>
      <c r="G2242" s="82"/>
      <c r="IG2242"/>
      <c r="IH2242"/>
      <c r="II2242"/>
      <c r="IJ2242"/>
      <c r="IK2242"/>
      <c r="IL2242"/>
      <c r="IM2242"/>
      <c r="IN2242"/>
    </row>
    <row r="2243" s="33" customFormat="1" ht="15.75" customHeight="1" spans="3:248">
      <c r="C2243" s="86"/>
      <c r="D2243" s="86"/>
      <c r="E2243" s="82"/>
      <c r="F2243" s="87"/>
      <c r="G2243" s="82"/>
      <c r="IG2243"/>
      <c r="IH2243"/>
      <c r="II2243"/>
      <c r="IJ2243"/>
      <c r="IK2243"/>
      <c r="IL2243"/>
      <c r="IM2243"/>
      <c r="IN2243"/>
    </row>
    <row r="2244" s="33" customFormat="1" ht="15.75" customHeight="1" spans="3:248">
      <c r="C2244" s="86"/>
      <c r="D2244" s="86"/>
      <c r="E2244" s="82"/>
      <c r="F2244" s="87"/>
      <c r="G2244" s="82"/>
      <c r="IG2244"/>
      <c r="IH2244"/>
      <c r="II2244"/>
      <c r="IJ2244"/>
      <c r="IK2244"/>
      <c r="IL2244"/>
      <c r="IM2244"/>
      <c r="IN2244"/>
    </row>
    <row r="2245" s="33" customFormat="1" ht="15.75" customHeight="1" spans="3:248">
      <c r="C2245" s="86"/>
      <c r="D2245" s="86"/>
      <c r="E2245" s="82"/>
      <c r="F2245" s="87"/>
      <c r="G2245" s="82"/>
      <c r="IG2245"/>
      <c r="IH2245"/>
      <c r="II2245"/>
      <c r="IJ2245"/>
      <c r="IK2245"/>
      <c r="IL2245"/>
      <c r="IM2245"/>
      <c r="IN2245"/>
    </row>
    <row r="2246" s="33" customFormat="1" ht="15.75" customHeight="1" spans="3:248">
      <c r="C2246" s="86"/>
      <c r="D2246" s="86"/>
      <c r="E2246" s="82"/>
      <c r="F2246" s="87"/>
      <c r="G2246" s="82"/>
      <c r="IG2246"/>
      <c r="IH2246"/>
      <c r="II2246"/>
      <c r="IJ2246"/>
      <c r="IK2246"/>
      <c r="IL2246"/>
      <c r="IM2246"/>
      <c r="IN2246"/>
    </row>
    <row r="2247" s="33" customFormat="1" ht="15.75" customHeight="1" spans="3:248">
      <c r="C2247" s="86"/>
      <c r="D2247" s="86"/>
      <c r="E2247" s="82"/>
      <c r="F2247" s="87"/>
      <c r="G2247" s="82"/>
      <c r="IG2247"/>
      <c r="IH2247"/>
      <c r="II2247"/>
      <c r="IJ2247"/>
      <c r="IK2247"/>
      <c r="IL2247"/>
      <c r="IM2247"/>
      <c r="IN2247"/>
    </row>
    <row r="2248" s="33" customFormat="1" ht="15.75" customHeight="1" spans="3:248">
      <c r="C2248" s="86"/>
      <c r="D2248" s="86"/>
      <c r="E2248" s="82"/>
      <c r="F2248" s="87"/>
      <c r="G2248" s="82"/>
      <c r="IG2248"/>
      <c r="IH2248"/>
      <c r="II2248"/>
      <c r="IJ2248"/>
      <c r="IK2248"/>
      <c r="IL2248"/>
      <c r="IM2248"/>
      <c r="IN2248"/>
    </row>
    <row r="2249" s="33" customFormat="1" ht="15.75" customHeight="1" spans="3:248">
      <c r="C2249" s="86"/>
      <c r="D2249" s="86"/>
      <c r="E2249" s="82"/>
      <c r="F2249" s="87"/>
      <c r="G2249" s="82"/>
      <c r="IG2249"/>
      <c r="IH2249"/>
      <c r="II2249"/>
      <c r="IJ2249"/>
      <c r="IK2249"/>
      <c r="IL2249"/>
      <c r="IM2249"/>
      <c r="IN2249"/>
    </row>
    <row r="2250" s="33" customFormat="1" ht="15.75" customHeight="1" spans="3:248">
      <c r="C2250" s="86"/>
      <c r="D2250" s="86"/>
      <c r="E2250" s="82"/>
      <c r="F2250" s="87"/>
      <c r="G2250" s="82"/>
      <c r="IG2250"/>
      <c r="IH2250"/>
      <c r="II2250"/>
      <c r="IJ2250"/>
      <c r="IK2250"/>
      <c r="IL2250"/>
      <c r="IM2250"/>
      <c r="IN2250"/>
    </row>
    <row r="2251" s="33" customFormat="1" ht="15.75" customHeight="1" spans="3:248">
      <c r="C2251" s="86"/>
      <c r="D2251" s="86"/>
      <c r="E2251" s="82"/>
      <c r="F2251" s="87"/>
      <c r="G2251" s="82"/>
      <c r="IG2251"/>
      <c r="IH2251"/>
      <c r="II2251"/>
      <c r="IJ2251"/>
      <c r="IK2251"/>
      <c r="IL2251"/>
      <c r="IM2251"/>
      <c r="IN2251"/>
    </row>
    <row r="2252" s="33" customFormat="1" ht="15.75" customHeight="1" spans="3:248">
      <c r="C2252" s="86"/>
      <c r="D2252" s="86"/>
      <c r="E2252" s="82"/>
      <c r="F2252" s="87"/>
      <c r="G2252" s="82"/>
      <c r="IG2252"/>
      <c r="IH2252"/>
      <c r="II2252"/>
      <c r="IJ2252"/>
      <c r="IK2252"/>
      <c r="IL2252"/>
      <c r="IM2252"/>
      <c r="IN2252"/>
    </row>
    <row r="2253" s="33" customFormat="1" ht="15.75" customHeight="1" spans="3:248">
      <c r="C2253" s="86"/>
      <c r="D2253" s="86"/>
      <c r="E2253" s="82"/>
      <c r="F2253" s="87"/>
      <c r="G2253" s="82"/>
      <c r="IG2253"/>
      <c r="IH2253"/>
      <c r="II2253"/>
      <c r="IJ2253"/>
      <c r="IK2253"/>
      <c r="IL2253"/>
      <c r="IM2253"/>
      <c r="IN2253"/>
    </row>
    <row r="2254" s="33" customFormat="1" ht="15.75" customHeight="1" spans="3:248">
      <c r="C2254" s="86"/>
      <c r="D2254" s="86"/>
      <c r="E2254" s="82"/>
      <c r="F2254" s="87"/>
      <c r="G2254" s="82"/>
      <c r="IG2254"/>
      <c r="IH2254"/>
      <c r="II2254"/>
      <c r="IJ2254"/>
      <c r="IK2254"/>
      <c r="IL2254"/>
      <c r="IM2254"/>
      <c r="IN2254"/>
    </row>
    <row r="2255" s="33" customFormat="1" ht="15.75" customHeight="1" spans="3:248">
      <c r="C2255" s="86"/>
      <c r="D2255" s="86"/>
      <c r="E2255" s="82"/>
      <c r="F2255" s="87"/>
      <c r="G2255" s="82"/>
      <c r="IG2255"/>
      <c r="IH2255"/>
      <c r="II2255"/>
      <c r="IJ2255"/>
      <c r="IK2255"/>
      <c r="IL2255"/>
      <c r="IM2255"/>
      <c r="IN2255"/>
    </row>
    <row r="2256" s="33" customFormat="1" ht="15.75" customHeight="1" spans="3:248">
      <c r="C2256" s="86"/>
      <c r="D2256" s="86"/>
      <c r="E2256" s="82"/>
      <c r="F2256" s="87"/>
      <c r="G2256" s="82"/>
      <c r="IG2256"/>
      <c r="IH2256"/>
      <c r="II2256"/>
      <c r="IJ2256"/>
      <c r="IK2256"/>
      <c r="IL2256"/>
      <c r="IM2256"/>
      <c r="IN2256"/>
    </row>
    <row r="2257" s="33" customFormat="1" ht="15.75" customHeight="1" spans="3:248">
      <c r="C2257" s="86"/>
      <c r="D2257" s="86"/>
      <c r="E2257" s="82"/>
      <c r="F2257" s="87"/>
      <c r="G2257" s="82"/>
      <c r="IG2257"/>
      <c r="IH2257"/>
      <c r="II2257"/>
      <c r="IJ2257"/>
      <c r="IK2257"/>
      <c r="IL2257"/>
      <c r="IM2257"/>
      <c r="IN2257"/>
    </row>
    <row r="2258" s="33" customFormat="1" ht="15.75" customHeight="1" spans="3:248">
      <c r="C2258" s="86"/>
      <c r="D2258" s="86"/>
      <c r="E2258" s="82"/>
      <c r="F2258" s="87"/>
      <c r="G2258" s="82"/>
      <c r="IG2258"/>
      <c r="IH2258"/>
      <c r="II2258"/>
      <c r="IJ2258"/>
      <c r="IK2258"/>
      <c r="IL2258"/>
      <c r="IM2258"/>
      <c r="IN2258"/>
    </row>
    <row r="2259" s="33" customFormat="1" ht="15.75" customHeight="1" spans="3:248">
      <c r="C2259" s="86"/>
      <c r="D2259" s="86"/>
      <c r="E2259" s="82"/>
      <c r="F2259" s="87"/>
      <c r="G2259" s="82"/>
      <c r="IG2259"/>
      <c r="IH2259"/>
      <c r="II2259"/>
      <c r="IJ2259"/>
      <c r="IK2259"/>
      <c r="IL2259"/>
      <c r="IM2259"/>
      <c r="IN2259"/>
    </row>
    <row r="2260" s="33" customFormat="1" ht="15.75" customHeight="1" spans="3:248">
      <c r="C2260" s="86"/>
      <c r="D2260" s="86"/>
      <c r="E2260" s="82"/>
      <c r="F2260" s="87"/>
      <c r="G2260" s="82"/>
      <c r="IG2260"/>
      <c r="IH2260"/>
      <c r="II2260"/>
      <c r="IJ2260"/>
      <c r="IK2260"/>
      <c r="IL2260"/>
      <c r="IM2260"/>
      <c r="IN2260"/>
    </row>
    <row r="2261" s="33" customFormat="1" ht="15.75" customHeight="1" spans="3:248">
      <c r="C2261" s="86"/>
      <c r="D2261" s="86"/>
      <c r="E2261" s="82"/>
      <c r="F2261" s="87"/>
      <c r="G2261" s="82"/>
      <c r="IG2261"/>
      <c r="IH2261"/>
      <c r="II2261"/>
      <c r="IJ2261"/>
      <c r="IK2261"/>
      <c r="IL2261"/>
      <c r="IM2261"/>
      <c r="IN2261"/>
    </row>
    <row r="2262" s="33" customFormat="1" ht="15.75" customHeight="1" spans="3:248">
      <c r="C2262" s="86"/>
      <c r="D2262" s="86"/>
      <c r="E2262" s="82"/>
      <c r="F2262" s="87"/>
      <c r="G2262" s="82"/>
      <c r="IG2262"/>
      <c r="IH2262"/>
      <c r="II2262"/>
      <c r="IJ2262"/>
      <c r="IK2262"/>
      <c r="IL2262"/>
      <c r="IM2262"/>
      <c r="IN2262"/>
    </row>
    <row r="2263" s="33" customFormat="1" ht="15.75" customHeight="1" spans="3:248">
      <c r="C2263" s="86"/>
      <c r="D2263" s="86"/>
      <c r="E2263" s="82"/>
      <c r="F2263" s="87"/>
      <c r="G2263" s="82"/>
      <c r="IG2263"/>
      <c r="IH2263"/>
      <c r="II2263"/>
      <c r="IJ2263"/>
      <c r="IK2263"/>
      <c r="IL2263"/>
      <c r="IM2263"/>
      <c r="IN2263"/>
    </row>
    <row r="2264" s="33" customFormat="1" ht="15.75" customHeight="1" spans="3:248">
      <c r="C2264" s="86"/>
      <c r="D2264" s="86"/>
      <c r="E2264" s="82"/>
      <c r="F2264" s="87"/>
      <c r="G2264" s="82"/>
      <c r="IG2264"/>
      <c r="IH2264"/>
      <c r="II2264"/>
      <c r="IJ2264"/>
      <c r="IK2264"/>
      <c r="IL2264"/>
      <c r="IM2264"/>
      <c r="IN2264"/>
    </row>
    <row r="2265" s="33" customFormat="1" ht="15.75" customHeight="1" spans="3:248">
      <c r="C2265" s="86"/>
      <c r="D2265" s="86"/>
      <c r="E2265" s="82"/>
      <c r="F2265" s="87"/>
      <c r="G2265" s="82"/>
      <c r="IG2265"/>
      <c r="IH2265"/>
      <c r="II2265"/>
      <c r="IJ2265"/>
      <c r="IK2265"/>
      <c r="IL2265"/>
      <c r="IM2265"/>
      <c r="IN2265"/>
    </row>
    <row r="2266" s="33" customFormat="1" ht="15.75" customHeight="1" spans="3:248">
      <c r="C2266" s="86"/>
      <c r="D2266" s="86"/>
      <c r="E2266" s="82"/>
      <c r="F2266" s="87"/>
      <c r="G2266" s="82"/>
      <c r="IG2266"/>
      <c r="IH2266"/>
      <c r="II2266"/>
      <c r="IJ2266"/>
      <c r="IK2266"/>
      <c r="IL2266"/>
      <c r="IM2266"/>
      <c r="IN2266"/>
    </row>
    <row r="2267" s="33" customFormat="1" ht="15.75" customHeight="1" spans="3:248">
      <c r="C2267" s="86"/>
      <c r="D2267" s="86"/>
      <c r="E2267" s="82"/>
      <c r="F2267" s="87"/>
      <c r="G2267" s="82"/>
      <c r="IG2267"/>
      <c r="IH2267"/>
      <c r="II2267"/>
      <c r="IJ2267"/>
      <c r="IK2267"/>
      <c r="IL2267"/>
      <c r="IM2267"/>
      <c r="IN2267"/>
    </row>
    <row r="2268" s="33" customFormat="1" ht="15.75" customHeight="1" spans="3:248">
      <c r="C2268" s="86"/>
      <c r="D2268" s="86"/>
      <c r="E2268" s="82"/>
      <c r="F2268" s="87"/>
      <c r="G2268" s="82"/>
      <c r="IG2268"/>
      <c r="IH2268"/>
      <c r="II2268"/>
      <c r="IJ2268"/>
      <c r="IK2268"/>
      <c r="IL2268"/>
      <c r="IM2268"/>
      <c r="IN2268"/>
    </row>
    <row r="2269" s="33" customFormat="1" ht="15.75" customHeight="1" spans="3:248">
      <c r="C2269" s="86"/>
      <c r="D2269" s="86"/>
      <c r="E2269" s="82"/>
      <c r="F2269" s="87"/>
      <c r="G2269" s="82"/>
      <c r="IG2269"/>
      <c r="IH2269"/>
      <c r="II2269"/>
      <c r="IJ2269"/>
      <c r="IK2269"/>
      <c r="IL2269"/>
      <c r="IM2269"/>
      <c r="IN2269"/>
    </row>
    <row r="2270" s="33" customFormat="1" ht="15.75" customHeight="1" spans="3:248">
      <c r="C2270" s="86"/>
      <c r="D2270" s="86"/>
      <c r="E2270" s="82"/>
      <c r="F2270" s="87"/>
      <c r="G2270" s="82"/>
      <c r="IG2270"/>
      <c r="IH2270"/>
      <c r="II2270"/>
      <c r="IJ2270"/>
      <c r="IK2270"/>
      <c r="IL2270"/>
      <c r="IM2270"/>
      <c r="IN2270"/>
    </row>
    <row r="2271" s="33" customFormat="1" ht="15.75" customHeight="1" spans="3:248">
      <c r="C2271" s="86"/>
      <c r="D2271" s="86"/>
      <c r="E2271" s="82"/>
      <c r="F2271" s="87"/>
      <c r="G2271" s="82"/>
      <c r="IG2271"/>
      <c r="IH2271"/>
      <c r="II2271"/>
      <c r="IJ2271"/>
      <c r="IK2271"/>
      <c r="IL2271"/>
      <c r="IM2271"/>
      <c r="IN2271"/>
    </row>
    <row r="2272" s="33" customFormat="1" ht="15.75" customHeight="1" spans="3:248">
      <c r="C2272" s="86"/>
      <c r="D2272" s="86"/>
      <c r="E2272" s="82"/>
      <c r="F2272" s="87"/>
      <c r="G2272" s="82"/>
      <c r="IG2272"/>
      <c r="IH2272"/>
      <c r="II2272"/>
      <c r="IJ2272"/>
      <c r="IK2272"/>
      <c r="IL2272"/>
      <c r="IM2272"/>
      <c r="IN2272"/>
    </row>
    <row r="2273" s="33" customFormat="1" ht="15.75" customHeight="1" spans="3:248">
      <c r="C2273" s="86"/>
      <c r="D2273" s="86"/>
      <c r="E2273" s="82"/>
      <c r="F2273" s="87"/>
      <c r="G2273" s="82"/>
      <c r="IG2273"/>
      <c r="IH2273"/>
      <c r="II2273"/>
      <c r="IJ2273"/>
      <c r="IK2273"/>
      <c r="IL2273"/>
      <c r="IM2273"/>
      <c r="IN2273"/>
    </row>
    <row r="2274" s="33" customFormat="1" ht="15.75" customHeight="1" spans="3:248">
      <c r="C2274" s="86"/>
      <c r="D2274" s="86"/>
      <c r="E2274" s="82"/>
      <c r="F2274" s="87"/>
      <c r="G2274" s="82"/>
      <c r="IG2274"/>
      <c r="IH2274"/>
      <c r="II2274"/>
      <c r="IJ2274"/>
      <c r="IK2274"/>
      <c r="IL2274"/>
      <c r="IM2274"/>
      <c r="IN2274"/>
    </row>
    <row r="2275" s="33" customFormat="1" ht="15.75" customHeight="1" spans="3:248">
      <c r="C2275" s="86"/>
      <c r="D2275" s="86"/>
      <c r="E2275" s="82"/>
      <c r="F2275" s="87"/>
      <c r="G2275" s="82"/>
      <c r="IG2275"/>
      <c r="IH2275"/>
      <c r="II2275"/>
      <c r="IJ2275"/>
      <c r="IK2275"/>
      <c r="IL2275"/>
      <c r="IM2275"/>
      <c r="IN2275"/>
    </row>
    <row r="2276" s="33" customFormat="1" ht="15.75" customHeight="1" spans="3:248">
      <c r="C2276" s="86"/>
      <c r="D2276" s="86"/>
      <c r="E2276" s="82"/>
      <c r="F2276" s="87"/>
      <c r="G2276" s="82"/>
      <c r="IG2276"/>
      <c r="IH2276"/>
      <c r="II2276"/>
      <c r="IJ2276"/>
      <c r="IK2276"/>
      <c r="IL2276"/>
      <c r="IM2276"/>
      <c r="IN2276"/>
    </row>
    <row r="2277" s="33" customFormat="1" ht="15.75" customHeight="1" spans="3:248">
      <c r="C2277" s="86"/>
      <c r="D2277" s="86"/>
      <c r="E2277" s="82"/>
      <c r="F2277" s="87"/>
      <c r="G2277" s="82"/>
      <c r="IG2277"/>
      <c r="IH2277"/>
      <c r="II2277"/>
      <c r="IJ2277"/>
      <c r="IK2277"/>
      <c r="IL2277"/>
      <c r="IM2277"/>
      <c r="IN2277"/>
    </row>
    <row r="2278" s="33" customFormat="1" ht="15.75" customHeight="1" spans="3:248">
      <c r="C2278" s="86"/>
      <c r="D2278" s="86"/>
      <c r="E2278" s="82"/>
      <c r="F2278" s="87"/>
      <c r="G2278" s="82"/>
      <c r="IG2278"/>
      <c r="IH2278"/>
      <c r="II2278"/>
      <c r="IJ2278"/>
      <c r="IK2278"/>
      <c r="IL2278"/>
      <c r="IM2278"/>
      <c r="IN2278"/>
    </row>
    <row r="2279" s="33" customFormat="1" ht="15.75" customHeight="1" spans="3:248">
      <c r="C2279" s="86"/>
      <c r="D2279" s="86"/>
      <c r="E2279" s="82"/>
      <c r="F2279" s="87"/>
      <c r="G2279" s="82"/>
      <c r="IG2279"/>
      <c r="IH2279"/>
      <c r="II2279"/>
      <c r="IJ2279"/>
      <c r="IK2279"/>
      <c r="IL2279"/>
      <c r="IM2279"/>
      <c r="IN2279"/>
    </row>
    <row r="2280" s="33" customFormat="1" ht="15.75" customHeight="1" spans="3:248">
      <c r="C2280" s="86"/>
      <c r="D2280" s="86"/>
      <c r="E2280" s="82"/>
      <c r="F2280" s="87"/>
      <c r="G2280" s="82"/>
      <c r="IG2280"/>
      <c r="IH2280"/>
      <c r="II2280"/>
      <c r="IJ2280"/>
      <c r="IK2280"/>
      <c r="IL2280"/>
      <c r="IM2280"/>
      <c r="IN2280"/>
    </row>
    <row r="2281" s="33" customFormat="1" ht="15.75" customHeight="1" spans="3:248">
      <c r="C2281" s="86"/>
      <c r="D2281" s="86"/>
      <c r="E2281" s="82"/>
      <c r="F2281" s="87"/>
      <c r="G2281" s="82"/>
      <c r="IG2281"/>
      <c r="IH2281"/>
      <c r="II2281"/>
      <c r="IJ2281"/>
      <c r="IK2281"/>
      <c r="IL2281"/>
      <c r="IM2281"/>
      <c r="IN2281"/>
    </row>
    <row r="2282" s="33" customFormat="1" ht="15.75" customHeight="1" spans="3:248">
      <c r="C2282" s="86"/>
      <c r="D2282" s="86"/>
      <c r="E2282" s="82"/>
      <c r="F2282" s="87"/>
      <c r="G2282" s="82"/>
      <c r="IG2282"/>
      <c r="IH2282"/>
      <c r="II2282"/>
      <c r="IJ2282"/>
      <c r="IK2282"/>
      <c r="IL2282"/>
      <c r="IM2282"/>
      <c r="IN2282"/>
    </row>
    <row r="2283" s="33" customFormat="1" ht="15.75" customHeight="1" spans="3:248">
      <c r="C2283" s="86"/>
      <c r="D2283" s="86"/>
      <c r="E2283" s="82"/>
      <c r="F2283" s="87"/>
      <c r="G2283" s="82"/>
      <c r="IG2283"/>
      <c r="IH2283"/>
      <c r="II2283"/>
      <c r="IJ2283"/>
      <c r="IK2283"/>
      <c r="IL2283"/>
      <c r="IM2283"/>
      <c r="IN2283"/>
    </row>
    <row r="2284" s="33" customFormat="1" ht="15.75" customHeight="1" spans="3:248">
      <c r="C2284" s="86"/>
      <c r="D2284" s="86"/>
      <c r="E2284" s="82"/>
      <c r="F2284" s="87"/>
      <c r="G2284" s="82"/>
      <c r="IG2284"/>
      <c r="IH2284"/>
      <c r="II2284"/>
      <c r="IJ2284"/>
      <c r="IK2284"/>
      <c r="IL2284"/>
      <c r="IM2284"/>
      <c r="IN2284"/>
    </row>
    <row r="2285" s="33" customFormat="1" ht="15.75" customHeight="1" spans="3:248">
      <c r="C2285" s="86"/>
      <c r="D2285" s="86"/>
      <c r="E2285" s="82"/>
      <c r="F2285" s="87"/>
      <c r="G2285" s="82"/>
      <c r="IG2285"/>
      <c r="IH2285"/>
      <c r="II2285"/>
      <c r="IJ2285"/>
      <c r="IK2285"/>
      <c r="IL2285"/>
      <c r="IM2285"/>
      <c r="IN2285"/>
    </row>
    <row r="2286" s="33" customFormat="1" ht="15.75" customHeight="1" spans="3:248">
      <c r="C2286" s="86"/>
      <c r="D2286" s="86"/>
      <c r="E2286" s="82"/>
      <c r="F2286" s="87"/>
      <c r="G2286" s="82"/>
      <c r="IG2286"/>
      <c r="IH2286"/>
      <c r="II2286"/>
      <c r="IJ2286"/>
      <c r="IK2286"/>
      <c r="IL2286"/>
      <c r="IM2286"/>
      <c r="IN2286"/>
    </row>
    <row r="2287" s="33" customFormat="1" ht="15.75" customHeight="1" spans="3:248">
      <c r="C2287" s="86"/>
      <c r="D2287" s="86"/>
      <c r="E2287" s="82"/>
      <c r="F2287" s="87"/>
      <c r="G2287" s="82"/>
      <c r="IG2287"/>
      <c r="IH2287"/>
      <c r="II2287"/>
      <c r="IJ2287"/>
      <c r="IK2287"/>
      <c r="IL2287"/>
      <c r="IM2287"/>
      <c r="IN2287"/>
    </row>
    <row r="2288" s="33" customFormat="1" ht="15.75" customHeight="1" spans="3:248">
      <c r="C2288" s="86"/>
      <c r="D2288" s="86"/>
      <c r="E2288" s="82"/>
      <c r="F2288" s="87"/>
      <c r="G2288" s="82"/>
      <c r="IG2288"/>
      <c r="IH2288"/>
      <c r="II2288"/>
      <c r="IJ2288"/>
      <c r="IK2288"/>
      <c r="IL2288"/>
      <c r="IM2288"/>
      <c r="IN2288"/>
    </row>
    <row r="2289" s="33" customFormat="1" ht="15.75" customHeight="1" spans="3:248">
      <c r="C2289" s="86"/>
      <c r="D2289" s="86"/>
      <c r="E2289" s="82"/>
      <c r="F2289" s="87"/>
      <c r="G2289" s="82"/>
      <c r="IG2289"/>
      <c r="IH2289"/>
      <c r="II2289"/>
      <c r="IJ2289"/>
      <c r="IK2289"/>
      <c r="IL2289"/>
      <c r="IM2289"/>
      <c r="IN2289"/>
    </row>
    <row r="2290" s="33" customFormat="1" ht="15.75" customHeight="1" spans="3:248">
      <c r="C2290" s="86"/>
      <c r="D2290" s="86"/>
      <c r="E2290" s="82"/>
      <c r="F2290" s="87"/>
      <c r="G2290" s="82"/>
      <c r="IG2290"/>
      <c r="IH2290"/>
      <c r="II2290"/>
      <c r="IJ2290"/>
      <c r="IK2290"/>
      <c r="IL2290"/>
      <c r="IM2290"/>
      <c r="IN2290"/>
    </row>
    <row r="2291" s="33" customFormat="1" ht="15.75" customHeight="1" spans="3:248">
      <c r="C2291" s="86"/>
      <c r="D2291" s="86"/>
      <c r="E2291" s="82"/>
      <c r="F2291" s="87"/>
      <c r="G2291" s="82"/>
      <c r="IG2291"/>
      <c r="IH2291"/>
      <c r="II2291"/>
      <c r="IJ2291"/>
      <c r="IK2291"/>
      <c r="IL2291"/>
      <c r="IM2291"/>
      <c r="IN2291"/>
    </row>
    <row r="2292" s="33" customFormat="1" ht="15.75" customHeight="1" spans="3:248">
      <c r="C2292" s="86"/>
      <c r="D2292" s="86"/>
      <c r="E2292" s="82"/>
      <c r="F2292" s="87"/>
      <c r="G2292" s="82"/>
      <c r="IG2292"/>
      <c r="IH2292"/>
      <c r="II2292"/>
      <c r="IJ2292"/>
      <c r="IK2292"/>
      <c r="IL2292"/>
      <c r="IM2292"/>
      <c r="IN2292"/>
    </row>
    <row r="2293" s="33" customFormat="1" ht="15.75" customHeight="1" spans="3:248">
      <c r="C2293" s="86"/>
      <c r="D2293" s="86"/>
      <c r="E2293" s="82"/>
      <c r="F2293" s="87"/>
      <c r="G2293" s="82"/>
      <c r="IG2293"/>
      <c r="IH2293"/>
      <c r="II2293"/>
      <c r="IJ2293"/>
      <c r="IK2293"/>
      <c r="IL2293"/>
      <c r="IM2293"/>
      <c r="IN2293"/>
    </row>
    <row r="2294" s="33" customFormat="1" ht="15.75" customHeight="1" spans="3:248">
      <c r="C2294" s="86"/>
      <c r="D2294" s="86"/>
      <c r="E2294" s="82"/>
      <c r="F2294" s="87"/>
      <c r="G2294" s="82"/>
      <c r="IG2294"/>
      <c r="IH2294"/>
      <c r="II2294"/>
      <c r="IJ2294"/>
      <c r="IK2294"/>
      <c r="IL2294"/>
      <c r="IM2294"/>
      <c r="IN2294"/>
    </row>
    <row r="2295" s="33" customFormat="1" ht="15.75" customHeight="1" spans="3:248">
      <c r="C2295" s="86"/>
      <c r="D2295" s="86"/>
      <c r="E2295" s="82"/>
      <c r="F2295" s="87"/>
      <c r="G2295" s="82"/>
      <c r="IG2295"/>
      <c r="IH2295"/>
      <c r="II2295"/>
      <c r="IJ2295"/>
      <c r="IK2295"/>
      <c r="IL2295"/>
      <c r="IM2295"/>
      <c r="IN2295"/>
    </row>
    <row r="2296" s="33" customFormat="1" ht="15.75" customHeight="1" spans="3:248">
      <c r="C2296" s="86"/>
      <c r="D2296" s="86"/>
      <c r="E2296" s="82"/>
      <c r="F2296" s="87"/>
      <c r="G2296" s="82"/>
      <c r="IG2296"/>
      <c r="IH2296"/>
      <c r="II2296"/>
      <c r="IJ2296"/>
      <c r="IK2296"/>
      <c r="IL2296"/>
      <c r="IM2296"/>
      <c r="IN2296"/>
    </row>
    <row r="2297" s="33" customFormat="1" ht="15.75" customHeight="1" spans="3:248">
      <c r="C2297" s="86"/>
      <c r="D2297" s="86"/>
      <c r="E2297" s="82"/>
      <c r="F2297" s="87"/>
      <c r="G2297" s="82"/>
      <c r="IG2297"/>
      <c r="IH2297"/>
      <c r="II2297"/>
      <c r="IJ2297"/>
      <c r="IK2297"/>
      <c r="IL2297"/>
      <c r="IM2297"/>
      <c r="IN2297"/>
    </row>
    <row r="2298" s="33" customFormat="1" ht="15.75" customHeight="1" spans="3:248">
      <c r="C2298" s="86"/>
      <c r="D2298" s="86"/>
      <c r="E2298" s="82"/>
      <c r="F2298" s="87"/>
      <c r="G2298" s="82"/>
      <c r="IG2298"/>
      <c r="IH2298"/>
      <c r="II2298"/>
      <c r="IJ2298"/>
      <c r="IK2298"/>
      <c r="IL2298"/>
      <c r="IM2298"/>
      <c r="IN2298"/>
    </row>
    <row r="2299" s="33" customFormat="1" ht="15.75" customHeight="1" spans="3:248">
      <c r="C2299" s="86"/>
      <c r="D2299" s="86"/>
      <c r="E2299" s="82"/>
      <c r="F2299" s="87"/>
      <c r="G2299" s="82"/>
      <c r="IG2299"/>
      <c r="IH2299"/>
      <c r="II2299"/>
      <c r="IJ2299"/>
      <c r="IK2299"/>
      <c r="IL2299"/>
      <c r="IM2299"/>
      <c r="IN2299"/>
    </row>
    <row r="2300" s="33" customFormat="1" ht="15.75" customHeight="1" spans="3:248">
      <c r="C2300" s="86"/>
      <c r="D2300" s="86"/>
      <c r="E2300" s="82"/>
      <c r="F2300" s="87"/>
      <c r="G2300" s="82"/>
      <c r="IG2300"/>
      <c r="IH2300"/>
      <c r="II2300"/>
      <c r="IJ2300"/>
      <c r="IK2300"/>
      <c r="IL2300"/>
      <c r="IM2300"/>
      <c r="IN2300"/>
    </row>
    <row r="2301" s="33" customFormat="1" ht="15.75" customHeight="1" spans="3:248">
      <c r="C2301" s="86"/>
      <c r="D2301" s="86"/>
      <c r="E2301" s="82"/>
      <c r="F2301" s="87"/>
      <c r="G2301" s="82"/>
      <c r="IG2301"/>
      <c r="IH2301"/>
      <c r="II2301"/>
      <c r="IJ2301"/>
      <c r="IK2301"/>
      <c r="IL2301"/>
      <c r="IM2301"/>
      <c r="IN2301"/>
    </row>
    <row r="2302" s="33" customFormat="1" ht="15.75" customHeight="1" spans="3:248">
      <c r="C2302" s="86"/>
      <c r="D2302" s="86"/>
      <c r="E2302" s="82"/>
      <c r="F2302" s="87"/>
      <c r="G2302" s="82"/>
      <c r="IG2302"/>
      <c r="IH2302"/>
      <c r="II2302"/>
      <c r="IJ2302"/>
      <c r="IK2302"/>
      <c r="IL2302"/>
      <c r="IM2302"/>
      <c r="IN2302"/>
    </row>
    <row r="2303" s="33" customFormat="1" ht="15.75" customHeight="1" spans="3:248">
      <c r="C2303" s="86"/>
      <c r="D2303" s="86"/>
      <c r="E2303" s="82"/>
      <c r="F2303" s="87"/>
      <c r="G2303" s="82"/>
      <c r="IG2303"/>
      <c r="IH2303"/>
      <c r="II2303"/>
      <c r="IJ2303"/>
      <c r="IK2303"/>
      <c r="IL2303"/>
      <c r="IM2303"/>
      <c r="IN2303"/>
    </row>
    <row r="2304" s="33" customFormat="1" ht="15.75" customHeight="1" spans="3:248">
      <c r="C2304" s="86"/>
      <c r="D2304" s="86"/>
      <c r="E2304" s="82"/>
      <c r="F2304" s="87"/>
      <c r="G2304" s="82"/>
      <c r="IG2304"/>
      <c r="IH2304"/>
      <c r="II2304"/>
      <c r="IJ2304"/>
      <c r="IK2304"/>
      <c r="IL2304"/>
      <c r="IM2304"/>
      <c r="IN2304"/>
    </row>
    <row r="2305" s="33" customFormat="1" ht="15.75" customHeight="1" spans="3:248">
      <c r="C2305" s="86"/>
      <c r="D2305" s="86"/>
      <c r="E2305" s="82"/>
      <c r="F2305" s="87"/>
      <c r="G2305" s="82"/>
      <c r="IG2305"/>
      <c r="IH2305"/>
      <c r="II2305"/>
      <c r="IJ2305"/>
      <c r="IK2305"/>
      <c r="IL2305"/>
      <c r="IM2305"/>
      <c r="IN2305"/>
    </row>
    <row r="2306" s="33" customFormat="1" ht="15.75" customHeight="1" spans="3:248">
      <c r="C2306" s="86"/>
      <c r="D2306" s="86"/>
      <c r="E2306" s="82"/>
      <c r="F2306" s="87"/>
      <c r="G2306" s="82"/>
      <c r="IG2306"/>
      <c r="IH2306"/>
      <c r="II2306"/>
      <c r="IJ2306"/>
      <c r="IK2306"/>
      <c r="IL2306"/>
      <c r="IM2306"/>
      <c r="IN2306"/>
    </row>
    <row r="2307" s="33" customFormat="1" ht="15.75" customHeight="1" spans="3:248">
      <c r="C2307" s="86"/>
      <c r="D2307" s="86"/>
      <c r="E2307" s="82"/>
      <c r="F2307" s="87"/>
      <c r="G2307" s="82"/>
      <c r="IG2307"/>
      <c r="IH2307"/>
      <c r="II2307"/>
      <c r="IJ2307"/>
      <c r="IK2307"/>
      <c r="IL2307"/>
      <c r="IM2307"/>
      <c r="IN2307"/>
    </row>
    <row r="2308" s="33" customFormat="1" ht="15.75" customHeight="1" spans="3:248">
      <c r="C2308" s="86"/>
      <c r="D2308" s="86"/>
      <c r="E2308" s="82"/>
      <c r="F2308" s="87"/>
      <c r="G2308" s="82"/>
      <c r="IG2308"/>
      <c r="IH2308"/>
      <c r="II2308"/>
      <c r="IJ2308"/>
      <c r="IK2308"/>
      <c r="IL2308"/>
      <c r="IM2308"/>
      <c r="IN2308"/>
    </row>
    <row r="2309" s="33" customFormat="1" ht="15.75" customHeight="1" spans="3:248">
      <c r="C2309" s="86"/>
      <c r="D2309" s="86"/>
      <c r="E2309" s="82"/>
      <c r="F2309" s="87"/>
      <c r="G2309" s="82"/>
      <c r="IG2309"/>
      <c r="IH2309"/>
      <c r="II2309"/>
      <c r="IJ2309"/>
      <c r="IK2309"/>
      <c r="IL2309"/>
      <c r="IM2309"/>
      <c r="IN2309"/>
    </row>
    <row r="2310" s="33" customFormat="1" ht="15.75" customHeight="1" spans="3:248">
      <c r="C2310" s="86"/>
      <c r="D2310" s="86"/>
      <c r="E2310" s="82"/>
      <c r="F2310" s="87"/>
      <c r="G2310" s="82"/>
      <c r="IG2310"/>
      <c r="IH2310"/>
      <c r="II2310"/>
      <c r="IJ2310"/>
      <c r="IK2310"/>
      <c r="IL2310"/>
      <c r="IM2310"/>
      <c r="IN2310"/>
    </row>
    <row r="2311" s="33" customFormat="1" ht="15.75" customHeight="1" spans="3:248">
      <c r="C2311" s="86"/>
      <c r="D2311" s="86"/>
      <c r="E2311" s="82"/>
      <c r="F2311" s="87"/>
      <c r="G2311" s="82"/>
      <c r="IG2311"/>
      <c r="IH2311"/>
      <c r="II2311"/>
      <c r="IJ2311"/>
      <c r="IK2311"/>
      <c r="IL2311"/>
      <c r="IM2311"/>
      <c r="IN2311"/>
    </row>
    <row r="2312" s="33" customFormat="1" ht="15.75" customHeight="1" spans="3:248">
      <c r="C2312" s="86"/>
      <c r="D2312" s="86"/>
      <c r="E2312" s="82"/>
      <c r="F2312" s="87"/>
      <c r="G2312" s="82"/>
      <c r="IG2312"/>
      <c r="IH2312"/>
      <c r="II2312"/>
      <c r="IJ2312"/>
      <c r="IK2312"/>
      <c r="IL2312"/>
      <c r="IM2312"/>
      <c r="IN2312"/>
    </row>
    <row r="2313" s="33" customFormat="1" ht="15.75" customHeight="1" spans="3:248">
      <c r="C2313" s="86"/>
      <c r="D2313" s="86"/>
      <c r="E2313" s="82"/>
      <c r="F2313" s="87"/>
      <c r="G2313" s="82"/>
      <c r="IG2313"/>
      <c r="IH2313"/>
      <c r="II2313"/>
      <c r="IJ2313"/>
      <c r="IK2313"/>
      <c r="IL2313"/>
      <c r="IM2313"/>
      <c r="IN2313"/>
    </row>
    <row r="2314" s="33" customFormat="1" ht="15.75" customHeight="1" spans="3:248">
      <c r="C2314" s="86"/>
      <c r="D2314" s="86"/>
      <c r="E2314" s="82"/>
      <c r="F2314" s="87"/>
      <c r="G2314" s="82"/>
      <c r="IG2314"/>
      <c r="IH2314"/>
      <c r="II2314"/>
      <c r="IJ2314"/>
      <c r="IK2314"/>
      <c r="IL2314"/>
      <c r="IM2314"/>
      <c r="IN2314"/>
    </row>
    <row r="2315" s="33" customFormat="1" ht="15.75" customHeight="1" spans="3:248">
      <c r="C2315" s="86"/>
      <c r="D2315" s="86"/>
      <c r="E2315" s="82"/>
      <c r="F2315" s="87"/>
      <c r="G2315" s="82"/>
      <c r="IG2315"/>
      <c r="IH2315"/>
      <c r="II2315"/>
      <c r="IJ2315"/>
      <c r="IK2315"/>
      <c r="IL2315"/>
      <c r="IM2315"/>
      <c r="IN2315"/>
    </row>
    <row r="2316" s="33" customFormat="1" ht="15.75" customHeight="1" spans="3:248">
      <c r="C2316" s="86"/>
      <c r="D2316" s="86"/>
      <c r="E2316" s="82"/>
      <c r="F2316" s="87"/>
      <c r="G2316" s="82"/>
      <c r="IG2316"/>
      <c r="IH2316"/>
      <c r="II2316"/>
      <c r="IJ2316"/>
      <c r="IK2316"/>
      <c r="IL2316"/>
      <c r="IM2316"/>
      <c r="IN2316"/>
    </row>
    <row r="2317" s="33" customFormat="1" ht="15.75" customHeight="1" spans="3:248">
      <c r="C2317" s="86"/>
      <c r="D2317" s="86"/>
      <c r="E2317" s="82"/>
      <c r="F2317" s="87"/>
      <c r="G2317" s="82"/>
      <c r="IG2317"/>
      <c r="IH2317"/>
      <c r="II2317"/>
      <c r="IJ2317"/>
      <c r="IK2317"/>
      <c r="IL2317"/>
      <c r="IM2317"/>
      <c r="IN2317"/>
    </row>
    <row r="2318" s="33" customFormat="1" ht="15.75" customHeight="1" spans="3:248">
      <c r="C2318" s="86"/>
      <c r="D2318" s="86"/>
      <c r="E2318" s="82"/>
      <c r="F2318" s="87"/>
      <c r="G2318" s="82"/>
      <c r="IG2318"/>
      <c r="IH2318"/>
      <c r="II2318"/>
      <c r="IJ2318"/>
      <c r="IK2318"/>
      <c r="IL2318"/>
      <c r="IM2318"/>
      <c r="IN2318"/>
    </row>
    <row r="2319" s="33" customFormat="1" ht="15.75" customHeight="1" spans="3:248">
      <c r="C2319" s="86"/>
      <c r="D2319" s="86"/>
      <c r="E2319" s="82"/>
      <c r="F2319" s="87"/>
      <c r="G2319" s="82"/>
      <c r="IG2319"/>
      <c r="IH2319"/>
      <c r="II2319"/>
      <c r="IJ2319"/>
      <c r="IK2319"/>
      <c r="IL2319"/>
      <c r="IM2319"/>
      <c r="IN2319"/>
    </row>
    <row r="2320" s="33" customFormat="1" ht="15.75" customHeight="1" spans="3:248">
      <c r="C2320" s="86"/>
      <c r="D2320" s="86"/>
      <c r="E2320" s="82"/>
      <c r="F2320" s="87"/>
      <c r="G2320" s="82"/>
      <c r="IG2320"/>
      <c r="IH2320"/>
      <c r="II2320"/>
      <c r="IJ2320"/>
      <c r="IK2320"/>
      <c r="IL2320"/>
      <c r="IM2320"/>
      <c r="IN2320"/>
    </row>
    <row r="2321" s="33" customFormat="1" ht="15.75" customHeight="1" spans="3:248">
      <c r="C2321" s="86"/>
      <c r="D2321" s="86"/>
      <c r="E2321" s="82"/>
      <c r="F2321" s="87"/>
      <c r="G2321" s="82"/>
      <c r="IG2321"/>
      <c r="IH2321"/>
      <c r="II2321"/>
      <c r="IJ2321"/>
      <c r="IK2321"/>
      <c r="IL2321"/>
      <c r="IM2321"/>
      <c r="IN2321"/>
    </row>
    <row r="2322" s="33" customFormat="1" ht="15.75" customHeight="1" spans="3:248">
      <c r="C2322" s="86"/>
      <c r="D2322" s="86"/>
      <c r="E2322" s="82"/>
      <c r="F2322" s="87"/>
      <c r="G2322" s="82"/>
      <c r="IG2322"/>
      <c r="IH2322"/>
      <c r="II2322"/>
      <c r="IJ2322"/>
      <c r="IK2322"/>
      <c r="IL2322"/>
      <c r="IM2322"/>
      <c r="IN2322"/>
    </row>
    <row r="2323" s="33" customFormat="1" ht="15.75" customHeight="1" spans="3:248">
      <c r="C2323" s="86"/>
      <c r="D2323" s="86"/>
      <c r="E2323" s="82"/>
      <c r="F2323" s="87"/>
      <c r="G2323" s="82"/>
      <c r="IG2323"/>
      <c r="IH2323"/>
      <c r="II2323"/>
      <c r="IJ2323"/>
      <c r="IK2323"/>
      <c r="IL2323"/>
      <c r="IM2323"/>
      <c r="IN2323"/>
    </row>
    <row r="2324" s="33" customFormat="1" ht="15.75" customHeight="1" spans="3:248">
      <c r="C2324" s="86"/>
      <c r="D2324" s="86"/>
      <c r="E2324" s="82"/>
      <c r="F2324" s="87"/>
      <c r="G2324" s="82"/>
      <c r="IG2324"/>
      <c r="IH2324"/>
      <c r="II2324"/>
      <c r="IJ2324"/>
      <c r="IK2324"/>
      <c r="IL2324"/>
      <c r="IM2324"/>
      <c r="IN2324"/>
    </row>
    <row r="2325" s="33" customFormat="1" ht="15.75" customHeight="1" spans="3:248">
      <c r="C2325" s="86"/>
      <c r="D2325" s="86"/>
      <c r="E2325" s="82"/>
      <c r="F2325" s="87"/>
      <c r="G2325" s="82"/>
      <c r="IG2325"/>
      <c r="IH2325"/>
      <c r="II2325"/>
      <c r="IJ2325"/>
      <c r="IK2325"/>
      <c r="IL2325"/>
      <c r="IM2325"/>
      <c r="IN2325"/>
    </row>
    <row r="2326" s="33" customFormat="1" ht="15.75" customHeight="1" spans="3:248">
      <c r="C2326" s="86"/>
      <c r="D2326" s="86"/>
      <c r="E2326" s="82"/>
      <c r="F2326" s="87"/>
      <c r="G2326" s="82"/>
      <c r="IG2326"/>
      <c r="IH2326"/>
      <c r="II2326"/>
      <c r="IJ2326"/>
      <c r="IK2326"/>
      <c r="IL2326"/>
      <c r="IM2326"/>
      <c r="IN2326"/>
    </row>
    <row r="2327" s="33" customFormat="1" ht="15.75" customHeight="1" spans="3:248">
      <c r="C2327" s="86"/>
      <c r="D2327" s="86"/>
      <c r="E2327" s="82"/>
      <c r="F2327" s="87"/>
      <c r="G2327" s="82"/>
      <c r="IG2327"/>
      <c r="IH2327"/>
      <c r="II2327"/>
      <c r="IJ2327"/>
      <c r="IK2327"/>
      <c r="IL2327"/>
      <c r="IM2327"/>
      <c r="IN2327"/>
    </row>
    <row r="2328" s="33" customFormat="1" ht="15.75" customHeight="1" spans="3:248">
      <c r="C2328" s="86"/>
      <c r="D2328" s="86"/>
      <c r="E2328" s="82"/>
      <c r="F2328" s="87"/>
      <c r="G2328" s="82"/>
      <c r="IG2328"/>
      <c r="IH2328"/>
      <c r="II2328"/>
      <c r="IJ2328"/>
      <c r="IK2328"/>
      <c r="IL2328"/>
      <c r="IM2328"/>
      <c r="IN2328"/>
    </row>
    <row r="2329" s="33" customFormat="1" ht="15.75" customHeight="1" spans="3:248">
      <c r="C2329" s="86"/>
      <c r="D2329" s="86"/>
      <c r="E2329" s="82"/>
      <c r="F2329" s="87"/>
      <c r="G2329" s="82"/>
      <c r="IG2329"/>
      <c r="IH2329"/>
      <c r="II2329"/>
      <c r="IJ2329"/>
      <c r="IK2329"/>
      <c r="IL2329"/>
      <c r="IM2329"/>
      <c r="IN2329"/>
    </row>
    <row r="2330" s="33" customFormat="1" ht="15.75" customHeight="1" spans="3:248">
      <c r="C2330" s="86"/>
      <c r="D2330" s="86"/>
      <c r="E2330" s="82"/>
      <c r="F2330" s="87"/>
      <c r="G2330" s="82"/>
      <c r="IG2330"/>
      <c r="IH2330"/>
      <c r="II2330"/>
      <c r="IJ2330"/>
      <c r="IK2330"/>
      <c r="IL2330"/>
      <c r="IM2330"/>
      <c r="IN2330"/>
    </row>
    <row r="2331" s="33" customFormat="1" ht="15.75" customHeight="1" spans="3:248">
      <c r="C2331" s="86"/>
      <c r="D2331" s="86"/>
      <c r="E2331" s="82"/>
      <c r="F2331" s="87"/>
      <c r="G2331" s="82"/>
      <c r="IG2331"/>
      <c r="IH2331"/>
      <c r="II2331"/>
      <c r="IJ2331"/>
      <c r="IK2331"/>
      <c r="IL2331"/>
      <c r="IM2331"/>
      <c r="IN2331"/>
    </row>
    <row r="2332" s="33" customFormat="1" ht="15.75" customHeight="1" spans="3:248">
      <c r="C2332" s="86"/>
      <c r="D2332" s="86"/>
      <c r="E2332" s="82"/>
      <c r="F2332" s="87"/>
      <c r="G2332" s="82"/>
      <c r="IG2332"/>
      <c r="IH2332"/>
      <c r="II2332"/>
      <c r="IJ2332"/>
      <c r="IK2332"/>
      <c r="IL2332"/>
      <c r="IM2332"/>
      <c r="IN2332"/>
    </row>
    <row r="2333" s="33" customFormat="1" ht="15.75" customHeight="1" spans="3:248">
      <c r="C2333" s="86"/>
      <c r="D2333" s="86"/>
      <c r="E2333" s="82"/>
      <c r="F2333" s="87"/>
      <c r="G2333" s="82"/>
      <c r="IG2333"/>
      <c r="IH2333"/>
      <c r="II2333"/>
      <c r="IJ2333"/>
      <c r="IK2333"/>
      <c r="IL2333"/>
      <c r="IM2333"/>
      <c r="IN2333"/>
    </row>
    <row r="2334" s="33" customFormat="1" ht="15.75" customHeight="1" spans="3:248">
      <c r="C2334" s="86"/>
      <c r="D2334" s="86"/>
      <c r="E2334" s="82"/>
      <c r="F2334" s="87"/>
      <c r="G2334" s="82"/>
      <c r="IG2334"/>
      <c r="IH2334"/>
      <c r="II2334"/>
      <c r="IJ2334"/>
      <c r="IK2334"/>
      <c r="IL2334"/>
      <c r="IM2334"/>
      <c r="IN2334"/>
    </row>
    <row r="2335" s="33" customFormat="1" ht="15.75" customHeight="1" spans="3:248">
      <c r="C2335" s="86"/>
      <c r="D2335" s="86"/>
      <c r="E2335" s="82"/>
      <c r="F2335" s="87"/>
      <c r="G2335" s="82"/>
      <c r="IG2335"/>
      <c r="IH2335"/>
      <c r="II2335"/>
      <c r="IJ2335"/>
      <c r="IK2335"/>
      <c r="IL2335"/>
      <c r="IM2335"/>
      <c r="IN2335"/>
    </row>
    <row r="2336" s="33" customFormat="1" ht="15.75" customHeight="1" spans="3:248">
      <c r="C2336" s="86"/>
      <c r="D2336" s="86"/>
      <c r="E2336" s="82"/>
      <c r="F2336" s="87"/>
      <c r="G2336" s="82"/>
      <c r="IG2336"/>
      <c r="IH2336"/>
      <c r="II2336"/>
      <c r="IJ2336"/>
      <c r="IK2336"/>
      <c r="IL2336"/>
      <c r="IM2336"/>
      <c r="IN2336"/>
    </row>
    <row r="2337" s="33" customFormat="1" ht="15.75" customHeight="1" spans="3:248">
      <c r="C2337" s="86"/>
      <c r="D2337" s="86"/>
      <c r="E2337" s="82"/>
      <c r="F2337" s="87"/>
      <c r="G2337" s="82"/>
      <c r="IG2337"/>
      <c r="IH2337"/>
      <c r="II2337"/>
      <c r="IJ2337"/>
      <c r="IK2337"/>
      <c r="IL2337"/>
      <c r="IM2337"/>
      <c r="IN2337"/>
    </row>
    <row r="2338" s="33" customFormat="1" ht="15.75" customHeight="1" spans="3:248">
      <c r="C2338" s="86"/>
      <c r="D2338" s="86"/>
      <c r="E2338" s="82"/>
      <c r="F2338" s="87"/>
      <c r="G2338" s="82"/>
      <c r="IG2338"/>
      <c r="IH2338"/>
      <c r="II2338"/>
      <c r="IJ2338"/>
      <c r="IK2338"/>
      <c r="IL2338"/>
      <c r="IM2338"/>
      <c r="IN2338"/>
    </row>
    <row r="2339" s="33" customFormat="1" ht="15.75" customHeight="1" spans="3:248">
      <c r="C2339" s="86"/>
      <c r="D2339" s="86"/>
      <c r="E2339" s="82"/>
      <c r="F2339" s="87"/>
      <c r="G2339" s="82"/>
      <c r="IG2339"/>
      <c r="IH2339"/>
      <c r="II2339"/>
      <c r="IJ2339"/>
      <c r="IK2339"/>
      <c r="IL2339"/>
      <c r="IM2339"/>
      <c r="IN2339"/>
    </row>
    <row r="2340" s="33" customFormat="1" ht="15.75" customHeight="1" spans="3:248">
      <c r="C2340" s="86"/>
      <c r="D2340" s="86"/>
      <c r="E2340" s="82"/>
      <c r="F2340" s="87"/>
      <c r="G2340" s="82"/>
      <c r="IG2340"/>
      <c r="IH2340"/>
      <c r="II2340"/>
      <c r="IJ2340"/>
      <c r="IK2340"/>
      <c r="IL2340"/>
      <c r="IM2340"/>
      <c r="IN2340"/>
    </row>
    <row r="2341" s="33" customFormat="1" ht="15.75" customHeight="1" spans="3:248">
      <c r="C2341" s="86"/>
      <c r="D2341" s="86"/>
      <c r="E2341" s="82"/>
      <c r="F2341" s="87"/>
      <c r="G2341" s="82"/>
      <c r="IG2341"/>
      <c r="IH2341"/>
      <c r="II2341"/>
      <c r="IJ2341"/>
      <c r="IK2341"/>
      <c r="IL2341"/>
      <c r="IM2341"/>
      <c r="IN2341"/>
    </row>
    <row r="2342" s="33" customFormat="1" ht="15.75" customHeight="1" spans="3:248">
      <c r="C2342" s="86"/>
      <c r="D2342" s="86"/>
      <c r="E2342" s="82"/>
      <c r="F2342" s="87"/>
      <c r="G2342" s="82"/>
      <c r="IG2342"/>
      <c r="IH2342"/>
      <c r="II2342"/>
      <c r="IJ2342"/>
      <c r="IK2342"/>
      <c r="IL2342"/>
      <c r="IM2342"/>
      <c r="IN2342"/>
    </row>
    <row r="2343" s="33" customFormat="1" ht="15.75" customHeight="1" spans="3:248">
      <c r="C2343" s="86"/>
      <c r="D2343" s="86"/>
      <c r="E2343" s="82"/>
      <c r="F2343" s="87"/>
      <c r="G2343" s="82"/>
      <c r="IG2343"/>
      <c r="IH2343"/>
      <c r="II2343"/>
      <c r="IJ2343"/>
      <c r="IK2343"/>
      <c r="IL2343"/>
      <c r="IM2343"/>
      <c r="IN2343"/>
    </row>
    <row r="2344" s="33" customFormat="1" ht="15.75" customHeight="1" spans="3:248">
      <c r="C2344" s="86"/>
      <c r="D2344" s="86"/>
      <c r="E2344" s="82"/>
      <c r="F2344" s="87"/>
      <c r="G2344" s="82"/>
      <c r="IG2344"/>
      <c r="IH2344"/>
      <c r="II2344"/>
      <c r="IJ2344"/>
      <c r="IK2344"/>
      <c r="IL2344"/>
      <c r="IM2344"/>
      <c r="IN2344"/>
    </row>
    <row r="2345" s="33" customFormat="1" ht="15.75" customHeight="1" spans="3:248">
      <c r="C2345" s="86"/>
      <c r="D2345" s="86"/>
      <c r="E2345" s="82"/>
      <c r="F2345" s="87"/>
      <c r="G2345" s="82"/>
      <c r="IG2345"/>
      <c r="IH2345"/>
      <c r="II2345"/>
      <c r="IJ2345"/>
      <c r="IK2345"/>
      <c r="IL2345"/>
      <c r="IM2345"/>
      <c r="IN2345"/>
    </row>
    <row r="2346" s="33" customFormat="1" ht="15.75" customHeight="1" spans="3:248">
      <c r="C2346" s="86"/>
      <c r="D2346" s="86"/>
      <c r="E2346" s="82"/>
      <c r="F2346" s="87"/>
      <c r="G2346" s="82"/>
      <c r="IG2346"/>
      <c r="IH2346"/>
      <c r="II2346"/>
      <c r="IJ2346"/>
      <c r="IK2346"/>
      <c r="IL2346"/>
      <c r="IM2346"/>
      <c r="IN2346"/>
    </row>
    <row r="2347" s="33" customFormat="1" ht="15.75" customHeight="1" spans="3:248">
      <c r="C2347" s="86"/>
      <c r="D2347" s="86"/>
      <c r="E2347" s="82"/>
      <c r="F2347" s="87"/>
      <c r="G2347" s="82"/>
      <c r="IG2347"/>
      <c r="IH2347"/>
      <c r="II2347"/>
      <c r="IJ2347"/>
      <c r="IK2347"/>
      <c r="IL2347"/>
      <c r="IM2347"/>
      <c r="IN2347"/>
    </row>
    <row r="2348" s="33" customFormat="1" ht="15.75" customHeight="1" spans="3:248">
      <c r="C2348" s="86"/>
      <c r="D2348" s="86"/>
      <c r="E2348" s="82"/>
      <c r="F2348" s="87"/>
      <c r="G2348" s="82"/>
      <c r="IG2348"/>
      <c r="IH2348"/>
      <c r="II2348"/>
      <c r="IJ2348"/>
      <c r="IK2348"/>
      <c r="IL2348"/>
      <c r="IM2348"/>
      <c r="IN2348"/>
    </row>
    <row r="2349" s="33" customFormat="1" ht="15.75" customHeight="1" spans="3:248">
      <c r="C2349" s="86"/>
      <c r="D2349" s="86"/>
      <c r="E2349" s="82"/>
      <c r="F2349" s="87"/>
      <c r="G2349" s="82"/>
      <c r="IG2349"/>
      <c r="IH2349"/>
      <c r="II2349"/>
      <c r="IJ2349"/>
      <c r="IK2349"/>
      <c r="IL2349"/>
      <c r="IM2349"/>
      <c r="IN2349"/>
    </row>
    <row r="2350" s="33" customFormat="1" ht="15.75" customHeight="1" spans="3:248">
      <c r="C2350" s="86"/>
      <c r="D2350" s="86"/>
      <c r="E2350" s="82"/>
      <c r="F2350" s="87"/>
      <c r="G2350" s="82"/>
      <c r="IG2350"/>
      <c r="IH2350"/>
      <c r="II2350"/>
      <c r="IJ2350"/>
      <c r="IK2350"/>
      <c r="IL2350"/>
      <c r="IM2350"/>
      <c r="IN2350"/>
    </row>
    <row r="2351" s="33" customFormat="1" ht="15.75" customHeight="1" spans="3:248">
      <c r="C2351" s="86"/>
      <c r="D2351" s="86"/>
      <c r="E2351" s="82"/>
      <c r="F2351" s="87"/>
      <c r="G2351" s="82"/>
      <c r="IG2351"/>
      <c r="IH2351"/>
      <c r="II2351"/>
      <c r="IJ2351"/>
      <c r="IK2351"/>
      <c r="IL2351"/>
      <c r="IM2351"/>
      <c r="IN2351"/>
    </row>
    <row r="2352" s="33" customFormat="1" ht="15.75" customHeight="1" spans="3:248">
      <c r="C2352" s="86"/>
      <c r="D2352" s="86"/>
      <c r="E2352" s="82"/>
      <c r="F2352" s="87"/>
      <c r="G2352" s="82"/>
      <c r="IG2352"/>
      <c r="IH2352"/>
      <c r="II2352"/>
      <c r="IJ2352"/>
      <c r="IK2352"/>
      <c r="IL2352"/>
      <c r="IM2352"/>
      <c r="IN2352"/>
    </row>
    <row r="2353" s="33" customFormat="1" ht="15.75" customHeight="1" spans="3:248">
      <c r="C2353" s="86"/>
      <c r="D2353" s="86"/>
      <c r="E2353" s="82"/>
      <c r="F2353" s="87"/>
      <c r="G2353" s="82"/>
      <c r="IG2353"/>
      <c r="IH2353"/>
      <c r="II2353"/>
      <c r="IJ2353"/>
      <c r="IK2353"/>
      <c r="IL2353"/>
      <c r="IM2353"/>
      <c r="IN2353"/>
    </row>
    <row r="2354" s="33" customFormat="1" ht="15.75" customHeight="1" spans="3:248">
      <c r="C2354" s="86"/>
      <c r="D2354" s="86"/>
      <c r="E2354" s="82"/>
      <c r="F2354" s="87"/>
      <c r="G2354" s="82"/>
      <c r="IG2354"/>
      <c r="IH2354"/>
      <c r="II2354"/>
      <c r="IJ2354"/>
      <c r="IK2354"/>
      <c r="IL2354"/>
      <c r="IM2354"/>
      <c r="IN2354"/>
    </row>
    <row r="2355" s="33" customFormat="1" ht="15.75" customHeight="1" spans="3:248">
      <c r="C2355" s="86"/>
      <c r="D2355" s="86"/>
      <c r="E2355" s="82"/>
      <c r="F2355" s="87"/>
      <c r="G2355" s="82"/>
      <c r="IG2355"/>
      <c r="IH2355"/>
      <c r="II2355"/>
      <c r="IJ2355"/>
      <c r="IK2355"/>
      <c r="IL2355"/>
      <c r="IM2355"/>
      <c r="IN2355"/>
    </row>
    <row r="2356" s="33" customFormat="1" ht="15.75" customHeight="1" spans="3:248">
      <c r="C2356" s="86"/>
      <c r="D2356" s="86"/>
      <c r="E2356" s="82"/>
      <c r="F2356" s="87"/>
      <c r="G2356" s="82"/>
      <c r="IG2356"/>
      <c r="IH2356"/>
      <c r="II2356"/>
      <c r="IJ2356"/>
      <c r="IK2356"/>
      <c r="IL2356"/>
      <c r="IM2356"/>
      <c r="IN2356"/>
    </row>
    <row r="2357" s="33" customFormat="1" ht="15.75" customHeight="1" spans="3:248">
      <c r="C2357" s="86"/>
      <c r="D2357" s="86"/>
      <c r="E2357" s="82"/>
      <c r="F2357" s="87"/>
      <c r="G2357" s="82"/>
      <c r="IG2357"/>
      <c r="IH2357"/>
      <c r="II2357"/>
      <c r="IJ2357"/>
      <c r="IK2357"/>
      <c r="IL2357"/>
      <c r="IM2357"/>
      <c r="IN2357"/>
    </row>
    <row r="2358" s="33" customFormat="1" ht="15.75" customHeight="1" spans="3:248">
      <c r="C2358" s="86"/>
      <c r="D2358" s="86"/>
      <c r="E2358" s="82"/>
      <c r="F2358" s="87"/>
      <c r="G2358" s="82"/>
      <c r="IG2358"/>
      <c r="IH2358"/>
      <c r="II2358"/>
      <c r="IJ2358"/>
      <c r="IK2358"/>
      <c r="IL2358"/>
      <c r="IM2358"/>
      <c r="IN2358"/>
    </row>
    <row r="2359" s="33" customFormat="1" ht="15.75" customHeight="1" spans="3:248">
      <c r="C2359" s="86"/>
      <c r="D2359" s="86"/>
      <c r="E2359" s="82"/>
      <c r="F2359" s="87"/>
      <c r="G2359" s="82"/>
      <c r="IG2359"/>
      <c r="IH2359"/>
      <c r="II2359"/>
      <c r="IJ2359"/>
      <c r="IK2359"/>
      <c r="IL2359"/>
      <c r="IM2359"/>
      <c r="IN2359"/>
    </row>
    <row r="2360" s="33" customFormat="1" ht="15.75" customHeight="1" spans="3:248">
      <c r="C2360" s="86"/>
      <c r="D2360" s="86"/>
      <c r="E2360" s="82"/>
      <c r="F2360" s="87"/>
      <c r="G2360" s="82"/>
      <c r="IG2360"/>
      <c r="IH2360"/>
      <c r="II2360"/>
      <c r="IJ2360"/>
      <c r="IK2360"/>
      <c r="IL2360"/>
      <c r="IM2360"/>
      <c r="IN2360"/>
    </row>
    <row r="2361" s="33" customFormat="1" ht="15.75" customHeight="1" spans="3:248">
      <c r="C2361" s="86"/>
      <c r="D2361" s="86"/>
      <c r="E2361" s="82"/>
      <c r="F2361" s="87"/>
      <c r="G2361" s="82"/>
      <c r="IG2361"/>
      <c r="IH2361"/>
      <c r="II2361"/>
      <c r="IJ2361"/>
      <c r="IK2361"/>
      <c r="IL2361"/>
      <c r="IM2361"/>
      <c r="IN2361"/>
    </row>
    <row r="2362" s="33" customFormat="1" ht="15.75" customHeight="1" spans="3:248">
      <c r="C2362" s="86"/>
      <c r="D2362" s="86"/>
      <c r="E2362" s="82"/>
      <c r="F2362" s="87"/>
      <c r="G2362" s="82"/>
      <c r="IG2362"/>
      <c r="IH2362"/>
      <c r="II2362"/>
      <c r="IJ2362"/>
      <c r="IK2362"/>
      <c r="IL2362"/>
      <c r="IM2362"/>
      <c r="IN2362"/>
    </row>
    <row r="2363" s="33" customFormat="1" ht="15.75" customHeight="1" spans="3:248">
      <c r="C2363" s="86"/>
      <c r="D2363" s="86"/>
      <c r="E2363" s="82"/>
      <c r="F2363" s="87"/>
      <c r="G2363" s="82"/>
      <c r="IG2363"/>
      <c r="IH2363"/>
      <c r="II2363"/>
      <c r="IJ2363"/>
      <c r="IK2363"/>
      <c r="IL2363"/>
      <c r="IM2363"/>
      <c r="IN2363"/>
    </row>
    <row r="2364" s="33" customFormat="1" ht="15.75" customHeight="1" spans="3:248">
      <c r="C2364" s="86"/>
      <c r="D2364" s="86"/>
      <c r="E2364" s="82"/>
      <c r="F2364" s="87"/>
      <c r="G2364" s="82"/>
      <c r="IG2364"/>
      <c r="IH2364"/>
      <c r="II2364"/>
      <c r="IJ2364"/>
      <c r="IK2364"/>
      <c r="IL2364"/>
      <c r="IM2364"/>
      <c r="IN2364"/>
    </row>
    <row r="2365" s="33" customFormat="1" ht="15.75" customHeight="1" spans="3:248">
      <c r="C2365" s="86"/>
      <c r="D2365" s="86"/>
      <c r="E2365" s="82"/>
      <c r="F2365" s="87"/>
      <c r="G2365" s="82"/>
      <c r="IG2365"/>
      <c r="IH2365"/>
      <c r="II2365"/>
      <c r="IJ2365"/>
      <c r="IK2365"/>
      <c r="IL2365"/>
      <c r="IM2365"/>
      <c r="IN2365"/>
    </row>
    <row r="2366" s="33" customFormat="1" ht="15.75" customHeight="1" spans="3:248">
      <c r="C2366" s="86"/>
      <c r="D2366" s="86"/>
      <c r="E2366" s="82"/>
      <c r="F2366" s="87"/>
      <c r="G2366" s="82"/>
      <c r="IG2366"/>
      <c r="IH2366"/>
      <c r="II2366"/>
      <c r="IJ2366"/>
      <c r="IK2366"/>
      <c r="IL2366"/>
      <c r="IM2366"/>
      <c r="IN2366"/>
    </row>
    <row r="2367" s="33" customFormat="1" ht="15.75" customHeight="1" spans="3:248">
      <c r="C2367" s="86"/>
      <c r="D2367" s="86"/>
      <c r="E2367" s="82"/>
      <c r="F2367" s="87"/>
      <c r="G2367" s="82"/>
      <c r="IG2367"/>
      <c r="IH2367"/>
      <c r="II2367"/>
      <c r="IJ2367"/>
      <c r="IK2367"/>
      <c r="IL2367"/>
      <c r="IM2367"/>
      <c r="IN2367"/>
    </row>
    <row r="2368" s="33" customFormat="1" ht="15.75" customHeight="1" spans="3:248">
      <c r="C2368" s="86"/>
      <c r="D2368" s="86"/>
      <c r="E2368" s="82"/>
      <c r="F2368" s="87"/>
      <c r="G2368" s="82"/>
      <c r="IG2368"/>
      <c r="IH2368"/>
      <c r="II2368"/>
      <c r="IJ2368"/>
      <c r="IK2368"/>
      <c r="IL2368"/>
      <c r="IM2368"/>
      <c r="IN2368"/>
    </row>
    <row r="2369" s="33" customFormat="1" ht="15.75" customHeight="1" spans="3:248">
      <c r="C2369" s="86"/>
      <c r="D2369" s="86"/>
      <c r="E2369" s="82"/>
      <c r="F2369" s="87"/>
      <c r="G2369" s="82"/>
      <c r="IG2369"/>
      <c r="IH2369"/>
      <c r="II2369"/>
      <c r="IJ2369"/>
      <c r="IK2369"/>
      <c r="IL2369"/>
      <c r="IM2369"/>
      <c r="IN2369"/>
    </row>
    <row r="2370" s="33" customFormat="1" ht="15.75" customHeight="1" spans="3:248">
      <c r="C2370" s="86"/>
      <c r="D2370" s="86"/>
      <c r="E2370" s="82"/>
      <c r="F2370" s="87"/>
      <c r="G2370" s="82"/>
      <c r="IG2370"/>
      <c r="IH2370"/>
      <c r="II2370"/>
      <c r="IJ2370"/>
      <c r="IK2370"/>
      <c r="IL2370"/>
      <c r="IM2370"/>
      <c r="IN2370"/>
    </row>
    <row r="2371" s="33" customFormat="1" ht="15.75" customHeight="1" spans="3:248">
      <c r="C2371" s="86"/>
      <c r="D2371" s="86"/>
      <c r="E2371" s="82"/>
      <c r="F2371" s="87"/>
      <c r="G2371" s="82"/>
      <c r="IG2371"/>
      <c r="IH2371"/>
      <c r="II2371"/>
      <c r="IJ2371"/>
      <c r="IK2371"/>
      <c r="IL2371"/>
      <c r="IM2371"/>
      <c r="IN2371"/>
    </row>
    <row r="2372" s="33" customFormat="1" ht="15.75" customHeight="1" spans="3:248">
      <c r="C2372" s="86"/>
      <c r="D2372" s="86"/>
      <c r="E2372" s="82"/>
      <c r="F2372" s="87"/>
      <c r="G2372" s="82"/>
      <c r="IG2372"/>
      <c r="IH2372"/>
      <c r="II2372"/>
      <c r="IJ2372"/>
      <c r="IK2372"/>
      <c r="IL2372"/>
      <c r="IM2372"/>
      <c r="IN2372"/>
    </row>
    <row r="2373" s="33" customFormat="1" ht="15.75" customHeight="1" spans="3:248">
      <c r="C2373" s="86"/>
      <c r="D2373" s="86"/>
      <c r="E2373" s="82"/>
      <c r="F2373" s="87"/>
      <c r="G2373" s="82"/>
      <c r="IG2373"/>
      <c r="IH2373"/>
      <c r="II2373"/>
      <c r="IJ2373"/>
      <c r="IK2373"/>
      <c r="IL2373"/>
      <c r="IM2373"/>
      <c r="IN2373"/>
    </row>
    <row r="2374" s="33" customFormat="1" ht="15.75" customHeight="1" spans="3:248">
      <c r="C2374" s="86"/>
      <c r="D2374" s="86"/>
      <c r="E2374" s="82"/>
      <c r="F2374" s="87"/>
      <c r="G2374" s="82"/>
      <c r="IG2374"/>
      <c r="IH2374"/>
      <c r="II2374"/>
      <c r="IJ2374"/>
      <c r="IK2374"/>
      <c r="IL2374"/>
      <c r="IM2374"/>
      <c r="IN2374"/>
    </row>
    <row r="2375" s="33" customFormat="1" ht="15.75" customHeight="1" spans="3:248">
      <c r="C2375" s="86"/>
      <c r="D2375" s="86"/>
      <c r="E2375" s="82"/>
      <c r="F2375" s="87"/>
      <c r="G2375" s="82"/>
      <c r="IG2375"/>
      <c r="IH2375"/>
      <c r="II2375"/>
      <c r="IJ2375"/>
      <c r="IK2375"/>
      <c r="IL2375"/>
      <c r="IM2375"/>
      <c r="IN2375"/>
    </row>
    <row r="2376" s="33" customFormat="1" ht="15.75" customHeight="1" spans="3:248">
      <c r="C2376" s="86"/>
      <c r="D2376" s="86"/>
      <c r="E2376" s="82"/>
      <c r="F2376" s="87"/>
      <c r="G2376" s="82"/>
      <c r="IG2376"/>
      <c r="IH2376"/>
      <c r="II2376"/>
      <c r="IJ2376"/>
      <c r="IK2376"/>
      <c r="IL2376"/>
      <c r="IM2376"/>
      <c r="IN2376"/>
    </row>
    <row r="2377" s="33" customFormat="1" ht="15.75" customHeight="1" spans="3:248">
      <c r="C2377" s="86"/>
      <c r="D2377" s="86"/>
      <c r="E2377" s="82"/>
      <c r="F2377" s="87"/>
      <c r="G2377" s="82"/>
      <c r="IG2377"/>
      <c r="IH2377"/>
      <c r="II2377"/>
      <c r="IJ2377"/>
      <c r="IK2377"/>
      <c r="IL2377"/>
      <c r="IM2377"/>
      <c r="IN2377"/>
    </row>
    <row r="2378" s="33" customFormat="1" ht="15.75" customHeight="1" spans="3:248">
      <c r="C2378" s="86"/>
      <c r="D2378" s="86"/>
      <c r="E2378" s="82"/>
      <c r="F2378" s="87"/>
      <c r="G2378" s="82"/>
      <c r="IG2378"/>
      <c r="IH2378"/>
      <c r="II2378"/>
      <c r="IJ2378"/>
      <c r="IK2378"/>
      <c r="IL2378"/>
      <c r="IM2378"/>
      <c r="IN2378"/>
    </row>
    <row r="2379" s="33" customFormat="1" ht="15.75" customHeight="1" spans="3:248">
      <c r="C2379" s="86"/>
      <c r="D2379" s="86"/>
      <c r="E2379" s="82"/>
      <c r="F2379" s="87"/>
      <c r="G2379" s="82"/>
      <c r="IG2379"/>
      <c r="IH2379"/>
      <c r="II2379"/>
      <c r="IJ2379"/>
      <c r="IK2379"/>
      <c r="IL2379"/>
      <c r="IM2379"/>
      <c r="IN2379"/>
    </row>
    <row r="2380" s="33" customFormat="1" ht="15.75" customHeight="1" spans="3:248">
      <c r="C2380" s="86"/>
      <c r="D2380" s="86"/>
      <c r="E2380" s="82"/>
      <c r="F2380" s="87"/>
      <c r="G2380" s="82"/>
      <c r="IG2380"/>
      <c r="IH2380"/>
      <c r="II2380"/>
      <c r="IJ2380"/>
      <c r="IK2380"/>
      <c r="IL2380"/>
      <c r="IM2380"/>
      <c r="IN2380"/>
    </row>
    <row r="2381" s="33" customFormat="1" ht="15.75" customHeight="1" spans="3:248">
      <c r="C2381" s="86"/>
      <c r="D2381" s="86"/>
      <c r="E2381" s="82"/>
      <c r="F2381" s="87"/>
      <c r="G2381" s="82"/>
      <c r="IG2381"/>
      <c r="IH2381"/>
      <c r="II2381"/>
      <c r="IJ2381"/>
      <c r="IK2381"/>
      <c r="IL2381"/>
      <c r="IM2381"/>
      <c r="IN2381"/>
    </row>
    <row r="2382" s="33" customFormat="1" ht="15.75" customHeight="1" spans="3:248">
      <c r="C2382" s="86"/>
      <c r="D2382" s="86"/>
      <c r="E2382" s="82"/>
      <c r="F2382" s="87"/>
      <c r="G2382" s="82"/>
      <c r="IG2382"/>
      <c r="IH2382"/>
      <c r="II2382"/>
      <c r="IJ2382"/>
      <c r="IK2382"/>
      <c r="IL2382"/>
      <c r="IM2382"/>
      <c r="IN2382"/>
    </row>
    <row r="2383" s="33" customFormat="1" ht="15.75" customHeight="1" spans="3:248">
      <c r="C2383" s="86"/>
      <c r="D2383" s="86"/>
      <c r="E2383" s="82"/>
      <c r="F2383" s="87"/>
      <c r="G2383" s="82"/>
      <c r="IG2383"/>
      <c r="IH2383"/>
      <c r="II2383"/>
      <c r="IJ2383"/>
      <c r="IK2383"/>
      <c r="IL2383"/>
      <c r="IM2383"/>
      <c r="IN2383"/>
    </row>
    <row r="2384" s="33" customFormat="1" ht="15.75" customHeight="1" spans="3:248">
      <c r="C2384" s="86"/>
      <c r="D2384" s="86"/>
      <c r="E2384" s="82"/>
      <c r="F2384" s="87"/>
      <c r="G2384" s="82"/>
      <c r="IG2384"/>
      <c r="IH2384"/>
      <c r="II2384"/>
      <c r="IJ2384"/>
      <c r="IK2384"/>
      <c r="IL2384"/>
      <c r="IM2384"/>
      <c r="IN2384"/>
    </row>
    <row r="2385" s="33" customFormat="1" ht="15.75" customHeight="1" spans="3:248">
      <c r="C2385" s="86"/>
      <c r="D2385" s="86"/>
      <c r="E2385" s="82"/>
      <c r="F2385" s="87"/>
      <c r="G2385" s="82"/>
      <c r="IG2385"/>
      <c r="IH2385"/>
      <c r="II2385"/>
      <c r="IJ2385"/>
      <c r="IK2385"/>
      <c r="IL2385"/>
      <c r="IM2385"/>
      <c r="IN2385"/>
    </row>
    <row r="2386" s="33" customFormat="1" ht="15.75" customHeight="1" spans="3:248">
      <c r="C2386" s="86"/>
      <c r="D2386" s="86"/>
      <c r="E2386" s="82"/>
      <c r="F2386" s="87"/>
      <c r="G2386" s="82"/>
      <c r="IG2386"/>
      <c r="IH2386"/>
      <c r="II2386"/>
      <c r="IJ2386"/>
      <c r="IK2386"/>
      <c r="IL2386"/>
      <c r="IM2386"/>
      <c r="IN2386"/>
    </row>
    <row r="2387" s="33" customFormat="1" ht="15.75" customHeight="1" spans="3:248">
      <c r="C2387" s="86"/>
      <c r="D2387" s="86"/>
      <c r="E2387" s="82"/>
      <c r="F2387" s="87"/>
      <c r="G2387" s="82"/>
      <c r="IG2387"/>
      <c r="IH2387"/>
      <c r="II2387"/>
      <c r="IJ2387"/>
      <c r="IK2387"/>
      <c r="IL2387"/>
      <c r="IM2387"/>
      <c r="IN2387"/>
    </row>
    <row r="2388" s="33" customFormat="1" ht="15.75" customHeight="1" spans="3:248">
      <c r="C2388" s="86"/>
      <c r="D2388" s="86"/>
      <c r="E2388" s="82"/>
      <c r="F2388" s="87"/>
      <c r="G2388" s="82"/>
      <c r="IG2388"/>
      <c r="IH2388"/>
      <c r="II2388"/>
      <c r="IJ2388"/>
      <c r="IK2388"/>
      <c r="IL2388"/>
      <c r="IM2388"/>
      <c r="IN2388"/>
    </row>
    <row r="2389" s="33" customFormat="1" ht="15.75" customHeight="1" spans="3:248">
      <c r="C2389" s="86"/>
      <c r="D2389" s="86"/>
      <c r="E2389" s="82"/>
      <c r="F2389" s="87"/>
      <c r="G2389" s="82"/>
      <c r="IG2389"/>
      <c r="IH2389"/>
      <c r="II2389"/>
      <c r="IJ2389"/>
      <c r="IK2389"/>
      <c r="IL2389"/>
      <c r="IM2389"/>
      <c r="IN2389"/>
    </row>
    <row r="2390" s="33" customFormat="1" ht="15.75" customHeight="1" spans="3:248">
      <c r="C2390" s="86"/>
      <c r="D2390" s="86"/>
      <c r="E2390" s="82"/>
      <c r="F2390" s="87"/>
      <c r="G2390" s="82"/>
      <c r="IG2390"/>
      <c r="IH2390"/>
      <c r="II2390"/>
      <c r="IJ2390"/>
      <c r="IK2390"/>
      <c r="IL2390"/>
      <c r="IM2390"/>
      <c r="IN2390"/>
    </row>
    <row r="2391" s="33" customFormat="1" ht="15.75" customHeight="1" spans="3:248">
      <c r="C2391" s="86"/>
      <c r="D2391" s="86"/>
      <c r="E2391" s="82"/>
      <c r="F2391" s="87"/>
      <c r="G2391" s="82"/>
      <c r="IG2391"/>
      <c r="IH2391"/>
      <c r="II2391"/>
      <c r="IJ2391"/>
      <c r="IK2391"/>
      <c r="IL2391"/>
      <c r="IM2391"/>
      <c r="IN2391"/>
    </row>
    <row r="2392" s="33" customFormat="1" ht="15.75" customHeight="1" spans="3:248">
      <c r="C2392" s="86"/>
      <c r="D2392" s="86"/>
      <c r="E2392" s="82"/>
      <c r="F2392" s="87"/>
      <c r="G2392" s="82"/>
      <c r="IG2392"/>
      <c r="IH2392"/>
      <c r="II2392"/>
      <c r="IJ2392"/>
      <c r="IK2392"/>
      <c r="IL2392"/>
      <c r="IM2392"/>
      <c r="IN2392"/>
    </row>
    <row r="2393" s="33" customFormat="1" ht="15.75" customHeight="1" spans="3:248">
      <c r="C2393" s="86"/>
      <c r="D2393" s="86"/>
      <c r="E2393" s="82"/>
      <c r="F2393" s="87"/>
      <c r="G2393" s="82"/>
      <c r="IG2393"/>
      <c r="IH2393"/>
      <c r="II2393"/>
      <c r="IJ2393"/>
      <c r="IK2393"/>
      <c r="IL2393"/>
      <c r="IM2393"/>
      <c r="IN2393"/>
    </row>
    <row r="2394" s="33" customFormat="1" ht="15.75" customHeight="1" spans="3:248">
      <c r="C2394" s="86"/>
      <c r="D2394" s="86"/>
      <c r="E2394" s="82"/>
      <c r="F2394" s="87"/>
      <c r="G2394" s="82"/>
      <c r="IG2394"/>
      <c r="IH2394"/>
      <c r="II2394"/>
      <c r="IJ2394"/>
      <c r="IK2394"/>
      <c r="IL2394"/>
      <c r="IM2394"/>
      <c r="IN2394"/>
    </row>
    <row r="2395" s="33" customFormat="1" ht="15.75" customHeight="1" spans="3:248">
      <c r="C2395" s="86"/>
      <c r="D2395" s="86"/>
      <c r="E2395" s="82"/>
      <c r="F2395" s="87"/>
      <c r="G2395" s="82"/>
      <c r="IG2395"/>
      <c r="IH2395"/>
      <c r="II2395"/>
      <c r="IJ2395"/>
      <c r="IK2395"/>
      <c r="IL2395"/>
      <c r="IM2395"/>
      <c r="IN2395"/>
    </row>
    <row r="2396" s="33" customFormat="1" ht="15.75" customHeight="1" spans="3:248">
      <c r="C2396" s="86"/>
      <c r="D2396" s="86"/>
      <c r="E2396" s="82"/>
      <c r="F2396" s="87"/>
      <c r="G2396" s="82"/>
      <c r="IG2396"/>
      <c r="IH2396"/>
      <c r="II2396"/>
      <c r="IJ2396"/>
      <c r="IK2396"/>
      <c r="IL2396"/>
      <c r="IM2396"/>
      <c r="IN2396"/>
    </row>
    <row r="2397" s="33" customFormat="1" ht="15.75" customHeight="1" spans="3:248">
      <c r="C2397" s="86"/>
      <c r="D2397" s="86"/>
      <c r="E2397" s="82"/>
      <c r="F2397" s="87"/>
      <c r="G2397" s="82"/>
      <c r="IG2397"/>
      <c r="IH2397"/>
      <c r="II2397"/>
      <c r="IJ2397"/>
      <c r="IK2397"/>
      <c r="IL2397"/>
      <c r="IM2397"/>
      <c r="IN2397"/>
    </row>
    <row r="2398" s="33" customFormat="1" ht="15.75" customHeight="1" spans="3:248">
      <c r="C2398" s="86"/>
      <c r="D2398" s="86"/>
      <c r="E2398" s="82"/>
      <c r="F2398" s="87"/>
      <c r="G2398" s="82"/>
      <c r="IG2398"/>
      <c r="IH2398"/>
      <c r="II2398"/>
      <c r="IJ2398"/>
      <c r="IK2398"/>
      <c r="IL2398"/>
      <c r="IM2398"/>
      <c r="IN2398"/>
    </row>
    <row r="2399" s="33" customFormat="1" ht="15.75" customHeight="1" spans="3:248">
      <c r="C2399" s="86"/>
      <c r="D2399" s="86"/>
      <c r="E2399" s="82"/>
      <c r="F2399" s="87"/>
      <c r="G2399" s="82"/>
      <c r="IG2399"/>
      <c r="IH2399"/>
      <c r="II2399"/>
      <c r="IJ2399"/>
      <c r="IK2399"/>
      <c r="IL2399"/>
      <c r="IM2399"/>
      <c r="IN2399"/>
    </row>
    <row r="2400" s="33" customFormat="1" ht="15.75" customHeight="1" spans="3:248">
      <c r="C2400" s="86"/>
      <c r="D2400" s="86"/>
      <c r="E2400" s="82"/>
      <c r="F2400" s="87"/>
      <c r="G2400" s="82"/>
      <c r="IG2400"/>
      <c r="IH2400"/>
      <c r="II2400"/>
      <c r="IJ2400"/>
      <c r="IK2400"/>
      <c r="IL2400"/>
      <c r="IM2400"/>
      <c r="IN2400"/>
    </row>
    <row r="2401" s="33" customFormat="1" ht="15.75" customHeight="1" spans="3:248">
      <c r="C2401" s="86"/>
      <c r="D2401" s="86"/>
      <c r="E2401" s="82"/>
      <c r="F2401" s="87"/>
      <c r="G2401" s="82"/>
      <c r="IG2401"/>
      <c r="IH2401"/>
      <c r="II2401"/>
      <c r="IJ2401"/>
      <c r="IK2401"/>
      <c r="IL2401"/>
      <c r="IM2401"/>
      <c r="IN2401"/>
    </row>
    <row r="2402" s="33" customFormat="1" ht="15.75" customHeight="1" spans="3:248">
      <c r="C2402" s="86"/>
      <c r="D2402" s="86"/>
      <c r="E2402" s="82"/>
      <c r="F2402" s="87"/>
      <c r="G2402" s="82"/>
      <c r="IG2402"/>
      <c r="IH2402"/>
      <c r="II2402"/>
      <c r="IJ2402"/>
      <c r="IK2402"/>
      <c r="IL2402"/>
      <c r="IM2402"/>
      <c r="IN2402"/>
    </row>
    <row r="2403" s="33" customFormat="1" ht="15.75" customHeight="1" spans="3:248">
      <c r="C2403" s="86"/>
      <c r="D2403" s="86"/>
      <c r="E2403" s="82"/>
      <c r="F2403" s="87"/>
      <c r="G2403" s="82"/>
      <c r="IG2403"/>
      <c r="IH2403"/>
      <c r="II2403"/>
      <c r="IJ2403"/>
      <c r="IK2403"/>
      <c r="IL2403"/>
      <c r="IM2403"/>
      <c r="IN2403"/>
    </row>
    <row r="2404" s="33" customFormat="1" ht="15.75" customHeight="1" spans="3:248">
      <c r="C2404" s="86"/>
      <c r="D2404" s="86"/>
      <c r="E2404" s="82"/>
      <c r="F2404" s="87"/>
      <c r="G2404" s="82"/>
      <c r="IG2404"/>
      <c r="IH2404"/>
      <c r="II2404"/>
      <c r="IJ2404"/>
      <c r="IK2404"/>
      <c r="IL2404"/>
      <c r="IM2404"/>
      <c r="IN2404"/>
    </row>
    <row r="2405" s="33" customFormat="1" ht="15.75" customHeight="1" spans="3:248">
      <c r="C2405" s="86"/>
      <c r="D2405" s="86"/>
      <c r="E2405" s="82"/>
      <c r="F2405" s="87"/>
      <c r="G2405" s="82"/>
      <c r="IG2405"/>
      <c r="IH2405"/>
      <c r="II2405"/>
      <c r="IJ2405"/>
      <c r="IK2405"/>
      <c r="IL2405"/>
      <c r="IM2405"/>
      <c r="IN2405"/>
    </row>
    <row r="2406" s="33" customFormat="1" ht="15.75" customHeight="1" spans="3:248">
      <c r="C2406" s="86"/>
      <c r="D2406" s="86"/>
      <c r="E2406" s="82"/>
      <c r="F2406" s="87"/>
      <c r="G2406" s="82"/>
      <c r="IG2406"/>
      <c r="IH2406"/>
      <c r="II2406"/>
      <c r="IJ2406"/>
      <c r="IK2406"/>
      <c r="IL2406"/>
      <c r="IM2406"/>
      <c r="IN2406"/>
    </row>
    <row r="2407" s="33" customFormat="1" ht="15.75" customHeight="1" spans="3:248">
      <c r="C2407" s="86"/>
      <c r="D2407" s="86"/>
      <c r="E2407" s="82"/>
      <c r="F2407" s="87"/>
      <c r="G2407" s="82"/>
      <c r="IG2407"/>
      <c r="IH2407"/>
      <c r="II2407"/>
      <c r="IJ2407"/>
      <c r="IK2407"/>
      <c r="IL2407"/>
      <c r="IM2407"/>
      <c r="IN2407"/>
    </row>
    <row r="2408" s="33" customFormat="1" ht="15.75" customHeight="1" spans="3:248">
      <c r="C2408" s="86"/>
      <c r="D2408" s="86"/>
      <c r="E2408" s="82"/>
      <c r="F2408" s="87"/>
      <c r="G2408" s="82"/>
      <c r="IG2408"/>
      <c r="IH2408"/>
      <c r="II2408"/>
      <c r="IJ2408"/>
      <c r="IK2408"/>
      <c r="IL2408"/>
      <c r="IM2408"/>
      <c r="IN2408"/>
    </row>
    <row r="2409" s="33" customFormat="1" ht="15.75" customHeight="1" spans="3:248">
      <c r="C2409" s="86"/>
      <c r="D2409" s="86"/>
      <c r="E2409" s="82"/>
      <c r="F2409" s="87"/>
      <c r="G2409" s="82"/>
      <c r="IG2409"/>
      <c r="IH2409"/>
      <c r="II2409"/>
      <c r="IJ2409"/>
      <c r="IK2409"/>
      <c r="IL2409"/>
      <c r="IM2409"/>
      <c r="IN2409"/>
    </row>
    <row r="2410" s="33" customFormat="1" ht="15.75" customHeight="1" spans="3:248">
      <c r="C2410" s="86"/>
      <c r="D2410" s="86"/>
      <c r="E2410" s="82"/>
      <c r="F2410" s="87"/>
      <c r="G2410" s="82"/>
      <c r="IG2410"/>
      <c r="IH2410"/>
      <c r="II2410"/>
      <c r="IJ2410"/>
      <c r="IK2410"/>
      <c r="IL2410"/>
      <c r="IM2410"/>
      <c r="IN2410"/>
    </row>
    <row r="2411" s="33" customFormat="1" ht="15.75" customHeight="1" spans="3:248">
      <c r="C2411" s="86"/>
      <c r="D2411" s="86"/>
      <c r="E2411" s="82"/>
      <c r="F2411" s="87"/>
      <c r="G2411" s="82"/>
      <c r="IG2411"/>
      <c r="IH2411"/>
      <c r="II2411"/>
      <c r="IJ2411"/>
      <c r="IK2411"/>
      <c r="IL2411"/>
      <c r="IM2411"/>
      <c r="IN2411"/>
    </row>
    <row r="2412" s="33" customFormat="1" ht="15.75" customHeight="1" spans="3:248">
      <c r="C2412" s="86"/>
      <c r="D2412" s="86"/>
      <c r="E2412" s="82"/>
      <c r="F2412" s="87"/>
      <c r="G2412" s="82"/>
      <c r="IG2412"/>
      <c r="IH2412"/>
      <c r="II2412"/>
      <c r="IJ2412"/>
      <c r="IK2412"/>
      <c r="IL2412"/>
      <c r="IM2412"/>
      <c r="IN2412"/>
    </row>
    <row r="2413" s="33" customFormat="1" ht="15.75" customHeight="1" spans="3:248">
      <c r="C2413" s="86"/>
      <c r="D2413" s="86"/>
      <c r="E2413" s="82"/>
      <c r="F2413" s="87"/>
      <c r="G2413" s="82"/>
      <c r="IG2413"/>
      <c r="IH2413"/>
      <c r="II2413"/>
      <c r="IJ2413"/>
      <c r="IK2413"/>
      <c r="IL2413"/>
      <c r="IM2413"/>
      <c r="IN2413"/>
    </row>
    <row r="2414" s="33" customFormat="1" ht="15.75" customHeight="1" spans="3:248">
      <c r="C2414" s="86"/>
      <c r="D2414" s="86"/>
      <c r="E2414" s="82"/>
      <c r="F2414" s="87"/>
      <c r="G2414" s="82"/>
      <c r="IG2414"/>
      <c r="IH2414"/>
      <c r="II2414"/>
      <c r="IJ2414"/>
      <c r="IK2414"/>
      <c r="IL2414"/>
      <c r="IM2414"/>
      <c r="IN2414"/>
    </row>
    <row r="2415" s="33" customFormat="1" ht="15.75" customHeight="1" spans="3:248">
      <c r="C2415" s="86"/>
      <c r="D2415" s="86"/>
      <c r="E2415" s="82"/>
      <c r="F2415" s="87"/>
      <c r="G2415" s="82"/>
      <c r="IG2415"/>
      <c r="IH2415"/>
      <c r="II2415"/>
      <c r="IJ2415"/>
      <c r="IK2415"/>
      <c r="IL2415"/>
      <c r="IM2415"/>
      <c r="IN2415"/>
    </row>
    <row r="2416" s="33" customFormat="1" ht="15.75" customHeight="1" spans="3:248">
      <c r="C2416" s="86"/>
      <c r="D2416" s="86"/>
      <c r="E2416" s="82"/>
      <c r="F2416" s="87"/>
      <c r="G2416" s="82"/>
      <c r="IG2416"/>
      <c r="IH2416"/>
      <c r="II2416"/>
      <c r="IJ2416"/>
      <c r="IK2416"/>
      <c r="IL2416"/>
      <c r="IM2416"/>
      <c r="IN2416"/>
    </row>
    <row r="2417" s="33" customFormat="1" ht="15.75" customHeight="1" spans="3:248">
      <c r="C2417" s="86"/>
      <c r="D2417" s="86"/>
      <c r="E2417" s="82"/>
      <c r="F2417" s="87"/>
      <c r="G2417" s="82"/>
      <c r="IG2417"/>
      <c r="IH2417"/>
      <c r="II2417"/>
      <c r="IJ2417"/>
      <c r="IK2417"/>
      <c r="IL2417"/>
      <c r="IM2417"/>
      <c r="IN2417"/>
    </row>
    <row r="2418" s="33" customFormat="1" ht="15.75" customHeight="1" spans="3:248">
      <c r="C2418" s="86"/>
      <c r="D2418" s="86"/>
      <c r="E2418" s="82"/>
      <c r="F2418" s="87"/>
      <c r="G2418" s="82"/>
      <c r="IG2418"/>
      <c r="IH2418"/>
      <c r="II2418"/>
      <c r="IJ2418"/>
      <c r="IK2418"/>
      <c r="IL2418"/>
      <c r="IM2418"/>
      <c r="IN2418"/>
    </row>
    <row r="2419" s="33" customFormat="1" ht="15.75" customHeight="1" spans="3:248">
      <c r="C2419" s="86"/>
      <c r="D2419" s="86"/>
      <c r="E2419" s="82"/>
      <c r="F2419" s="87"/>
      <c r="G2419" s="82"/>
      <c r="IG2419"/>
      <c r="IH2419"/>
      <c r="II2419"/>
      <c r="IJ2419"/>
      <c r="IK2419"/>
      <c r="IL2419"/>
      <c r="IM2419"/>
      <c r="IN2419"/>
    </row>
    <row r="2420" s="33" customFormat="1" ht="15.75" customHeight="1" spans="3:248">
      <c r="C2420" s="86"/>
      <c r="D2420" s="86"/>
      <c r="E2420" s="82"/>
      <c r="F2420" s="87"/>
      <c r="G2420" s="82"/>
      <c r="IG2420"/>
      <c r="IH2420"/>
      <c r="II2420"/>
      <c r="IJ2420"/>
      <c r="IK2420"/>
      <c r="IL2420"/>
      <c r="IM2420"/>
      <c r="IN2420"/>
    </row>
    <row r="2421" s="33" customFormat="1" ht="15.75" customHeight="1" spans="3:248">
      <c r="C2421" s="86"/>
      <c r="D2421" s="86"/>
      <c r="E2421" s="82"/>
      <c r="F2421" s="87"/>
      <c r="G2421" s="82"/>
      <c r="IG2421"/>
      <c r="IH2421"/>
      <c r="II2421"/>
      <c r="IJ2421"/>
      <c r="IK2421"/>
      <c r="IL2421"/>
      <c r="IM2421"/>
      <c r="IN2421"/>
    </row>
    <row r="2422" s="33" customFormat="1" ht="15.75" customHeight="1" spans="3:248">
      <c r="C2422" s="86"/>
      <c r="D2422" s="86"/>
      <c r="E2422" s="82"/>
      <c r="F2422" s="87"/>
      <c r="G2422" s="82"/>
      <c r="IG2422"/>
      <c r="IH2422"/>
      <c r="II2422"/>
      <c r="IJ2422"/>
      <c r="IK2422"/>
      <c r="IL2422"/>
      <c r="IM2422"/>
      <c r="IN2422"/>
    </row>
    <row r="2423" s="33" customFormat="1" ht="15.75" customHeight="1" spans="3:248">
      <c r="C2423" s="86"/>
      <c r="D2423" s="86"/>
      <c r="E2423" s="82"/>
      <c r="F2423" s="87"/>
      <c r="G2423" s="82"/>
      <c r="IG2423"/>
      <c r="IH2423"/>
      <c r="II2423"/>
      <c r="IJ2423"/>
      <c r="IK2423"/>
      <c r="IL2423"/>
      <c r="IM2423"/>
      <c r="IN2423"/>
    </row>
    <row r="2424" s="33" customFormat="1" ht="15.75" customHeight="1" spans="3:248">
      <c r="C2424" s="86"/>
      <c r="D2424" s="86"/>
      <c r="E2424" s="82"/>
      <c r="F2424" s="87"/>
      <c r="G2424" s="82"/>
      <c r="IG2424"/>
      <c r="IH2424"/>
      <c r="II2424"/>
      <c r="IJ2424"/>
      <c r="IK2424"/>
      <c r="IL2424"/>
      <c r="IM2424"/>
      <c r="IN2424"/>
    </row>
    <row r="2425" s="33" customFormat="1" ht="15.75" customHeight="1" spans="3:248">
      <c r="C2425" s="86"/>
      <c r="D2425" s="86"/>
      <c r="E2425" s="82"/>
      <c r="F2425" s="87"/>
      <c r="G2425" s="82"/>
      <c r="IG2425"/>
      <c r="IH2425"/>
      <c r="II2425"/>
      <c r="IJ2425"/>
      <c r="IK2425"/>
      <c r="IL2425"/>
      <c r="IM2425"/>
      <c r="IN2425"/>
    </row>
    <row r="2426" s="33" customFormat="1" ht="15.75" customHeight="1" spans="3:248">
      <c r="C2426" s="86"/>
      <c r="D2426" s="86"/>
      <c r="E2426" s="82"/>
      <c r="F2426" s="87"/>
      <c r="G2426" s="82"/>
      <c r="IG2426"/>
      <c r="IH2426"/>
      <c r="II2426"/>
      <c r="IJ2426"/>
      <c r="IK2426"/>
      <c r="IL2426"/>
      <c r="IM2426"/>
      <c r="IN2426"/>
    </row>
    <row r="2427" s="33" customFormat="1" ht="15.75" customHeight="1" spans="3:248">
      <c r="C2427" s="86"/>
      <c r="D2427" s="86"/>
      <c r="E2427" s="82"/>
      <c r="F2427" s="87"/>
      <c r="G2427" s="82"/>
      <c r="IG2427"/>
      <c r="IH2427"/>
      <c r="II2427"/>
      <c r="IJ2427"/>
      <c r="IK2427"/>
      <c r="IL2427"/>
      <c r="IM2427"/>
      <c r="IN2427"/>
    </row>
    <row r="2428" s="33" customFormat="1" ht="15.75" customHeight="1" spans="3:248">
      <c r="C2428" s="86"/>
      <c r="D2428" s="86"/>
      <c r="E2428" s="82"/>
      <c r="F2428" s="87"/>
      <c r="G2428" s="82"/>
      <c r="IG2428"/>
      <c r="IH2428"/>
      <c r="II2428"/>
      <c r="IJ2428"/>
      <c r="IK2428"/>
      <c r="IL2428"/>
      <c r="IM2428"/>
      <c r="IN2428"/>
    </row>
    <row r="2429" s="33" customFormat="1" ht="15.75" customHeight="1" spans="3:248">
      <c r="C2429" s="86"/>
      <c r="D2429" s="86"/>
      <c r="E2429" s="82"/>
      <c r="F2429" s="87"/>
      <c r="G2429" s="82"/>
      <c r="IG2429"/>
      <c r="IH2429"/>
      <c r="II2429"/>
      <c r="IJ2429"/>
      <c r="IK2429"/>
      <c r="IL2429"/>
      <c r="IM2429"/>
      <c r="IN2429"/>
    </row>
    <row r="2430" s="33" customFormat="1" ht="15.75" customHeight="1" spans="3:248">
      <c r="C2430" s="86"/>
      <c r="D2430" s="86"/>
      <c r="E2430" s="82"/>
      <c r="F2430" s="87"/>
      <c r="G2430" s="82"/>
      <c r="IG2430"/>
      <c r="IH2430"/>
      <c r="II2430"/>
      <c r="IJ2430"/>
      <c r="IK2430"/>
      <c r="IL2430"/>
      <c r="IM2430"/>
      <c r="IN2430"/>
    </row>
    <row r="2431" s="33" customFormat="1" ht="15.75" customHeight="1" spans="3:248">
      <c r="C2431" s="86"/>
      <c r="D2431" s="86"/>
      <c r="E2431" s="82"/>
      <c r="F2431" s="87"/>
      <c r="G2431" s="82"/>
      <c r="IG2431"/>
      <c r="IH2431"/>
      <c r="II2431"/>
      <c r="IJ2431"/>
      <c r="IK2431"/>
      <c r="IL2431"/>
      <c r="IM2431"/>
      <c r="IN2431"/>
    </row>
    <row r="2432" s="33" customFormat="1" ht="15.75" customHeight="1" spans="3:248">
      <c r="C2432" s="86"/>
      <c r="D2432" s="86"/>
      <c r="E2432" s="82"/>
      <c r="F2432" s="87"/>
      <c r="G2432" s="82"/>
      <c r="IG2432"/>
      <c r="IH2432"/>
      <c r="II2432"/>
      <c r="IJ2432"/>
      <c r="IK2432"/>
      <c r="IL2432"/>
      <c r="IM2432"/>
      <c r="IN2432"/>
    </row>
    <row r="2433" s="33" customFormat="1" ht="15.75" customHeight="1" spans="3:248">
      <c r="C2433" s="86"/>
      <c r="D2433" s="86"/>
      <c r="E2433" s="82"/>
      <c r="F2433" s="87"/>
      <c r="G2433" s="82"/>
      <c r="IG2433"/>
      <c r="IH2433"/>
      <c r="II2433"/>
      <c r="IJ2433"/>
      <c r="IK2433"/>
      <c r="IL2433"/>
      <c r="IM2433"/>
      <c r="IN2433"/>
    </row>
    <row r="2434" s="33" customFormat="1" ht="15.75" customHeight="1" spans="3:248">
      <c r="C2434" s="86"/>
      <c r="D2434" s="86"/>
      <c r="E2434" s="82"/>
      <c r="F2434" s="87"/>
      <c r="G2434" s="82"/>
      <c r="IG2434"/>
      <c r="IH2434"/>
      <c r="II2434"/>
      <c r="IJ2434"/>
      <c r="IK2434"/>
      <c r="IL2434"/>
      <c r="IM2434"/>
      <c r="IN2434"/>
    </row>
    <row r="2435" s="33" customFormat="1" ht="15.75" customHeight="1" spans="3:248">
      <c r="C2435" s="86"/>
      <c r="D2435" s="86"/>
      <c r="E2435" s="82"/>
      <c r="F2435" s="87"/>
      <c r="G2435" s="82"/>
      <c r="IG2435"/>
      <c r="IH2435"/>
      <c r="II2435"/>
      <c r="IJ2435"/>
      <c r="IK2435"/>
      <c r="IL2435"/>
      <c r="IM2435"/>
      <c r="IN2435"/>
    </row>
    <row r="2436" s="33" customFormat="1" ht="15.75" customHeight="1" spans="3:248">
      <c r="C2436" s="86"/>
      <c r="D2436" s="86"/>
      <c r="E2436" s="82"/>
      <c r="F2436" s="87"/>
      <c r="G2436" s="82"/>
      <c r="IG2436"/>
      <c r="IH2436"/>
      <c r="II2436"/>
      <c r="IJ2436"/>
      <c r="IK2436"/>
      <c r="IL2436"/>
      <c r="IM2436"/>
      <c r="IN2436"/>
    </row>
    <row r="2437" s="33" customFormat="1" ht="15.75" customHeight="1" spans="3:248">
      <c r="C2437" s="86"/>
      <c r="D2437" s="86"/>
      <c r="E2437" s="82"/>
      <c r="F2437" s="87"/>
      <c r="G2437" s="82"/>
      <c r="IG2437"/>
      <c r="IH2437"/>
      <c r="II2437"/>
      <c r="IJ2437"/>
      <c r="IK2437"/>
      <c r="IL2437"/>
      <c r="IM2437"/>
      <c r="IN2437"/>
    </row>
    <row r="2438" s="33" customFormat="1" ht="15.75" customHeight="1" spans="3:248">
      <c r="C2438" s="86"/>
      <c r="D2438" s="86"/>
      <c r="E2438" s="82"/>
      <c r="F2438" s="87"/>
      <c r="G2438" s="82"/>
      <c r="IG2438"/>
      <c r="IH2438"/>
      <c r="II2438"/>
      <c r="IJ2438"/>
      <c r="IK2438"/>
      <c r="IL2438"/>
      <c r="IM2438"/>
      <c r="IN2438"/>
    </row>
    <row r="2439" s="33" customFormat="1" ht="15.75" customHeight="1" spans="3:248">
      <c r="C2439" s="86"/>
      <c r="D2439" s="86"/>
      <c r="E2439" s="82"/>
      <c r="F2439" s="87"/>
      <c r="G2439" s="82"/>
      <c r="IG2439"/>
      <c r="IH2439"/>
      <c r="II2439"/>
      <c r="IJ2439"/>
      <c r="IK2439"/>
      <c r="IL2439"/>
      <c r="IM2439"/>
      <c r="IN2439"/>
    </row>
    <row r="2440" s="33" customFormat="1" ht="15.75" customHeight="1" spans="3:248">
      <c r="C2440" s="86"/>
      <c r="D2440" s="86"/>
      <c r="E2440" s="82"/>
      <c r="F2440" s="87"/>
      <c r="G2440" s="82"/>
      <c r="IG2440"/>
      <c r="IH2440"/>
      <c r="II2440"/>
      <c r="IJ2440"/>
      <c r="IK2440"/>
      <c r="IL2440"/>
      <c r="IM2440"/>
      <c r="IN2440"/>
    </row>
    <row r="2441" s="33" customFormat="1" ht="15.75" customHeight="1" spans="3:248">
      <c r="C2441" s="86"/>
      <c r="D2441" s="86"/>
      <c r="E2441" s="82"/>
      <c r="F2441" s="87"/>
      <c r="G2441" s="82"/>
      <c r="IG2441"/>
      <c r="IH2441"/>
      <c r="II2441"/>
      <c r="IJ2441"/>
      <c r="IK2441"/>
      <c r="IL2441"/>
      <c r="IM2441"/>
      <c r="IN2441"/>
    </row>
    <row r="2442" s="33" customFormat="1" ht="15.75" customHeight="1" spans="3:248">
      <c r="C2442" s="86"/>
      <c r="D2442" s="86"/>
      <c r="E2442" s="82"/>
      <c r="F2442" s="87"/>
      <c r="G2442" s="82"/>
      <c r="IG2442"/>
      <c r="IH2442"/>
      <c r="II2442"/>
      <c r="IJ2442"/>
      <c r="IK2442"/>
      <c r="IL2442"/>
      <c r="IM2442"/>
      <c r="IN2442"/>
    </row>
    <row r="2443" s="33" customFormat="1" ht="15.75" customHeight="1" spans="3:248">
      <c r="C2443" s="86"/>
      <c r="D2443" s="86"/>
      <c r="E2443" s="82"/>
      <c r="F2443" s="87"/>
      <c r="G2443" s="82"/>
      <c r="IG2443"/>
      <c r="IH2443"/>
      <c r="II2443"/>
      <c r="IJ2443"/>
      <c r="IK2443"/>
      <c r="IL2443"/>
      <c r="IM2443"/>
      <c r="IN2443"/>
    </row>
    <row r="2444" s="33" customFormat="1" ht="15.75" customHeight="1" spans="3:248">
      <c r="C2444" s="86"/>
      <c r="D2444" s="86"/>
      <c r="E2444" s="82"/>
      <c r="F2444" s="87"/>
      <c r="G2444" s="82"/>
      <c r="IG2444"/>
      <c r="IH2444"/>
      <c r="II2444"/>
      <c r="IJ2444"/>
      <c r="IK2444"/>
      <c r="IL2444"/>
      <c r="IM2444"/>
      <c r="IN2444"/>
    </row>
    <row r="2445" s="33" customFormat="1" ht="15.75" customHeight="1" spans="3:248">
      <c r="C2445" s="86"/>
      <c r="D2445" s="86"/>
      <c r="E2445" s="82"/>
      <c r="F2445" s="87"/>
      <c r="G2445" s="82"/>
      <c r="IG2445"/>
      <c r="IH2445"/>
      <c r="II2445"/>
      <c r="IJ2445"/>
      <c r="IK2445"/>
      <c r="IL2445"/>
      <c r="IM2445"/>
      <c r="IN2445"/>
    </row>
    <row r="2446" s="33" customFormat="1" ht="15.75" customHeight="1" spans="3:248">
      <c r="C2446" s="86"/>
      <c r="D2446" s="86"/>
      <c r="E2446" s="82"/>
      <c r="F2446" s="87"/>
      <c r="G2446" s="82"/>
      <c r="IG2446"/>
      <c r="IH2446"/>
      <c r="II2446"/>
      <c r="IJ2446"/>
      <c r="IK2446"/>
      <c r="IL2446"/>
      <c r="IM2446"/>
      <c r="IN2446"/>
    </row>
    <row r="2447" s="33" customFormat="1" ht="15.75" customHeight="1" spans="3:248">
      <c r="C2447" s="86"/>
      <c r="D2447" s="86"/>
      <c r="E2447" s="82"/>
      <c r="F2447" s="87"/>
      <c r="G2447" s="82"/>
      <c r="IG2447"/>
      <c r="IH2447"/>
      <c r="II2447"/>
      <c r="IJ2447"/>
      <c r="IK2447"/>
      <c r="IL2447"/>
      <c r="IM2447"/>
      <c r="IN2447"/>
    </row>
    <row r="2448" s="33" customFormat="1" ht="15.75" customHeight="1" spans="3:248">
      <c r="C2448" s="86"/>
      <c r="D2448" s="86"/>
      <c r="E2448" s="82"/>
      <c r="F2448" s="87"/>
      <c r="G2448" s="82"/>
      <c r="IG2448"/>
      <c r="IH2448"/>
      <c r="II2448"/>
      <c r="IJ2448"/>
      <c r="IK2448"/>
      <c r="IL2448"/>
      <c r="IM2448"/>
      <c r="IN2448"/>
    </row>
    <row r="2449" s="33" customFormat="1" ht="15.75" customHeight="1" spans="3:248">
      <c r="C2449" s="86"/>
      <c r="D2449" s="86"/>
      <c r="E2449" s="82"/>
      <c r="F2449" s="87"/>
      <c r="G2449" s="82"/>
      <c r="IG2449"/>
      <c r="IH2449"/>
      <c r="II2449"/>
      <c r="IJ2449"/>
      <c r="IK2449"/>
      <c r="IL2449"/>
      <c r="IM2449"/>
      <c r="IN2449"/>
    </row>
    <row r="2450" s="33" customFormat="1" ht="15.75" customHeight="1" spans="3:248">
      <c r="C2450" s="86"/>
      <c r="D2450" s="86"/>
      <c r="E2450" s="82"/>
      <c r="F2450" s="87"/>
      <c r="G2450" s="82"/>
      <c r="IG2450"/>
      <c r="IH2450"/>
      <c r="II2450"/>
      <c r="IJ2450"/>
      <c r="IK2450"/>
      <c r="IL2450"/>
      <c r="IM2450"/>
      <c r="IN2450"/>
    </row>
    <row r="2451" s="33" customFormat="1" ht="15.75" customHeight="1" spans="3:248">
      <c r="C2451" s="86"/>
      <c r="D2451" s="86"/>
      <c r="E2451" s="82"/>
      <c r="F2451" s="87"/>
      <c r="G2451" s="82"/>
      <c r="IG2451"/>
      <c r="IH2451"/>
      <c r="II2451"/>
      <c r="IJ2451"/>
      <c r="IK2451"/>
      <c r="IL2451"/>
      <c r="IM2451"/>
      <c r="IN2451"/>
    </row>
    <row r="2452" s="33" customFormat="1" ht="15.75" customHeight="1" spans="3:248">
      <c r="C2452" s="86"/>
      <c r="D2452" s="86"/>
      <c r="E2452" s="82"/>
      <c r="F2452" s="87"/>
      <c r="G2452" s="82"/>
      <c r="IG2452"/>
      <c r="IH2452"/>
      <c r="II2452"/>
      <c r="IJ2452"/>
      <c r="IK2452"/>
      <c r="IL2452"/>
      <c r="IM2452"/>
      <c r="IN2452"/>
    </row>
    <row r="2453" s="33" customFormat="1" ht="15.75" customHeight="1" spans="3:248">
      <c r="C2453" s="86"/>
      <c r="D2453" s="86"/>
      <c r="E2453" s="82"/>
      <c r="F2453" s="87"/>
      <c r="G2453" s="82"/>
      <c r="IG2453"/>
      <c r="IH2453"/>
      <c r="II2453"/>
      <c r="IJ2453"/>
      <c r="IK2453"/>
      <c r="IL2453"/>
      <c r="IM2453"/>
      <c r="IN2453"/>
    </row>
    <row r="2454" s="33" customFormat="1" ht="15.75" customHeight="1" spans="3:248">
      <c r="C2454" s="86"/>
      <c r="D2454" s="86"/>
      <c r="E2454" s="82"/>
      <c r="F2454" s="87"/>
      <c r="G2454" s="82"/>
      <c r="IG2454"/>
      <c r="IH2454"/>
      <c r="II2454"/>
      <c r="IJ2454"/>
      <c r="IK2454"/>
      <c r="IL2454"/>
      <c r="IM2454"/>
      <c r="IN2454"/>
    </row>
    <row r="2455" s="33" customFormat="1" ht="15.75" customHeight="1" spans="3:248">
      <c r="C2455" s="86"/>
      <c r="D2455" s="86"/>
      <c r="E2455" s="82"/>
      <c r="F2455" s="87"/>
      <c r="G2455" s="82"/>
      <c r="IG2455"/>
      <c r="IH2455"/>
      <c r="II2455"/>
      <c r="IJ2455"/>
      <c r="IK2455"/>
      <c r="IL2455"/>
      <c r="IM2455"/>
      <c r="IN2455"/>
    </row>
    <row r="2456" s="33" customFormat="1" ht="15.75" customHeight="1" spans="3:248">
      <c r="C2456" s="86"/>
      <c r="D2456" s="86"/>
      <c r="E2456" s="82"/>
      <c r="F2456" s="87"/>
      <c r="G2456" s="82"/>
      <c r="IG2456"/>
      <c r="IH2456"/>
      <c r="II2456"/>
      <c r="IJ2456"/>
      <c r="IK2456"/>
      <c r="IL2456"/>
      <c r="IM2456"/>
      <c r="IN2456"/>
    </row>
    <row r="2457" s="33" customFormat="1" ht="15.75" customHeight="1" spans="3:248">
      <c r="C2457" s="86"/>
      <c r="D2457" s="86"/>
      <c r="E2457" s="82"/>
      <c r="F2457" s="87"/>
      <c r="G2457" s="82"/>
      <c r="IG2457"/>
      <c r="IH2457"/>
      <c r="II2457"/>
      <c r="IJ2457"/>
      <c r="IK2457"/>
      <c r="IL2457"/>
      <c r="IM2457"/>
      <c r="IN2457"/>
    </row>
    <row r="2458" s="33" customFormat="1" ht="15.75" customHeight="1" spans="3:248">
      <c r="C2458" s="86"/>
      <c r="D2458" s="86"/>
      <c r="E2458" s="82"/>
      <c r="F2458" s="87"/>
      <c r="G2458" s="82"/>
      <c r="IG2458"/>
      <c r="IH2458"/>
      <c r="II2458"/>
      <c r="IJ2458"/>
      <c r="IK2458"/>
      <c r="IL2458"/>
      <c r="IM2458"/>
      <c r="IN2458"/>
    </row>
    <row r="2459" s="33" customFormat="1" ht="15.75" customHeight="1" spans="3:248">
      <c r="C2459" s="86"/>
      <c r="D2459" s="86"/>
      <c r="E2459" s="82"/>
      <c r="F2459" s="87"/>
      <c r="G2459" s="82"/>
      <c r="IG2459"/>
      <c r="IH2459"/>
      <c r="II2459"/>
      <c r="IJ2459"/>
      <c r="IK2459"/>
      <c r="IL2459"/>
      <c r="IM2459"/>
      <c r="IN2459"/>
    </row>
    <row r="2460" s="33" customFormat="1" ht="15.75" customHeight="1" spans="3:248">
      <c r="C2460" s="86"/>
      <c r="D2460" s="86"/>
      <c r="E2460" s="82"/>
      <c r="F2460" s="87"/>
      <c r="G2460" s="82"/>
      <c r="IG2460"/>
      <c r="IH2460"/>
      <c r="II2460"/>
      <c r="IJ2460"/>
      <c r="IK2460"/>
      <c r="IL2460"/>
      <c r="IM2460"/>
      <c r="IN2460"/>
    </row>
    <row r="2461" s="33" customFormat="1" ht="15.75" customHeight="1" spans="3:248">
      <c r="C2461" s="86"/>
      <c r="D2461" s="86"/>
      <c r="E2461" s="82"/>
      <c r="F2461" s="87"/>
      <c r="G2461" s="82"/>
      <c r="IG2461"/>
      <c r="IH2461"/>
      <c r="II2461"/>
      <c r="IJ2461"/>
      <c r="IK2461"/>
      <c r="IL2461"/>
      <c r="IM2461"/>
      <c r="IN2461"/>
    </row>
    <row r="2462" s="33" customFormat="1" ht="15.75" customHeight="1" spans="3:248">
      <c r="C2462" s="86"/>
      <c r="D2462" s="86"/>
      <c r="E2462" s="82"/>
      <c r="F2462" s="87"/>
      <c r="G2462" s="82"/>
      <c r="IG2462"/>
      <c r="IH2462"/>
      <c r="II2462"/>
      <c r="IJ2462"/>
      <c r="IK2462"/>
      <c r="IL2462"/>
      <c r="IM2462"/>
      <c r="IN2462"/>
    </row>
    <row r="2463" s="33" customFormat="1" ht="15.75" customHeight="1" spans="3:248">
      <c r="C2463" s="86"/>
      <c r="D2463" s="86"/>
      <c r="E2463" s="82"/>
      <c r="F2463" s="87"/>
      <c r="G2463" s="82"/>
      <c r="IG2463"/>
      <c r="IH2463"/>
      <c r="II2463"/>
      <c r="IJ2463"/>
      <c r="IK2463"/>
      <c r="IL2463"/>
      <c r="IM2463"/>
      <c r="IN2463"/>
    </row>
    <row r="2464" s="33" customFormat="1" ht="15.75" customHeight="1" spans="3:248">
      <c r="C2464" s="86"/>
      <c r="D2464" s="86"/>
      <c r="E2464" s="82"/>
      <c r="F2464" s="87"/>
      <c r="G2464" s="82"/>
      <c r="IG2464"/>
      <c r="IH2464"/>
      <c r="II2464"/>
      <c r="IJ2464"/>
      <c r="IK2464"/>
      <c r="IL2464"/>
      <c r="IM2464"/>
      <c r="IN2464"/>
    </row>
    <row r="2465" s="33" customFormat="1" ht="15.75" customHeight="1" spans="3:248">
      <c r="C2465" s="86"/>
      <c r="D2465" s="86"/>
      <c r="E2465" s="82"/>
      <c r="F2465" s="87"/>
      <c r="G2465" s="82"/>
      <c r="IG2465"/>
      <c r="IH2465"/>
      <c r="II2465"/>
      <c r="IJ2465"/>
      <c r="IK2465"/>
      <c r="IL2465"/>
      <c r="IM2465"/>
      <c r="IN2465"/>
    </row>
    <row r="2466" s="33" customFormat="1" ht="15.75" customHeight="1" spans="3:248">
      <c r="C2466" s="86"/>
      <c r="D2466" s="86"/>
      <c r="E2466" s="82"/>
      <c r="F2466" s="87"/>
      <c r="G2466" s="82"/>
      <c r="IG2466"/>
      <c r="IH2466"/>
      <c r="II2466"/>
      <c r="IJ2466"/>
      <c r="IK2466"/>
      <c r="IL2466"/>
      <c r="IM2466"/>
      <c r="IN2466"/>
    </row>
    <row r="2467" s="33" customFormat="1" ht="15.75" customHeight="1" spans="3:248">
      <c r="C2467" s="86"/>
      <c r="D2467" s="86"/>
      <c r="E2467" s="82"/>
      <c r="F2467" s="87"/>
      <c r="G2467" s="82"/>
      <c r="IG2467"/>
      <c r="IH2467"/>
      <c r="II2467"/>
      <c r="IJ2467"/>
      <c r="IK2467"/>
      <c r="IL2467"/>
      <c r="IM2467"/>
      <c r="IN2467"/>
    </row>
    <row r="2468" s="33" customFormat="1" ht="15.75" customHeight="1" spans="3:248">
      <c r="C2468" s="86"/>
      <c r="D2468" s="86"/>
      <c r="E2468" s="82"/>
      <c r="F2468" s="87"/>
      <c r="G2468" s="82"/>
      <c r="IG2468"/>
      <c r="IH2468"/>
      <c r="II2468"/>
      <c r="IJ2468"/>
      <c r="IK2468"/>
      <c r="IL2468"/>
      <c r="IM2468"/>
      <c r="IN2468"/>
    </row>
    <row r="2469" s="33" customFormat="1" ht="15.75" customHeight="1" spans="3:248">
      <c r="C2469" s="86"/>
      <c r="D2469" s="86"/>
      <c r="E2469" s="82"/>
      <c r="F2469" s="87"/>
      <c r="G2469" s="82"/>
      <c r="IG2469"/>
      <c r="IH2469"/>
      <c r="II2469"/>
      <c r="IJ2469"/>
      <c r="IK2469"/>
      <c r="IL2469"/>
      <c r="IM2469"/>
      <c r="IN2469"/>
    </row>
    <row r="2470" s="33" customFormat="1" ht="15.75" customHeight="1" spans="3:248">
      <c r="C2470" s="86"/>
      <c r="D2470" s="86"/>
      <c r="E2470" s="82"/>
      <c r="F2470" s="87"/>
      <c r="G2470" s="82"/>
      <c r="IG2470"/>
      <c r="IH2470"/>
      <c r="II2470"/>
      <c r="IJ2470"/>
      <c r="IK2470"/>
      <c r="IL2470"/>
      <c r="IM2470"/>
      <c r="IN2470"/>
    </row>
    <row r="2471" s="33" customFormat="1" ht="15.75" customHeight="1" spans="3:248">
      <c r="C2471" s="86"/>
      <c r="D2471" s="86"/>
      <c r="E2471" s="82"/>
      <c r="F2471" s="87"/>
      <c r="G2471" s="82"/>
      <c r="IG2471"/>
      <c r="IH2471"/>
      <c r="II2471"/>
      <c r="IJ2471"/>
      <c r="IK2471"/>
      <c r="IL2471"/>
      <c r="IM2471"/>
      <c r="IN2471"/>
    </row>
    <row r="2472" s="33" customFormat="1" ht="15.75" customHeight="1" spans="3:248">
      <c r="C2472" s="86"/>
      <c r="D2472" s="86"/>
      <c r="E2472" s="82"/>
      <c r="F2472" s="87"/>
      <c r="G2472" s="82"/>
      <c r="IG2472"/>
      <c r="IH2472"/>
      <c r="II2472"/>
      <c r="IJ2472"/>
      <c r="IK2472"/>
      <c r="IL2472"/>
      <c r="IM2472"/>
      <c r="IN2472"/>
    </row>
    <row r="2473" s="33" customFormat="1" ht="15.75" customHeight="1" spans="3:248">
      <c r="C2473" s="86"/>
      <c r="D2473" s="86"/>
      <c r="E2473" s="82"/>
      <c r="F2473" s="87"/>
      <c r="G2473" s="82"/>
      <c r="IG2473"/>
      <c r="IH2473"/>
      <c r="II2473"/>
      <c r="IJ2473"/>
      <c r="IK2473"/>
      <c r="IL2473"/>
      <c r="IM2473"/>
      <c r="IN2473"/>
    </row>
    <row r="2474" s="33" customFormat="1" ht="15.75" customHeight="1" spans="3:248">
      <c r="C2474" s="86"/>
      <c r="D2474" s="86"/>
      <c r="E2474" s="82"/>
      <c r="F2474" s="87"/>
      <c r="G2474" s="82"/>
      <c r="IG2474"/>
      <c r="IH2474"/>
      <c r="II2474"/>
      <c r="IJ2474"/>
      <c r="IK2474"/>
      <c r="IL2474"/>
      <c r="IM2474"/>
      <c r="IN2474"/>
    </row>
    <row r="2475" s="33" customFormat="1" ht="15.75" customHeight="1" spans="3:248">
      <c r="C2475" s="86"/>
      <c r="D2475" s="86"/>
      <c r="E2475" s="82"/>
      <c r="F2475" s="87"/>
      <c r="G2475" s="82"/>
      <c r="IG2475"/>
      <c r="IH2475"/>
      <c r="II2475"/>
      <c r="IJ2475"/>
      <c r="IK2475"/>
      <c r="IL2475"/>
      <c r="IM2475"/>
      <c r="IN2475"/>
    </row>
    <row r="2476" s="33" customFormat="1" ht="15.75" customHeight="1" spans="3:248">
      <c r="C2476" s="86"/>
      <c r="D2476" s="86"/>
      <c r="E2476" s="82"/>
      <c r="F2476" s="87"/>
      <c r="G2476" s="82"/>
      <c r="IG2476"/>
      <c r="IH2476"/>
      <c r="II2476"/>
      <c r="IJ2476"/>
      <c r="IK2476"/>
      <c r="IL2476"/>
      <c r="IM2476"/>
      <c r="IN2476"/>
    </row>
    <row r="2477" s="33" customFormat="1" ht="15.75" customHeight="1" spans="3:248">
      <c r="C2477" s="86"/>
      <c r="D2477" s="86"/>
      <c r="E2477" s="82"/>
      <c r="F2477" s="87"/>
      <c r="G2477" s="82"/>
      <c r="IG2477"/>
      <c r="IH2477"/>
      <c r="II2477"/>
      <c r="IJ2477"/>
      <c r="IK2477"/>
      <c r="IL2477"/>
      <c r="IM2477"/>
      <c r="IN2477"/>
    </row>
    <row r="2478" s="33" customFormat="1" ht="15.75" customHeight="1" spans="3:248">
      <c r="C2478" s="86"/>
      <c r="D2478" s="86"/>
      <c r="E2478" s="82"/>
      <c r="F2478" s="87"/>
      <c r="G2478" s="82"/>
      <c r="IG2478"/>
      <c r="IH2478"/>
      <c r="II2478"/>
      <c r="IJ2478"/>
      <c r="IK2478"/>
      <c r="IL2478"/>
      <c r="IM2478"/>
      <c r="IN2478"/>
    </row>
    <row r="2479" s="33" customFormat="1" ht="15.75" customHeight="1" spans="3:248">
      <c r="C2479" s="86"/>
      <c r="D2479" s="86"/>
      <c r="E2479" s="82"/>
      <c r="F2479" s="87"/>
      <c r="G2479" s="82"/>
      <c r="IG2479"/>
      <c r="IH2479"/>
      <c r="II2479"/>
      <c r="IJ2479"/>
      <c r="IK2479"/>
      <c r="IL2479"/>
      <c r="IM2479"/>
      <c r="IN2479"/>
    </row>
    <row r="2480" s="33" customFormat="1" ht="15.75" customHeight="1" spans="3:248">
      <c r="C2480" s="86"/>
      <c r="D2480" s="86"/>
      <c r="E2480" s="82"/>
      <c r="F2480" s="87"/>
      <c r="G2480" s="82"/>
      <c r="IG2480"/>
      <c r="IH2480"/>
      <c r="II2480"/>
      <c r="IJ2480"/>
      <c r="IK2480"/>
      <c r="IL2480"/>
      <c r="IM2480"/>
      <c r="IN2480"/>
    </row>
    <row r="2481" s="33" customFormat="1" ht="15.75" customHeight="1" spans="3:248">
      <c r="C2481" s="86"/>
      <c r="D2481" s="86"/>
      <c r="E2481" s="82"/>
      <c r="F2481" s="87"/>
      <c r="G2481" s="82"/>
      <c r="IG2481"/>
      <c r="IH2481"/>
      <c r="II2481"/>
      <c r="IJ2481"/>
      <c r="IK2481"/>
      <c r="IL2481"/>
      <c r="IM2481"/>
      <c r="IN2481"/>
    </row>
    <row r="2482" s="33" customFormat="1" ht="15.75" customHeight="1" spans="3:248">
      <c r="C2482" s="86"/>
      <c r="D2482" s="86"/>
      <c r="E2482" s="82"/>
      <c r="F2482" s="87"/>
      <c r="G2482" s="82"/>
      <c r="IG2482"/>
      <c r="IH2482"/>
      <c r="II2482"/>
      <c r="IJ2482"/>
      <c r="IK2482"/>
      <c r="IL2482"/>
      <c r="IM2482"/>
      <c r="IN2482"/>
    </row>
    <row r="2483" s="33" customFormat="1" ht="15.75" customHeight="1" spans="3:248">
      <c r="C2483" s="86"/>
      <c r="D2483" s="86"/>
      <c r="E2483" s="82"/>
      <c r="F2483" s="87"/>
      <c r="G2483" s="82"/>
      <c r="IG2483"/>
      <c r="IH2483"/>
      <c r="II2483"/>
      <c r="IJ2483"/>
      <c r="IK2483"/>
      <c r="IL2483"/>
      <c r="IM2483"/>
      <c r="IN2483"/>
    </row>
    <row r="2484" s="33" customFormat="1" ht="15.75" customHeight="1" spans="3:248">
      <c r="C2484" s="86"/>
      <c r="D2484" s="86"/>
      <c r="E2484" s="82"/>
      <c r="F2484" s="87"/>
      <c r="G2484" s="82"/>
      <c r="IG2484"/>
      <c r="IH2484"/>
      <c r="II2484"/>
      <c r="IJ2484"/>
      <c r="IK2484"/>
      <c r="IL2484"/>
      <c r="IM2484"/>
      <c r="IN2484"/>
    </row>
    <row r="2485" s="33" customFormat="1" ht="15.75" customHeight="1" spans="3:248">
      <c r="C2485" s="86"/>
      <c r="D2485" s="86"/>
      <c r="E2485" s="82"/>
      <c r="F2485" s="87"/>
      <c r="G2485" s="82"/>
      <c r="IG2485"/>
      <c r="IH2485"/>
      <c r="II2485"/>
      <c r="IJ2485"/>
      <c r="IK2485"/>
      <c r="IL2485"/>
      <c r="IM2485"/>
      <c r="IN2485"/>
    </row>
    <row r="2486" s="33" customFormat="1" ht="15.75" customHeight="1" spans="3:248">
      <c r="C2486" s="86"/>
      <c r="D2486" s="86"/>
      <c r="E2486" s="82"/>
      <c r="F2486" s="87"/>
      <c r="G2486" s="82"/>
      <c r="IG2486"/>
      <c r="IH2486"/>
      <c r="II2486"/>
      <c r="IJ2486"/>
      <c r="IK2486"/>
      <c r="IL2486"/>
      <c r="IM2486"/>
      <c r="IN2486"/>
    </row>
    <row r="2487" s="33" customFormat="1" ht="15.75" customHeight="1" spans="3:248">
      <c r="C2487" s="86"/>
      <c r="D2487" s="86"/>
      <c r="E2487" s="82"/>
      <c r="F2487" s="87"/>
      <c r="G2487" s="82"/>
      <c r="IG2487"/>
      <c r="IH2487"/>
      <c r="II2487"/>
      <c r="IJ2487"/>
      <c r="IK2487"/>
      <c r="IL2487"/>
      <c r="IM2487"/>
      <c r="IN2487"/>
    </row>
    <row r="2488" s="33" customFormat="1" ht="15.75" customHeight="1" spans="3:248">
      <c r="C2488" s="86"/>
      <c r="D2488" s="86"/>
      <c r="E2488" s="82"/>
      <c r="F2488" s="87"/>
      <c r="G2488" s="82"/>
      <c r="IG2488"/>
      <c r="IH2488"/>
      <c r="II2488"/>
      <c r="IJ2488"/>
      <c r="IK2488"/>
      <c r="IL2488"/>
      <c r="IM2488"/>
      <c r="IN2488"/>
    </row>
    <row r="2489" s="33" customFormat="1" ht="15.75" customHeight="1" spans="3:248">
      <c r="C2489" s="86"/>
      <c r="D2489" s="86"/>
      <c r="E2489" s="82"/>
      <c r="F2489" s="87"/>
      <c r="G2489" s="82"/>
      <c r="IG2489"/>
      <c r="IH2489"/>
      <c r="II2489"/>
      <c r="IJ2489"/>
      <c r="IK2489"/>
      <c r="IL2489"/>
      <c r="IM2489"/>
      <c r="IN2489"/>
    </row>
    <row r="2490" s="33" customFormat="1" ht="15.75" customHeight="1" spans="3:248">
      <c r="C2490" s="86"/>
      <c r="D2490" s="86"/>
      <c r="E2490" s="82"/>
      <c r="F2490" s="87"/>
      <c r="G2490" s="82"/>
      <c r="IG2490"/>
      <c r="IH2490"/>
      <c r="II2490"/>
      <c r="IJ2490"/>
      <c r="IK2490"/>
      <c r="IL2490"/>
      <c r="IM2490"/>
      <c r="IN2490"/>
    </row>
    <row r="2491" s="33" customFormat="1" ht="15.75" customHeight="1" spans="3:248">
      <c r="C2491" s="86"/>
      <c r="D2491" s="86"/>
      <c r="E2491" s="82"/>
      <c r="F2491" s="87"/>
      <c r="G2491" s="82"/>
      <c r="IG2491"/>
      <c r="IH2491"/>
      <c r="II2491"/>
      <c r="IJ2491"/>
      <c r="IK2491"/>
      <c r="IL2491"/>
      <c r="IM2491"/>
      <c r="IN2491"/>
    </row>
    <row r="2492" s="33" customFormat="1" ht="15.75" customHeight="1" spans="3:248">
      <c r="C2492" s="86"/>
      <c r="D2492" s="86"/>
      <c r="E2492" s="82"/>
      <c r="F2492" s="87"/>
      <c r="G2492" s="82"/>
      <c r="IG2492"/>
      <c r="IH2492"/>
      <c r="II2492"/>
      <c r="IJ2492"/>
      <c r="IK2492"/>
      <c r="IL2492"/>
      <c r="IM2492"/>
      <c r="IN2492"/>
    </row>
    <row r="2493" s="33" customFormat="1" ht="15.75" customHeight="1" spans="3:248">
      <c r="C2493" s="86"/>
      <c r="D2493" s="86"/>
      <c r="E2493" s="82"/>
      <c r="F2493" s="87"/>
      <c r="G2493" s="82"/>
      <c r="IG2493"/>
      <c r="IH2493"/>
      <c r="II2493"/>
      <c r="IJ2493"/>
      <c r="IK2493"/>
      <c r="IL2493"/>
      <c r="IM2493"/>
      <c r="IN2493"/>
    </row>
    <row r="2494" s="33" customFormat="1" ht="15.75" customHeight="1" spans="3:248">
      <c r="C2494" s="86"/>
      <c r="D2494" s="86"/>
      <c r="E2494" s="82"/>
      <c r="F2494" s="87"/>
      <c r="G2494" s="82"/>
      <c r="IG2494"/>
      <c r="IH2494"/>
      <c r="II2494"/>
      <c r="IJ2494"/>
      <c r="IK2494"/>
      <c r="IL2494"/>
      <c r="IM2494"/>
      <c r="IN2494"/>
    </row>
    <row r="2495" s="33" customFormat="1" ht="15.75" customHeight="1" spans="3:248">
      <c r="C2495" s="86"/>
      <c r="D2495" s="86"/>
      <c r="E2495" s="82"/>
      <c r="F2495" s="87"/>
      <c r="G2495" s="82"/>
      <c r="IG2495"/>
      <c r="IH2495"/>
      <c r="II2495"/>
      <c r="IJ2495"/>
      <c r="IK2495"/>
      <c r="IL2495"/>
      <c r="IM2495"/>
      <c r="IN2495"/>
    </row>
    <row r="2496" s="33" customFormat="1" ht="15.75" customHeight="1" spans="3:248">
      <c r="C2496" s="86"/>
      <c r="D2496" s="86"/>
      <c r="E2496" s="82"/>
      <c r="F2496" s="87"/>
      <c r="G2496" s="82"/>
      <c r="IG2496"/>
      <c r="IH2496"/>
      <c r="II2496"/>
      <c r="IJ2496"/>
      <c r="IK2496"/>
      <c r="IL2496"/>
      <c r="IM2496"/>
      <c r="IN2496"/>
    </row>
    <row r="2497" s="33" customFormat="1" ht="15.75" customHeight="1" spans="3:248">
      <c r="C2497" s="86"/>
      <c r="D2497" s="86"/>
      <c r="E2497" s="82"/>
      <c r="F2497" s="87"/>
      <c r="G2497" s="82"/>
      <c r="IG2497"/>
      <c r="IH2497"/>
      <c r="II2497"/>
      <c r="IJ2497"/>
      <c r="IK2497"/>
      <c r="IL2497"/>
      <c r="IM2497"/>
      <c r="IN2497"/>
    </row>
    <row r="2498" s="33" customFormat="1" ht="15.75" customHeight="1" spans="3:248">
      <c r="C2498" s="86"/>
      <c r="D2498" s="86"/>
      <c r="E2498" s="82"/>
      <c r="F2498" s="87"/>
      <c r="G2498" s="82"/>
      <c r="IG2498"/>
      <c r="IH2498"/>
      <c r="II2498"/>
      <c r="IJ2498"/>
      <c r="IK2498"/>
      <c r="IL2498"/>
      <c r="IM2498"/>
      <c r="IN2498"/>
    </row>
    <row r="2499" s="33" customFormat="1" ht="15.75" customHeight="1" spans="3:248">
      <c r="C2499" s="86"/>
      <c r="D2499" s="86"/>
      <c r="E2499" s="82"/>
      <c r="F2499" s="87"/>
      <c r="G2499" s="82"/>
      <c r="IG2499"/>
      <c r="IH2499"/>
      <c r="II2499"/>
      <c r="IJ2499"/>
      <c r="IK2499"/>
      <c r="IL2499"/>
      <c r="IM2499"/>
      <c r="IN2499"/>
    </row>
    <row r="2500" s="33" customFormat="1" ht="15.75" customHeight="1" spans="3:248">
      <c r="C2500" s="86"/>
      <c r="D2500" s="86"/>
      <c r="E2500" s="82"/>
      <c r="F2500" s="87"/>
      <c r="G2500" s="82"/>
      <c r="IG2500"/>
      <c r="IH2500"/>
      <c r="II2500"/>
      <c r="IJ2500"/>
      <c r="IK2500"/>
      <c r="IL2500"/>
      <c r="IM2500"/>
      <c r="IN2500"/>
    </row>
    <row r="2501" s="33" customFormat="1" ht="15.75" customHeight="1" spans="3:248">
      <c r="C2501" s="86"/>
      <c r="D2501" s="86"/>
      <c r="E2501" s="82"/>
      <c r="F2501" s="87"/>
      <c r="G2501" s="82"/>
      <c r="IG2501"/>
      <c r="IH2501"/>
      <c r="II2501"/>
      <c r="IJ2501"/>
      <c r="IK2501"/>
      <c r="IL2501"/>
      <c r="IM2501"/>
      <c r="IN2501"/>
    </row>
    <row r="2502" s="33" customFormat="1" ht="15.75" customHeight="1" spans="3:248">
      <c r="C2502" s="86"/>
      <c r="D2502" s="86"/>
      <c r="E2502" s="82"/>
      <c r="F2502" s="87"/>
      <c r="G2502" s="82"/>
      <c r="IG2502"/>
      <c r="IH2502"/>
      <c r="II2502"/>
      <c r="IJ2502"/>
      <c r="IK2502"/>
      <c r="IL2502"/>
      <c r="IM2502"/>
      <c r="IN2502"/>
    </row>
    <row r="2503" s="33" customFormat="1" ht="15.75" customHeight="1" spans="3:248">
      <c r="C2503" s="86"/>
      <c r="D2503" s="86"/>
      <c r="E2503" s="82"/>
      <c r="F2503" s="87"/>
      <c r="G2503" s="82"/>
      <c r="IG2503"/>
      <c r="IH2503"/>
      <c r="II2503"/>
      <c r="IJ2503"/>
      <c r="IK2503"/>
      <c r="IL2503"/>
      <c r="IM2503"/>
      <c r="IN2503"/>
    </row>
    <row r="2504" s="33" customFormat="1" ht="15.75" customHeight="1" spans="3:248">
      <c r="C2504" s="86"/>
      <c r="D2504" s="86"/>
      <c r="E2504" s="82"/>
      <c r="F2504" s="87"/>
      <c r="G2504" s="82"/>
      <c r="IG2504"/>
      <c r="IH2504"/>
      <c r="II2504"/>
      <c r="IJ2504"/>
      <c r="IK2504"/>
      <c r="IL2504"/>
      <c r="IM2504"/>
      <c r="IN2504"/>
    </row>
    <row r="2505" s="33" customFormat="1" ht="15.75" customHeight="1" spans="3:248">
      <c r="C2505" s="86"/>
      <c r="D2505" s="86"/>
      <c r="E2505" s="82"/>
      <c r="F2505" s="87"/>
      <c r="G2505" s="82"/>
      <c r="IG2505"/>
      <c r="IH2505"/>
      <c r="II2505"/>
      <c r="IJ2505"/>
      <c r="IK2505"/>
      <c r="IL2505"/>
      <c r="IM2505"/>
      <c r="IN2505"/>
    </row>
    <row r="2506" s="33" customFormat="1" ht="15.75" customHeight="1" spans="3:248">
      <c r="C2506" s="86"/>
      <c r="D2506" s="86"/>
      <c r="E2506" s="82"/>
      <c r="F2506" s="87"/>
      <c r="G2506" s="82"/>
      <c r="IG2506"/>
      <c r="IH2506"/>
      <c r="II2506"/>
      <c r="IJ2506"/>
      <c r="IK2506"/>
      <c r="IL2506"/>
      <c r="IM2506"/>
      <c r="IN2506"/>
    </row>
    <row r="2507" s="33" customFormat="1" ht="15.75" customHeight="1" spans="3:248">
      <c r="C2507" s="86"/>
      <c r="D2507" s="86"/>
      <c r="E2507" s="82"/>
      <c r="F2507" s="87"/>
      <c r="G2507" s="82"/>
      <c r="IG2507"/>
      <c r="IH2507"/>
      <c r="II2507"/>
      <c r="IJ2507"/>
      <c r="IK2507"/>
      <c r="IL2507"/>
      <c r="IM2507"/>
      <c r="IN2507"/>
    </row>
    <row r="2508" s="33" customFormat="1" ht="15.75" customHeight="1" spans="3:248">
      <c r="C2508" s="86"/>
      <c r="D2508" s="86"/>
      <c r="E2508" s="82"/>
      <c r="F2508" s="87"/>
      <c r="G2508" s="82"/>
      <c r="IG2508"/>
      <c r="IH2508"/>
      <c r="II2508"/>
      <c r="IJ2508"/>
      <c r="IK2508"/>
      <c r="IL2508"/>
      <c r="IM2508"/>
      <c r="IN2508"/>
    </row>
    <row r="2509" s="33" customFormat="1" ht="15.75" customHeight="1" spans="3:248">
      <c r="C2509" s="86"/>
      <c r="D2509" s="86"/>
      <c r="E2509" s="82"/>
      <c r="F2509" s="87"/>
      <c r="G2509" s="82"/>
      <c r="IG2509"/>
      <c r="IH2509"/>
      <c r="II2509"/>
      <c r="IJ2509"/>
      <c r="IK2509"/>
      <c r="IL2509"/>
      <c r="IM2509"/>
      <c r="IN2509"/>
    </row>
    <row r="2510" s="33" customFormat="1" ht="15.75" customHeight="1" spans="3:248">
      <c r="C2510" s="86"/>
      <c r="D2510" s="86"/>
      <c r="E2510" s="82"/>
      <c r="F2510" s="87"/>
      <c r="G2510" s="82"/>
      <c r="IG2510"/>
      <c r="IH2510"/>
      <c r="II2510"/>
      <c r="IJ2510"/>
      <c r="IK2510"/>
      <c r="IL2510"/>
      <c r="IM2510"/>
      <c r="IN2510"/>
    </row>
    <row r="2511" s="33" customFormat="1" ht="15.75" customHeight="1" spans="3:248">
      <c r="C2511" s="86"/>
      <c r="D2511" s="86"/>
      <c r="E2511" s="82"/>
      <c r="F2511" s="87"/>
      <c r="G2511" s="82"/>
      <c r="IG2511"/>
      <c r="IH2511"/>
      <c r="II2511"/>
      <c r="IJ2511"/>
      <c r="IK2511"/>
      <c r="IL2511"/>
      <c r="IM2511"/>
      <c r="IN2511"/>
    </row>
    <row r="2512" s="33" customFormat="1" ht="15.75" customHeight="1" spans="3:248">
      <c r="C2512" s="86"/>
      <c r="D2512" s="86"/>
      <c r="E2512" s="82"/>
      <c r="F2512" s="87"/>
      <c r="G2512" s="82"/>
      <c r="IG2512"/>
      <c r="IH2512"/>
      <c r="II2512"/>
      <c r="IJ2512"/>
      <c r="IK2512"/>
      <c r="IL2512"/>
      <c r="IM2512"/>
      <c r="IN2512"/>
    </row>
    <row r="2513" s="33" customFormat="1" ht="15.75" customHeight="1" spans="3:248">
      <c r="C2513" s="86"/>
      <c r="D2513" s="86"/>
      <c r="E2513" s="82"/>
      <c r="F2513" s="87"/>
      <c r="G2513" s="82"/>
      <c r="IG2513"/>
      <c r="IH2513"/>
      <c r="II2513"/>
      <c r="IJ2513"/>
      <c r="IK2513"/>
      <c r="IL2513"/>
      <c r="IM2513"/>
      <c r="IN2513"/>
    </row>
    <row r="2514" s="33" customFormat="1" ht="15.75" customHeight="1" spans="3:248">
      <c r="C2514" s="86"/>
      <c r="D2514" s="86"/>
      <c r="E2514" s="82"/>
      <c r="F2514" s="87"/>
      <c r="G2514" s="82"/>
      <c r="IG2514"/>
      <c r="IH2514"/>
      <c r="II2514"/>
      <c r="IJ2514"/>
      <c r="IK2514"/>
      <c r="IL2514"/>
      <c r="IM2514"/>
      <c r="IN2514"/>
    </row>
    <row r="2515" s="33" customFormat="1" ht="15.75" customHeight="1" spans="3:248">
      <c r="C2515" s="86"/>
      <c r="D2515" s="86"/>
      <c r="E2515" s="82"/>
      <c r="F2515" s="87"/>
      <c r="G2515" s="82"/>
      <c r="IG2515"/>
      <c r="IH2515"/>
      <c r="II2515"/>
      <c r="IJ2515"/>
      <c r="IK2515"/>
      <c r="IL2515"/>
      <c r="IM2515"/>
      <c r="IN2515"/>
    </row>
    <row r="2516" s="33" customFormat="1" ht="15.75" customHeight="1" spans="3:248">
      <c r="C2516" s="86"/>
      <c r="D2516" s="86"/>
      <c r="E2516" s="82"/>
      <c r="F2516" s="87"/>
      <c r="G2516" s="82"/>
      <c r="IG2516"/>
      <c r="IH2516"/>
      <c r="II2516"/>
      <c r="IJ2516"/>
      <c r="IK2516"/>
      <c r="IL2516"/>
      <c r="IM2516"/>
      <c r="IN2516"/>
    </row>
    <row r="2517" s="33" customFormat="1" ht="15.75" customHeight="1" spans="3:248">
      <c r="C2517" s="86"/>
      <c r="D2517" s="86"/>
      <c r="E2517" s="82"/>
      <c r="F2517" s="87"/>
      <c r="G2517" s="82"/>
      <c r="IG2517"/>
      <c r="IH2517"/>
      <c r="II2517"/>
      <c r="IJ2517"/>
      <c r="IK2517"/>
      <c r="IL2517"/>
      <c r="IM2517"/>
      <c r="IN2517"/>
    </row>
    <row r="2518" s="33" customFormat="1" ht="15.75" customHeight="1" spans="3:248">
      <c r="C2518" s="86"/>
      <c r="D2518" s="86"/>
      <c r="E2518" s="82"/>
      <c r="F2518" s="87"/>
      <c r="G2518" s="82"/>
      <c r="IG2518"/>
      <c r="IH2518"/>
      <c r="II2518"/>
      <c r="IJ2518"/>
      <c r="IK2518"/>
      <c r="IL2518"/>
      <c r="IM2518"/>
      <c r="IN2518"/>
    </row>
    <row r="2519" s="33" customFormat="1" ht="15.75" customHeight="1" spans="3:248">
      <c r="C2519" s="86"/>
      <c r="D2519" s="86"/>
      <c r="E2519" s="82"/>
      <c r="F2519" s="87"/>
      <c r="G2519" s="82"/>
      <c r="IG2519"/>
      <c r="IH2519"/>
      <c r="II2519"/>
      <c r="IJ2519"/>
      <c r="IK2519"/>
      <c r="IL2519"/>
      <c r="IM2519"/>
      <c r="IN2519"/>
    </row>
    <row r="2520" s="33" customFormat="1" ht="15.75" customHeight="1" spans="3:248">
      <c r="C2520" s="86"/>
      <c r="D2520" s="86"/>
      <c r="E2520" s="82"/>
      <c r="F2520" s="87"/>
      <c r="G2520" s="82"/>
      <c r="IG2520"/>
      <c r="IH2520"/>
      <c r="II2520"/>
      <c r="IJ2520"/>
      <c r="IK2520"/>
      <c r="IL2520"/>
      <c r="IM2520"/>
      <c r="IN2520"/>
    </row>
    <row r="2521" s="33" customFormat="1" ht="15.75" customHeight="1" spans="3:248">
      <c r="C2521" s="86"/>
      <c r="D2521" s="86"/>
      <c r="E2521" s="82"/>
      <c r="F2521" s="87"/>
      <c r="G2521" s="82"/>
      <c r="IG2521"/>
      <c r="IH2521"/>
      <c r="II2521"/>
      <c r="IJ2521"/>
      <c r="IK2521"/>
      <c r="IL2521"/>
      <c r="IM2521"/>
      <c r="IN2521"/>
    </row>
    <row r="2522" s="33" customFormat="1" ht="15.75" customHeight="1" spans="3:248">
      <c r="C2522" s="86"/>
      <c r="D2522" s="86"/>
      <c r="E2522" s="82"/>
      <c r="F2522" s="87"/>
      <c r="G2522" s="82"/>
      <c r="IG2522"/>
      <c r="IH2522"/>
      <c r="II2522"/>
      <c r="IJ2522"/>
      <c r="IK2522"/>
      <c r="IL2522"/>
      <c r="IM2522"/>
      <c r="IN2522"/>
    </row>
    <row r="2523" s="33" customFormat="1" ht="15.75" customHeight="1" spans="3:248">
      <c r="C2523" s="86"/>
      <c r="D2523" s="86"/>
      <c r="E2523" s="82"/>
      <c r="F2523" s="87"/>
      <c r="G2523" s="82"/>
      <c r="IG2523"/>
      <c r="IH2523"/>
      <c r="II2523"/>
      <c r="IJ2523"/>
      <c r="IK2523"/>
      <c r="IL2523"/>
      <c r="IM2523"/>
      <c r="IN2523"/>
    </row>
    <row r="2524" s="33" customFormat="1" ht="15.75" customHeight="1" spans="3:248">
      <c r="C2524" s="86"/>
      <c r="D2524" s="86"/>
      <c r="E2524" s="82"/>
      <c r="F2524" s="87"/>
      <c r="G2524" s="82"/>
      <c r="IG2524"/>
      <c r="IH2524"/>
      <c r="II2524"/>
      <c r="IJ2524"/>
      <c r="IK2524"/>
      <c r="IL2524"/>
      <c r="IM2524"/>
      <c r="IN2524"/>
    </row>
    <row r="2525" s="33" customFormat="1" ht="15.75" customHeight="1" spans="3:248">
      <c r="C2525" s="86"/>
      <c r="D2525" s="86"/>
      <c r="E2525" s="82"/>
      <c r="F2525" s="87"/>
      <c r="G2525" s="82"/>
      <c r="IG2525"/>
      <c r="IH2525"/>
      <c r="II2525"/>
      <c r="IJ2525"/>
      <c r="IK2525"/>
      <c r="IL2525"/>
      <c r="IM2525"/>
      <c r="IN2525"/>
    </row>
    <row r="2526" s="33" customFormat="1" ht="15.75" customHeight="1" spans="3:248">
      <c r="C2526" s="86"/>
      <c r="D2526" s="86"/>
      <c r="E2526" s="82"/>
      <c r="F2526" s="87"/>
      <c r="G2526" s="82"/>
      <c r="IG2526"/>
      <c r="IH2526"/>
      <c r="II2526"/>
      <c r="IJ2526"/>
      <c r="IK2526"/>
      <c r="IL2526"/>
      <c r="IM2526"/>
      <c r="IN2526"/>
    </row>
    <row r="2527" s="33" customFormat="1" ht="15.75" customHeight="1" spans="3:248">
      <c r="C2527" s="86"/>
      <c r="D2527" s="86"/>
      <c r="E2527" s="82"/>
      <c r="F2527" s="87"/>
      <c r="G2527" s="82"/>
      <c r="IG2527"/>
      <c r="IH2527"/>
      <c r="II2527"/>
      <c r="IJ2527"/>
      <c r="IK2527"/>
      <c r="IL2527"/>
      <c r="IM2527"/>
      <c r="IN2527"/>
    </row>
    <row r="2528" s="33" customFormat="1" ht="15.75" customHeight="1" spans="3:248">
      <c r="C2528" s="86"/>
      <c r="D2528" s="86"/>
      <c r="E2528" s="82"/>
      <c r="F2528" s="87"/>
      <c r="G2528" s="82"/>
      <c r="IG2528"/>
      <c r="IH2528"/>
      <c r="II2528"/>
      <c r="IJ2528"/>
      <c r="IK2528"/>
      <c r="IL2528"/>
      <c r="IM2528"/>
      <c r="IN2528"/>
    </row>
    <row r="2529" s="33" customFormat="1" ht="15.75" customHeight="1" spans="3:248">
      <c r="C2529" s="86"/>
      <c r="D2529" s="86"/>
      <c r="E2529" s="82"/>
      <c r="F2529" s="87"/>
      <c r="G2529" s="82"/>
      <c r="IG2529"/>
      <c r="IH2529"/>
      <c r="II2529"/>
      <c r="IJ2529"/>
      <c r="IK2529"/>
      <c r="IL2529"/>
      <c r="IM2529"/>
      <c r="IN2529"/>
    </row>
    <row r="2530" s="33" customFormat="1" ht="15.75" customHeight="1" spans="3:248">
      <c r="C2530" s="86"/>
      <c r="D2530" s="86"/>
      <c r="E2530" s="82"/>
      <c r="F2530" s="87"/>
      <c r="G2530" s="82"/>
      <c r="IG2530"/>
      <c r="IH2530"/>
      <c r="II2530"/>
      <c r="IJ2530"/>
      <c r="IK2530"/>
      <c r="IL2530"/>
      <c r="IM2530"/>
      <c r="IN2530"/>
    </row>
    <row r="2531" s="33" customFormat="1" ht="15.75" customHeight="1" spans="3:248">
      <c r="C2531" s="86"/>
      <c r="D2531" s="86"/>
      <c r="E2531" s="82"/>
      <c r="F2531" s="87"/>
      <c r="G2531" s="82"/>
      <c r="IG2531"/>
      <c r="IH2531"/>
      <c r="II2531"/>
      <c r="IJ2531"/>
      <c r="IK2531"/>
      <c r="IL2531"/>
      <c r="IM2531"/>
      <c r="IN2531"/>
    </row>
    <row r="2532" s="33" customFormat="1" ht="15.75" customHeight="1" spans="3:248">
      <c r="C2532" s="86"/>
      <c r="D2532" s="86"/>
      <c r="E2532" s="82"/>
      <c r="F2532" s="87"/>
      <c r="G2532" s="82"/>
      <c r="IG2532"/>
      <c r="IH2532"/>
      <c r="II2532"/>
      <c r="IJ2532"/>
      <c r="IK2532"/>
      <c r="IL2532"/>
      <c r="IM2532"/>
      <c r="IN2532"/>
    </row>
    <row r="2533" s="33" customFormat="1" ht="15.75" customHeight="1" spans="3:248">
      <c r="C2533" s="86"/>
      <c r="D2533" s="86"/>
      <c r="E2533" s="82"/>
      <c r="F2533" s="87"/>
      <c r="G2533" s="82"/>
      <c r="IG2533"/>
      <c r="IH2533"/>
      <c r="II2533"/>
      <c r="IJ2533"/>
      <c r="IK2533"/>
      <c r="IL2533"/>
      <c r="IM2533"/>
      <c r="IN2533"/>
    </row>
    <row r="2534" s="33" customFormat="1" ht="15.75" customHeight="1" spans="3:248">
      <c r="C2534" s="86"/>
      <c r="D2534" s="86"/>
      <c r="E2534" s="82"/>
      <c r="F2534" s="87"/>
      <c r="G2534" s="82"/>
      <c r="IG2534"/>
      <c r="IH2534"/>
      <c r="II2534"/>
      <c r="IJ2534"/>
      <c r="IK2534"/>
      <c r="IL2534"/>
      <c r="IM2534"/>
      <c r="IN2534"/>
    </row>
    <row r="2535" s="33" customFormat="1" ht="15.75" customHeight="1" spans="3:248">
      <c r="C2535" s="86"/>
      <c r="D2535" s="86"/>
      <c r="E2535" s="82"/>
      <c r="F2535" s="87"/>
      <c r="G2535" s="82"/>
      <c r="IG2535"/>
      <c r="IH2535"/>
      <c r="II2535"/>
      <c r="IJ2535"/>
      <c r="IK2535"/>
      <c r="IL2535"/>
      <c r="IM2535"/>
      <c r="IN2535"/>
    </row>
    <row r="2536" s="33" customFormat="1" ht="15.75" customHeight="1" spans="3:248">
      <c r="C2536" s="86"/>
      <c r="D2536" s="86"/>
      <c r="E2536" s="82"/>
      <c r="F2536" s="87"/>
      <c r="G2536" s="82"/>
      <c r="IG2536"/>
      <c r="IH2536"/>
      <c r="II2536"/>
      <c r="IJ2536"/>
      <c r="IK2536"/>
      <c r="IL2536"/>
      <c r="IM2536"/>
      <c r="IN2536"/>
    </row>
    <row r="2537" s="33" customFormat="1" ht="15.75" customHeight="1" spans="3:248">
      <c r="C2537" s="86"/>
      <c r="D2537" s="86"/>
      <c r="E2537" s="82"/>
      <c r="F2537" s="87"/>
      <c r="G2537" s="82"/>
      <c r="IG2537"/>
      <c r="IH2537"/>
      <c r="II2537"/>
      <c r="IJ2537"/>
      <c r="IK2537"/>
      <c r="IL2537"/>
      <c r="IM2537"/>
      <c r="IN2537"/>
    </row>
    <row r="2538" s="33" customFormat="1" ht="15.75" customHeight="1" spans="3:248">
      <c r="C2538" s="86"/>
      <c r="D2538" s="86"/>
      <c r="E2538" s="82"/>
      <c r="F2538" s="87"/>
      <c r="G2538" s="82"/>
      <c r="IG2538"/>
      <c r="IH2538"/>
      <c r="II2538"/>
      <c r="IJ2538"/>
      <c r="IK2538"/>
      <c r="IL2538"/>
      <c r="IM2538"/>
      <c r="IN2538"/>
    </row>
    <row r="2539" s="33" customFormat="1" ht="15.75" customHeight="1" spans="3:248">
      <c r="C2539" s="86"/>
      <c r="D2539" s="86"/>
      <c r="E2539" s="82"/>
      <c r="F2539" s="87"/>
      <c r="G2539" s="82"/>
      <c r="IG2539"/>
      <c r="IH2539"/>
      <c r="II2539"/>
      <c r="IJ2539"/>
      <c r="IK2539"/>
      <c r="IL2539"/>
      <c r="IM2539"/>
      <c r="IN2539"/>
    </row>
    <row r="2540" s="33" customFormat="1" ht="15.75" customHeight="1" spans="3:248">
      <c r="C2540" s="86"/>
      <c r="D2540" s="86"/>
      <c r="E2540" s="82"/>
      <c r="F2540" s="87"/>
      <c r="G2540" s="82"/>
      <c r="IG2540"/>
      <c r="IH2540"/>
      <c r="II2540"/>
      <c r="IJ2540"/>
      <c r="IK2540"/>
      <c r="IL2540"/>
      <c r="IM2540"/>
      <c r="IN2540"/>
    </row>
    <row r="2541" s="33" customFormat="1" ht="15.75" customHeight="1" spans="3:248">
      <c r="C2541" s="86"/>
      <c r="D2541" s="86"/>
      <c r="E2541" s="82"/>
      <c r="F2541" s="87"/>
      <c r="G2541" s="82"/>
      <c r="IG2541"/>
      <c r="IH2541"/>
      <c r="II2541"/>
      <c r="IJ2541"/>
      <c r="IK2541"/>
      <c r="IL2541"/>
      <c r="IM2541"/>
      <c r="IN2541"/>
    </row>
    <row r="2542" s="33" customFormat="1" ht="15.75" customHeight="1" spans="3:248">
      <c r="C2542" s="86"/>
      <c r="D2542" s="86"/>
      <c r="E2542" s="82"/>
      <c r="F2542" s="87"/>
      <c r="G2542" s="82"/>
      <c r="IG2542"/>
      <c r="IH2542"/>
      <c r="II2542"/>
      <c r="IJ2542"/>
      <c r="IK2542"/>
      <c r="IL2542"/>
      <c r="IM2542"/>
      <c r="IN2542"/>
    </row>
    <row r="2543" s="33" customFormat="1" ht="15.75" customHeight="1" spans="3:248">
      <c r="C2543" s="86"/>
      <c r="D2543" s="86"/>
      <c r="E2543" s="82"/>
      <c r="F2543" s="87"/>
      <c r="G2543" s="82"/>
      <c r="IG2543"/>
      <c r="IH2543"/>
      <c r="II2543"/>
      <c r="IJ2543"/>
      <c r="IK2543"/>
      <c r="IL2543"/>
      <c r="IM2543"/>
      <c r="IN2543"/>
    </row>
    <row r="2544" s="33" customFormat="1" ht="15.75" customHeight="1" spans="3:248">
      <c r="C2544" s="86"/>
      <c r="D2544" s="86"/>
      <c r="E2544" s="82"/>
      <c r="F2544" s="87"/>
      <c r="G2544" s="82"/>
      <c r="IG2544"/>
      <c r="IH2544"/>
      <c r="II2544"/>
      <c r="IJ2544"/>
      <c r="IK2544"/>
      <c r="IL2544"/>
      <c r="IM2544"/>
      <c r="IN2544"/>
    </row>
    <row r="2545" s="33" customFormat="1" ht="15.75" customHeight="1" spans="3:248">
      <c r="C2545" s="86"/>
      <c r="D2545" s="86"/>
      <c r="E2545" s="82"/>
      <c r="F2545" s="87"/>
      <c r="G2545" s="82"/>
      <c r="IG2545"/>
      <c r="IH2545"/>
      <c r="II2545"/>
      <c r="IJ2545"/>
      <c r="IK2545"/>
      <c r="IL2545"/>
      <c r="IM2545"/>
      <c r="IN2545"/>
    </row>
    <row r="2546" s="33" customFormat="1" ht="15.75" customHeight="1" spans="3:248">
      <c r="C2546" s="86"/>
      <c r="D2546" s="86"/>
      <c r="E2546" s="82"/>
      <c r="F2546" s="87"/>
      <c r="G2546" s="82"/>
      <c r="IG2546"/>
      <c r="IH2546"/>
      <c r="II2546"/>
      <c r="IJ2546"/>
      <c r="IK2546"/>
      <c r="IL2546"/>
      <c r="IM2546"/>
      <c r="IN2546"/>
    </row>
    <row r="2547" s="33" customFormat="1" ht="15.75" customHeight="1" spans="3:248">
      <c r="C2547" s="86"/>
      <c r="D2547" s="86"/>
      <c r="E2547" s="82"/>
      <c r="F2547" s="87"/>
      <c r="G2547" s="82"/>
      <c r="IG2547"/>
      <c r="IH2547"/>
      <c r="II2547"/>
      <c r="IJ2547"/>
      <c r="IK2547"/>
      <c r="IL2547"/>
      <c r="IM2547"/>
      <c r="IN2547"/>
    </row>
    <row r="2548" s="33" customFormat="1" ht="15.75" customHeight="1" spans="3:248">
      <c r="C2548" s="86"/>
      <c r="D2548" s="86"/>
      <c r="E2548" s="82"/>
      <c r="F2548" s="87"/>
      <c r="G2548" s="82"/>
      <c r="IG2548"/>
      <c r="IH2548"/>
      <c r="II2548"/>
      <c r="IJ2548"/>
      <c r="IK2548"/>
      <c r="IL2548"/>
      <c r="IM2548"/>
      <c r="IN2548"/>
    </row>
    <row r="2549" s="33" customFormat="1" ht="15.75" customHeight="1" spans="3:248">
      <c r="C2549" s="86"/>
      <c r="D2549" s="86"/>
      <c r="E2549" s="82"/>
      <c r="F2549" s="87"/>
      <c r="G2549" s="82"/>
      <c r="IG2549"/>
      <c r="IH2549"/>
      <c r="II2549"/>
      <c r="IJ2549"/>
      <c r="IK2549"/>
      <c r="IL2549"/>
      <c r="IM2549"/>
      <c r="IN2549"/>
    </row>
    <row r="2550" s="33" customFormat="1" ht="15.75" customHeight="1" spans="3:248">
      <c r="C2550" s="86"/>
      <c r="D2550" s="86"/>
      <c r="E2550" s="82"/>
      <c r="F2550" s="87"/>
      <c r="G2550" s="82"/>
      <c r="IG2550"/>
      <c r="IH2550"/>
      <c r="II2550"/>
      <c r="IJ2550"/>
      <c r="IK2550"/>
      <c r="IL2550"/>
      <c r="IM2550"/>
      <c r="IN2550"/>
    </row>
    <row r="2551" s="33" customFormat="1" ht="15.75" customHeight="1" spans="3:248">
      <c r="C2551" s="86"/>
      <c r="D2551" s="86"/>
      <c r="E2551" s="82"/>
      <c r="F2551" s="87"/>
      <c r="G2551" s="82"/>
      <c r="IG2551"/>
      <c r="IH2551"/>
      <c r="II2551"/>
      <c r="IJ2551"/>
      <c r="IK2551"/>
      <c r="IL2551"/>
      <c r="IM2551"/>
      <c r="IN2551"/>
    </row>
    <row r="2552" s="33" customFormat="1" ht="15.75" customHeight="1" spans="3:248">
      <c r="C2552" s="86"/>
      <c r="D2552" s="86"/>
      <c r="E2552" s="82"/>
      <c r="F2552" s="87"/>
      <c r="G2552" s="82"/>
      <c r="IG2552"/>
      <c r="IH2552"/>
      <c r="II2552"/>
      <c r="IJ2552"/>
      <c r="IK2552"/>
      <c r="IL2552"/>
      <c r="IM2552"/>
      <c r="IN2552"/>
    </row>
    <row r="2553" s="33" customFormat="1" ht="15.75" customHeight="1" spans="3:248">
      <c r="C2553" s="86"/>
      <c r="D2553" s="86"/>
      <c r="E2553" s="82"/>
      <c r="F2553" s="87"/>
      <c r="G2553" s="82"/>
      <c r="IG2553"/>
      <c r="IH2553"/>
      <c r="II2553"/>
      <c r="IJ2553"/>
      <c r="IK2553"/>
      <c r="IL2553"/>
      <c r="IM2553"/>
      <c r="IN2553"/>
    </row>
    <row r="2554" s="33" customFormat="1" ht="15.75" customHeight="1" spans="3:248">
      <c r="C2554" s="86"/>
      <c r="D2554" s="86"/>
      <c r="E2554" s="82"/>
      <c r="F2554" s="87"/>
      <c r="G2554" s="82"/>
      <c r="IG2554"/>
      <c r="IH2554"/>
      <c r="II2554"/>
      <c r="IJ2554"/>
      <c r="IK2554"/>
      <c r="IL2554"/>
      <c r="IM2554"/>
      <c r="IN2554"/>
    </row>
    <row r="2555" s="33" customFormat="1" ht="15.75" customHeight="1" spans="3:248">
      <c r="C2555" s="86"/>
      <c r="D2555" s="86"/>
      <c r="E2555" s="82"/>
      <c r="F2555" s="87"/>
      <c r="G2555" s="82"/>
      <c r="IG2555"/>
      <c r="IH2555"/>
      <c r="II2555"/>
      <c r="IJ2555"/>
      <c r="IK2555"/>
      <c r="IL2555"/>
      <c r="IM2555"/>
      <c r="IN2555"/>
    </row>
    <row r="2556" s="33" customFormat="1" ht="15.75" customHeight="1" spans="3:248">
      <c r="C2556" s="86"/>
      <c r="D2556" s="86"/>
      <c r="E2556" s="82"/>
      <c r="F2556" s="87"/>
      <c r="G2556" s="82"/>
      <c r="IG2556"/>
      <c r="IH2556"/>
      <c r="II2556"/>
      <c r="IJ2556"/>
      <c r="IK2556"/>
      <c r="IL2556"/>
      <c r="IM2556"/>
      <c r="IN2556"/>
    </row>
    <row r="2557" s="33" customFormat="1" ht="15.75" customHeight="1" spans="3:248">
      <c r="C2557" s="86"/>
      <c r="D2557" s="86"/>
      <c r="E2557" s="82"/>
      <c r="F2557" s="87"/>
      <c r="G2557" s="82"/>
      <c r="IG2557"/>
      <c r="IH2557"/>
      <c r="II2557"/>
      <c r="IJ2557"/>
      <c r="IK2557"/>
      <c r="IL2557"/>
      <c r="IM2557"/>
      <c r="IN2557"/>
    </row>
    <row r="2558" s="33" customFormat="1" ht="15.75" customHeight="1" spans="3:248">
      <c r="C2558" s="86"/>
      <c r="D2558" s="86"/>
      <c r="E2558" s="82"/>
      <c r="F2558" s="87"/>
      <c r="G2558" s="82"/>
      <c r="IG2558"/>
      <c r="IH2558"/>
      <c r="II2558"/>
      <c r="IJ2558"/>
      <c r="IK2558"/>
      <c r="IL2558"/>
      <c r="IM2558"/>
      <c r="IN2558"/>
    </row>
    <row r="2559" s="33" customFormat="1" ht="15.75" customHeight="1" spans="3:248">
      <c r="C2559" s="86"/>
      <c r="D2559" s="86"/>
      <c r="E2559" s="82"/>
      <c r="F2559" s="87"/>
      <c r="G2559" s="82"/>
      <c r="IG2559"/>
      <c r="IH2559"/>
      <c r="II2559"/>
      <c r="IJ2559"/>
      <c r="IK2559"/>
      <c r="IL2559"/>
      <c r="IM2559"/>
      <c r="IN2559"/>
    </row>
    <row r="2560" s="33" customFormat="1" ht="15.75" customHeight="1" spans="3:248">
      <c r="C2560" s="86"/>
      <c r="D2560" s="86"/>
      <c r="E2560" s="82"/>
      <c r="F2560" s="87"/>
      <c r="G2560" s="82"/>
      <c r="IG2560"/>
      <c r="IH2560"/>
      <c r="II2560"/>
      <c r="IJ2560"/>
      <c r="IK2560"/>
      <c r="IL2560"/>
      <c r="IM2560"/>
      <c r="IN2560"/>
    </row>
    <row r="2561" s="33" customFormat="1" ht="15.75" customHeight="1" spans="3:248">
      <c r="C2561" s="86"/>
      <c r="D2561" s="86"/>
      <c r="E2561" s="82"/>
      <c r="F2561" s="87"/>
      <c r="G2561" s="82"/>
      <c r="IG2561"/>
      <c r="IH2561"/>
      <c r="II2561"/>
      <c r="IJ2561"/>
      <c r="IK2561"/>
      <c r="IL2561"/>
      <c r="IM2561"/>
      <c r="IN2561"/>
    </row>
    <row r="2562" s="33" customFormat="1" ht="15.75" customHeight="1" spans="3:248">
      <c r="C2562" s="86"/>
      <c r="D2562" s="86"/>
      <c r="E2562" s="82"/>
      <c r="F2562" s="87"/>
      <c r="G2562" s="82"/>
      <c r="IG2562"/>
      <c r="IH2562"/>
      <c r="II2562"/>
      <c r="IJ2562"/>
      <c r="IK2562"/>
      <c r="IL2562"/>
      <c r="IM2562"/>
      <c r="IN2562"/>
    </row>
    <row r="2563" s="33" customFormat="1" ht="15.75" customHeight="1" spans="3:248">
      <c r="C2563" s="86"/>
      <c r="D2563" s="86"/>
      <c r="E2563" s="82"/>
      <c r="F2563" s="87"/>
      <c r="G2563" s="82"/>
      <c r="IG2563"/>
      <c r="IH2563"/>
      <c r="II2563"/>
      <c r="IJ2563"/>
      <c r="IK2563"/>
      <c r="IL2563"/>
      <c r="IM2563"/>
      <c r="IN2563"/>
    </row>
    <row r="2564" s="33" customFormat="1" ht="15.75" customHeight="1" spans="3:248">
      <c r="C2564" s="86"/>
      <c r="D2564" s="86"/>
      <c r="E2564" s="82"/>
      <c r="F2564" s="87"/>
      <c r="G2564" s="82"/>
      <c r="IG2564"/>
      <c r="IH2564"/>
      <c r="II2564"/>
      <c r="IJ2564"/>
      <c r="IK2564"/>
      <c r="IL2564"/>
      <c r="IM2564"/>
      <c r="IN2564"/>
    </row>
    <row r="2565" s="33" customFormat="1" ht="15.75" customHeight="1" spans="3:248">
      <c r="C2565" s="86"/>
      <c r="D2565" s="86"/>
      <c r="E2565" s="82"/>
      <c r="F2565" s="87"/>
      <c r="G2565" s="82"/>
      <c r="IG2565"/>
      <c r="IH2565"/>
      <c r="II2565"/>
      <c r="IJ2565"/>
      <c r="IK2565"/>
      <c r="IL2565"/>
      <c r="IM2565"/>
      <c r="IN2565"/>
    </row>
    <row r="2566" s="33" customFormat="1" ht="15.75" customHeight="1" spans="3:248">
      <c r="C2566" s="86"/>
      <c r="D2566" s="86"/>
      <c r="E2566" s="82"/>
      <c r="F2566" s="87"/>
      <c r="G2566" s="82"/>
      <c r="IG2566"/>
      <c r="IH2566"/>
      <c r="II2566"/>
      <c r="IJ2566"/>
      <c r="IK2566"/>
      <c r="IL2566"/>
      <c r="IM2566"/>
      <c r="IN2566"/>
    </row>
    <row r="2567" s="33" customFormat="1" ht="15.75" customHeight="1" spans="3:248">
      <c r="C2567" s="86"/>
      <c r="D2567" s="86"/>
      <c r="E2567" s="82"/>
      <c r="F2567" s="87"/>
      <c r="G2567" s="82"/>
      <c r="IG2567"/>
      <c r="IH2567"/>
      <c r="II2567"/>
      <c r="IJ2567"/>
      <c r="IK2567"/>
      <c r="IL2567"/>
      <c r="IM2567"/>
      <c r="IN2567"/>
    </row>
    <row r="2568" s="33" customFormat="1" ht="15.75" customHeight="1" spans="3:248">
      <c r="C2568" s="86"/>
      <c r="D2568" s="86"/>
      <c r="E2568" s="82"/>
      <c r="F2568" s="87"/>
      <c r="G2568" s="82"/>
      <c r="IG2568"/>
      <c r="IH2568"/>
      <c r="II2568"/>
      <c r="IJ2568"/>
      <c r="IK2568"/>
      <c r="IL2568"/>
      <c r="IM2568"/>
      <c r="IN2568"/>
    </row>
    <row r="2569" s="33" customFormat="1" ht="15.75" customHeight="1" spans="3:248">
      <c r="C2569" s="86"/>
      <c r="D2569" s="86"/>
      <c r="E2569" s="82"/>
      <c r="F2569" s="87"/>
      <c r="G2569" s="82"/>
      <c r="IG2569"/>
      <c r="IH2569"/>
      <c r="II2569"/>
      <c r="IJ2569"/>
      <c r="IK2569"/>
      <c r="IL2569"/>
      <c r="IM2569"/>
      <c r="IN2569"/>
    </row>
    <row r="2570" s="33" customFormat="1" ht="15.75" customHeight="1" spans="3:248">
      <c r="C2570" s="86"/>
      <c r="D2570" s="86"/>
      <c r="E2570" s="82"/>
      <c r="F2570" s="87"/>
      <c r="G2570" s="82"/>
      <c r="IG2570"/>
      <c r="IH2570"/>
      <c r="II2570"/>
      <c r="IJ2570"/>
      <c r="IK2570"/>
      <c r="IL2570"/>
      <c r="IM2570"/>
      <c r="IN2570"/>
    </row>
    <row r="2571" s="33" customFormat="1" ht="15.75" customHeight="1" spans="3:248">
      <c r="C2571" s="86"/>
      <c r="D2571" s="86"/>
      <c r="E2571" s="82"/>
      <c r="F2571" s="87"/>
      <c r="G2571" s="82"/>
      <c r="IG2571"/>
      <c r="IH2571"/>
      <c r="II2571"/>
      <c r="IJ2571"/>
      <c r="IK2571"/>
      <c r="IL2571"/>
      <c r="IM2571"/>
      <c r="IN2571"/>
    </row>
    <row r="2572" s="33" customFormat="1" ht="15.75" customHeight="1" spans="3:248">
      <c r="C2572" s="86"/>
      <c r="D2572" s="86"/>
      <c r="E2572" s="82"/>
      <c r="F2572" s="87"/>
      <c r="G2572" s="82"/>
      <c r="IG2572"/>
      <c r="IH2572"/>
      <c r="II2572"/>
      <c r="IJ2572"/>
      <c r="IK2572"/>
      <c r="IL2572"/>
      <c r="IM2572"/>
      <c r="IN2572"/>
    </row>
    <row r="2573" s="33" customFormat="1" ht="15.75" customHeight="1" spans="3:248">
      <c r="C2573" s="86"/>
      <c r="D2573" s="86"/>
      <c r="E2573" s="82"/>
      <c r="F2573" s="87"/>
      <c r="G2573" s="82"/>
      <c r="IG2573"/>
      <c r="IH2573"/>
      <c r="II2573"/>
      <c r="IJ2573"/>
      <c r="IK2573"/>
      <c r="IL2573"/>
      <c r="IM2573"/>
      <c r="IN2573"/>
    </row>
    <row r="2574" s="33" customFormat="1" ht="15.75" customHeight="1" spans="3:248">
      <c r="C2574" s="86"/>
      <c r="D2574" s="86"/>
      <c r="E2574" s="82"/>
      <c r="F2574" s="87"/>
      <c r="G2574" s="82"/>
      <c r="IG2574"/>
      <c r="IH2574"/>
      <c r="II2574"/>
      <c r="IJ2574"/>
      <c r="IK2574"/>
      <c r="IL2574"/>
      <c r="IM2574"/>
      <c r="IN2574"/>
    </row>
    <row r="2575" s="33" customFormat="1" ht="15.75" customHeight="1" spans="3:248">
      <c r="C2575" s="86"/>
      <c r="D2575" s="86"/>
      <c r="E2575" s="82"/>
      <c r="F2575" s="87"/>
      <c r="G2575" s="82"/>
      <c r="IG2575"/>
      <c r="IH2575"/>
      <c r="II2575"/>
      <c r="IJ2575"/>
      <c r="IK2575"/>
      <c r="IL2575"/>
      <c r="IM2575"/>
      <c r="IN2575"/>
    </row>
    <row r="2576" s="33" customFormat="1" ht="15.75" customHeight="1" spans="3:248">
      <c r="C2576" s="86"/>
      <c r="D2576" s="86"/>
      <c r="E2576" s="82"/>
      <c r="F2576" s="87"/>
      <c r="G2576" s="82"/>
      <c r="IG2576"/>
      <c r="IH2576"/>
      <c r="II2576"/>
      <c r="IJ2576"/>
      <c r="IK2576"/>
      <c r="IL2576"/>
      <c r="IM2576"/>
      <c r="IN2576"/>
    </row>
    <row r="2577" s="33" customFormat="1" ht="15.75" customHeight="1" spans="3:248">
      <c r="C2577" s="86"/>
      <c r="D2577" s="86"/>
      <c r="E2577" s="82"/>
      <c r="F2577" s="87"/>
      <c r="G2577" s="82"/>
      <c r="IG2577"/>
      <c r="IH2577"/>
      <c r="II2577"/>
      <c r="IJ2577"/>
      <c r="IK2577"/>
      <c r="IL2577"/>
      <c r="IM2577"/>
      <c r="IN2577"/>
    </row>
    <row r="2578" s="33" customFormat="1" ht="15.75" customHeight="1" spans="3:248">
      <c r="C2578" s="86"/>
      <c r="D2578" s="86"/>
      <c r="E2578" s="82"/>
      <c r="F2578" s="87"/>
      <c r="G2578" s="82"/>
      <c r="IG2578"/>
      <c r="IH2578"/>
      <c r="II2578"/>
      <c r="IJ2578"/>
      <c r="IK2578"/>
      <c r="IL2578"/>
      <c r="IM2578"/>
      <c r="IN2578"/>
    </row>
    <row r="2579" s="33" customFormat="1" ht="15.75" customHeight="1" spans="3:248">
      <c r="C2579" s="86"/>
      <c r="D2579" s="86"/>
      <c r="E2579" s="82"/>
      <c r="F2579" s="87"/>
      <c r="G2579" s="82"/>
      <c r="IG2579"/>
      <c r="IH2579"/>
      <c r="II2579"/>
      <c r="IJ2579"/>
      <c r="IK2579"/>
      <c r="IL2579"/>
      <c r="IM2579"/>
      <c r="IN2579"/>
    </row>
    <row r="2580" s="33" customFormat="1" ht="15.75" customHeight="1" spans="3:248">
      <c r="C2580" s="86"/>
      <c r="D2580" s="86"/>
      <c r="E2580" s="82"/>
      <c r="F2580" s="87"/>
      <c r="G2580" s="82"/>
      <c r="IG2580"/>
      <c r="IH2580"/>
      <c r="II2580"/>
      <c r="IJ2580"/>
      <c r="IK2580"/>
      <c r="IL2580"/>
      <c r="IM2580"/>
      <c r="IN2580"/>
    </row>
    <row r="2581" s="33" customFormat="1" ht="15.75" customHeight="1" spans="3:248">
      <c r="C2581" s="86"/>
      <c r="D2581" s="86"/>
      <c r="E2581" s="82"/>
      <c r="F2581" s="87"/>
      <c r="G2581" s="82"/>
      <c r="IG2581"/>
      <c r="IH2581"/>
      <c r="II2581"/>
      <c r="IJ2581"/>
      <c r="IK2581"/>
      <c r="IL2581"/>
      <c r="IM2581"/>
      <c r="IN2581"/>
    </row>
    <row r="2582" s="33" customFormat="1" ht="15.75" customHeight="1" spans="3:248">
      <c r="C2582" s="86"/>
      <c r="D2582" s="86"/>
      <c r="E2582" s="82"/>
      <c r="F2582" s="87"/>
      <c r="G2582" s="82"/>
      <c r="IG2582"/>
      <c r="IH2582"/>
      <c r="II2582"/>
      <c r="IJ2582"/>
      <c r="IK2582"/>
      <c r="IL2582"/>
      <c r="IM2582"/>
      <c r="IN2582"/>
    </row>
    <row r="2583" s="33" customFormat="1" ht="15.75" customHeight="1" spans="3:248">
      <c r="C2583" s="86"/>
      <c r="D2583" s="86"/>
      <c r="E2583" s="82"/>
      <c r="F2583" s="87"/>
      <c r="G2583" s="82"/>
      <c r="IG2583"/>
      <c r="IH2583"/>
      <c r="II2583"/>
      <c r="IJ2583"/>
      <c r="IK2583"/>
      <c r="IL2583"/>
      <c r="IM2583"/>
      <c r="IN2583"/>
    </row>
    <row r="2584" s="33" customFormat="1" ht="15.75" customHeight="1" spans="3:248">
      <c r="C2584" s="86"/>
      <c r="D2584" s="86"/>
      <c r="E2584" s="82"/>
      <c r="F2584" s="87"/>
      <c r="G2584" s="82"/>
      <c r="IG2584"/>
      <c r="IH2584"/>
      <c r="II2584"/>
      <c r="IJ2584"/>
      <c r="IK2584"/>
      <c r="IL2584"/>
      <c r="IM2584"/>
      <c r="IN2584"/>
    </row>
    <row r="2585" s="33" customFormat="1" ht="15.75" customHeight="1" spans="3:248">
      <c r="C2585" s="86"/>
      <c r="D2585" s="86"/>
      <c r="E2585" s="82"/>
      <c r="F2585" s="87"/>
      <c r="G2585" s="82"/>
      <c r="IG2585"/>
      <c r="IH2585"/>
      <c r="II2585"/>
      <c r="IJ2585"/>
      <c r="IK2585"/>
      <c r="IL2585"/>
      <c r="IM2585"/>
      <c r="IN2585"/>
    </row>
    <row r="2586" s="33" customFormat="1" ht="15.75" customHeight="1" spans="3:248">
      <c r="C2586" s="86"/>
      <c r="D2586" s="86"/>
      <c r="E2586" s="82"/>
      <c r="F2586" s="87"/>
      <c r="G2586" s="82"/>
      <c r="IG2586"/>
      <c r="IH2586"/>
      <c r="II2586"/>
      <c r="IJ2586"/>
      <c r="IK2586"/>
      <c r="IL2586"/>
      <c r="IM2586"/>
      <c r="IN2586"/>
    </row>
    <row r="2587" s="33" customFormat="1" ht="15.75" customHeight="1" spans="3:248">
      <c r="C2587" s="86"/>
      <c r="D2587" s="86"/>
      <c r="E2587" s="82"/>
      <c r="F2587" s="87"/>
      <c r="G2587" s="82"/>
      <c r="IG2587"/>
      <c r="IH2587"/>
      <c r="II2587"/>
      <c r="IJ2587"/>
      <c r="IK2587"/>
      <c r="IL2587"/>
      <c r="IM2587"/>
      <c r="IN2587"/>
    </row>
    <row r="2588" s="33" customFormat="1" ht="15.75" customHeight="1" spans="3:248">
      <c r="C2588" s="86"/>
      <c r="D2588" s="86"/>
      <c r="E2588" s="82"/>
      <c r="F2588" s="87"/>
      <c r="G2588" s="82"/>
      <c r="IG2588"/>
      <c r="IH2588"/>
      <c r="II2588"/>
      <c r="IJ2588"/>
      <c r="IK2588"/>
      <c r="IL2588"/>
      <c r="IM2588"/>
      <c r="IN2588"/>
    </row>
    <row r="2589" s="33" customFormat="1" ht="15.75" customHeight="1" spans="3:248">
      <c r="C2589" s="86"/>
      <c r="D2589" s="86"/>
      <c r="E2589" s="82"/>
      <c r="F2589" s="87"/>
      <c r="G2589" s="82"/>
      <c r="IG2589"/>
      <c r="IH2589"/>
      <c r="II2589"/>
      <c r="IJ2589"/>
      <c r="IK2589"/>
      <c r="IL2589"/>
      <c r="IM2589"/>
      <c r="IN2589"/>
    </row>
    <row r="2590" s="33" customFormat="1" ht="15.75" customHeight="1" spans="3:248">
      <c r="C2590" s="86"/>
      <c r="D2590" s="86"/>
      <c r="E2590" s="82"/>
      <c r="F2590" s="87"/>
      <c r="G2590" s="82"/>
      <c r="IG2590"/>
      <c r="IH2590"/>
      <c r="II2590"/>
      <c r="IJ2590"/>
      <c r="IK2590"/>
      <c r="IL2590"/>
      <c r="IM2590"/>
      <c r="IN2590"/>
    </row>
    <row r="2591" s="33" customFormat="1" ht="15.75" customHeight="1" spans="3:248">
      <c r="C2591" s="86"/>
      <c r="D2591" s="86"/>
      <c r="E2591" s="82"/>
      <c r="F2591" s="87"/>
      <c r="G2591" s="82"/>
      <c r="IG2591"/>
      <c r="IH2591"/>
      <c r="II2591"/>
      <c r="IJ2591"/>
      <c r="IK2591"/>
      <c r="IL2591"/>
      <c r="IM2591"/>
      <c r="IN2591"/>
    </row>
    <row r="2592" s="33" customFormat="1" ht="15.75" customHeight="1" spans="3:248">
      <c r="C2592" s="86"/>
      <c r="D2592" s="86"/>
      <c r="E2592" s="82"/>
      <c r="F2592" s="87"/>
      <c r="G2592" s="82"/>
      <c r="IG2592"/>
      <c r="IH2592"/>
      <c r="II2592"/>
      <c r="IJ2592"/>
      <c r="IK2592"/>
      <c r="IL2592"/>
      <c r="IM2592"/>
      <c r="IN2592"/>
    </row>
    <row r="2593" s="33" customFormat="1" ht="15.75" customHeight="1" spans="3:248">
      <c r="C2593" s="86"/>
      <c r="D2593" s="86"/>
      <c r="E2593" s="82"/>
      <c r="F2593" s="87"/>
      <c r="G2593" s="82"/>
      <c r="IG2593"/>
      <c r="IH2593"/>
      <c r="II2593"/>
      <c r="IJ2593"/>
      <c r="IK2593"/>
      <c r="IL2593"/>
      <c r="IM2593"/>
      <c r="IN2593"/>
    </row>
    <row r="2594" s="33" customFormat="1" ht="15.75" customHeight="1" spans="3:248">
      <c r="C2594" s="86"/>
      <c r="D2594" s="86"/>
      <c r="E2594" s="82"/>
      <c r="F2594" s="87"/>
      <c r="G2594" s="82"/>
      <c r="IG2594"/>
      <c r="IH2594"/>
      <c r="II2594"/>
      <c r="IJ2594"/>
      <c r="IK2594"/>
      <c r="IL2594"/>
      <c r="IM2594"/>
      <c r="IN2594"/>
    </row>
    <row r="2595" s="33" customFormat="1" ht="15.75" customHeight="1" spans="3:248">
      <c r="C2595" s="86"/>
      <c r="D2595" s="86"/>
      <c r="E2595" s="82"/>
      <c r="F2595" s="87"/>
      <c r="G2595" s="82"/>
      <c r="IG2595"/>
      <c r="IH2595"/>
      <c r="II2595"/>
      <c r="IJ2595"/>
      <c r="IK2595"/>
      <c r="IL2595"/>
      <c r="IM2595"/>
      <c r="IN2595"/>
    </row>
    <row r="2596" s="33" customFormat="1" ht="15.75" customHeight="1" spans="3:248">
      <c r="C2596" s="86"/>
      <c r="D2596" s="86"/>
      <c r="E2596" s="82"/>
      <c r="F2596" s="87"/>
      <c r="G2596" s="82"/>
      <c r="IG2596"/>
      <c r="IH2596"/>
      <c r="II2596"/>
      <c r="IJ2596"/>
      <c r="IK2596"/>
      <c r="IL2596"/>
      <c r="IM2596"/>
      <c r="IN2596"/>
    </row>
    <row r="2597" s="33" customFormat="1" ht="15.75" customHeight="1" spans="3:248">
      <c r="C2597" s="86"/>
      <c r="D2597" s="86"/>
      <c r="E2597" s="82"/>
      <c r="F2597" s="87"/>
      <c r="G2597" s="82"/>
      <c r="IG2597"/>
      <c r="IH2597"/>
      <c r="II2597"/>
      <c r="IJ2597"/>
      <c r="IK2597"/>
      <c r="IL2597"/>
      <c r="IM2597"/>
      <c r="IN2597"/>
    </row>
    <row r="2598" s="33" customFormat="1" ht="15.75" customHeight="1" spans="3:248">
      <c r="C2598" s="86"/>
      <c r="D2598" s="86"/>
      <c r="E2598" s="82"/>
      <c r="F2598" s="87"/>
      <c r="G2598" s="82"/>
      <c r="IG2598"/>
      <c r="IH2598"/>
      <c r="II2598"/>
      <c r="IJ2598"/>
      <c r="IK2598"/>
      <c r="IL2598"/>
      <c r="IM2598"/>
      <c r="IN2598"/>
    </row>
    <row r="2599" s="33" customFormat="1" ht="15.75" customHeight="1" spans="3:248">
      <c r="C2599" s="86"/>
      <c r="D2599" s="86"/>
      <c r="E2599" s="82"/>
      <c r="F2599" s="87"/>
      <c r="G2599" s="82"/>
      <c r="IG2599"/>
      <c r="IH2599"/>
      <c r="II2599"/>
      <c r="IJ2599"/>
      <c r="IK2599"/>
      <c r="IL2599"/>
      <c r="IM2599"/>
      <c r="IN2599"/>
    </row>
    <row r="2600" s="33" customFormat="1" ht="15.75" customHeight="1" spans="3:248">
      <c r="C2600" s="86"/>
      <c r="D2600" s="86"/>
      <c r="E2600" s="82"/>
      <c r="F2600" s="87"/>
      <c r="G2600" s="82"/>
      <c r="IG2600"/>
      <c r="IH2600"/>
      <c r="II2600"/>
      <c r="IJ2600"/>
      <c r="IK2600"/>
      <c r="IL2600"/>
      <c r="IM2600"/>
      <c r="IN2600"/>
    </row>
    <row r="2601" s="33" customFormat="1" ht="15.75" customHeight="1" spans="3:248">
      <c r="C2601" s="86"/>
      <c r="D2601" s="86"/>
      <c r="E2601" s="82"/>
      <c r="F2601" s="87"/>
      <c r="G2601" s="82"/>
      <c r="IG2601"/>
      <c r="IH2601"/>
      <c r="II2601"/>
      <c r="IJ2601"/>
      <c r="IK2601"/>
      <c r="IL2601"/>
      <c r="IM2601"/>
      <c r="IN2601"/>
    </row>
    <row r="2602" s="33" customFormat="1" ht="15.75" customHeight="1" spans="3:248">
      <c r="C2602" s="86"/>
      <c r="D2602" s="86"/>
      <c r="E2602" s="82"/>
      <c r="F2602" s="87"/>
      <c r="G2602" s="82"/>
      <c r="IG2602"/>
      <c r="IH2602"/>
      <c r="II2602"/>
      <c r="IJ2602"/>
      <c r="IK2602"/>
      <c r="IL2602"/>
      <c r="IM2602"/>
      <c r="IN2602"/>
    </row>
    <row r="2603" s="33" customFormat="1" ht="15.75" customHeight="1" spans="3:248">
      <c r="C2603" s="86"/>
      <c r="D2603" s="86"/>
      <c r="E2603" s="82"/>
      <c r="F2603" s="87"/>
      <c r="G2603" s="82"/>
      <c r="IG2603"/>
      <c r="IH2603"/>
      <c r="II2603"/>
      <c r="IJ2603"/>
      <c r="IK2603"/>
      <c r="IL2603"/>
      <c r="IM2603"/>
      <c r="IN2603"/>
    </row>
    <row r="2604" s="33" customFormat="1" ht="15.75" customHeight="1" spans="3:248">
      <c r="C2604" s="86"/>
      <c r="D2604" s="86"/>
      <c r="E2604" s="82"/>
      <c r="F2604" s="87"/>
      <c r="G2604" s="82"/>
      <c r="IG2604"/>
      <c r="IH2604"/>
      <c r="II2604"/>
      <c r="IJ2604"/>
      <c r="IK2604"/>
      <c r="IL2604"/>
      <c r="IM2604"/>
      <c r="IN2604"/>
    </row>
    <row r="2605" s="33" customFormat="1" ht="15.75" customHeight="1" spans="3:248">
      <c r="C2605" s="86"/>
      <c r="D2605" s="86"/>
      <c r="E2605" s="82"/>
      <c r="F2605" s="87"/>
      <c r="G2605" s="82"/>
      <c r="IG2605"/>
      <c r="IH2605"/>
      <c r="II2605"/>
      <c r="IJ2605"/>
      <c r="IK2605"/>
      <c r="IL2605"/>
      <c r="IM2605"/>
      <c r="IN2605"/>
    </row>
    <row r="2606" s="33" customFormat="1" ht="15.75" customHeight="1" spans="3:248">
      <c r="C2606" s="86"/>
      <c r="D2606" s="86"/>
      <c r="E2606" s="82"/>
      <c r="F2606" s="87"/>
      <c r="G2606" s="82"/>
      <c r="IG2606"/>
      <c r="IH2606"/>
      <c r="II2606"/>
      <c r="IJ2606"/>
      <c r="IK2606"/>
      <c r="IL2606"/>
      <c r="IM2606"/>
      <c r="IN2606"/>
    </row>
    <row r="2607" s="33" customFormat="1" ht="15.75" customHeight="1" spans="3:248">
      <c r="C2607" s="86"/>
      <c r="D2607" s="86"/>
      <c r="E2607" s="82"/>
      <c r="F2607" s="87"/>
      <c r="G2607" s="82"/>
      <c r="IG2607"/>
      <c r="IH2607"/>
      <c r="II2607"/>
      <c r="IJ2607"/>
      <c r="IK2607"/>
      <c r="IL2607"/>
      <c r="IM2607"/>
      <c r="IN2607"/>
    </row>
    <row r="2608" s="33" customFormat="1" ht="15.75" customHeight="1" spans="3:248">
      <c r="C2608" s="86"/>
      <c r="D2608" s="86"/>
      <c r="E2608" s="82"/>
      <c r="F2608" s="87"/>
      <c r="G2608" s="82"/>
      <c r="IG2608"/>
      <c r="IH2608"/>
      <c r="II2608"/>
      <c r="IJ2608"/>
      <c r="IK2608"/>
      <c r="IL2608"/>
      <c r="IM2608"/>
      <c r="IN2608"/>
    </row>
    <row r="2609" s="33" customFormat="1" ht="15.75" customHeight="1" spans="3:248">
      <c r="C2609" s="86"/>
      <c r="D2609" s="86"/>
      <c r="E2609" s="82"/>
      <c r="F2609" s="87"/>
      <c r="G2609" s="82"/>
      <c r="IG2609"/>
      <c r="IH2609"/>
      <c r="II2609"/>
      <c r="IJ2609"/>
      <c r="IK2609"/>
      <c r="IL2609"/>
      <c r="IM2609"/>
      <c r="IN2609"/>
    </row>
    <row r="2610" s="33" customFormat="1" ht="15.75" customHeight="1" spans="3:248">
      <c r="C2610" s="86"/>
      <c r="D2610" s="86"/>
      <c r="E2610" s="82"/>
      <c r="F2610" s="87"/>
      <c r="G2610" s="82"/>
      <c r="IG2610"/>
      <c r="IH2610"/>
      <c r="II2610"/>
      <c r="IJ2610"/>
      <c r="IK2610"/>
      <c r="IL2610"/>
      <c r="IM2610"/>
      <c r="IN2610"/>
    </row>
    <row r="2611" s="33" customFormat="1" ht="15.75" customHeight="1" spans="3:248">
      <c r="C2611" s="86"/>
      <c r="D2611" s="86"/>
      <c r="E2611" s="82"/>
      <c r="F2611" s="87"/>
      <c r="G2611" s="82"/>
      <c r="IG2611"/>
      <c r="IH2611"/>
      <c r="II2611"/>
      <c r="IJ2611"/>
      <c r="IK2611"/>
      <c r="IL2611"/>
      <c r="IM2611"/>
      <c r="IN2611"/>
    </row>
    <row r="2612" s="33" customFormat="1" ht="15.75" customHeight="1" spans="3:248">
      <c r="C2612" s="86"/>
      <c r="D2612" s="86"/>
      <c r="E2612" s="82"/>
      <c r="F2612" s="87"/>
      <c r="G2612" s="82"/>
      <c r="IG2612"/>
      <c r="IH2612"/>
      <c r="II2612"/>
      <c r="IJ2612"/>
      <c r="IK2612"/>
      <c r="IL2612"/>
      <c r="IM2612"/>
      <c r="IN2612"/>
    </row>
    <row r="2613" s="33" customFormat="1" ht="15.75" customHeight="1" spans="3:248">
      <c r="C2613" s="86"/>
      <c r="D2613" s="86"/>
      <c r="E2613" s="82"/>
      <c r="F2613" s="87"/>
      <c r="G2613" s="82"/>
      <c r="IG2613"/>
      <c r="IH2613"/>
      <c r="II2613"/>
      <c r="IJ2613"/>
      <c r="IK2613"/>
      <c r="IL2613"/>
      <c r="IM2613"/>
      <c r="IN2613"/>
    </row>
    <row r="2614" s="33" customFormat="1" ht="15.75" customHeight="1" spans="3:248">
      <c r="C2614" s="86"/>
      <c r="D2614" s="86"/>
      <c r="E2614" s="82"/>
      <c r="F2614" s="87"/>
      <c r="G2614" s="82"/>
      <c r="IG2614"/>
      <c r="IH2614"/>
      <c r="II2614"/>
      <c r="IJ2614"/>
      <c r="IK2614"/>
      <c r="IL2614"/>
      <c r="IM2614"/>
      <c r="IN2614"/>
    </row>
    <row r="2615" s="33" customFormat="1" ht="15.75" customHeight="1" spans="3:248">
      <c r="C2615" s="86"/>
      <c r="D2615" s="86"/>
      <c r="E2615" s="82"/>
      <c r="F2615" s="87"/>
      <c r="G2615" s="82"/>
      <c r="IG2615"/>
      <c r="IH2615"/>
      <c r="II2615"/>
      <c r="IJ2615"/>
      <c r="IK2615"/>
      <c r="IL2615"/>
      <c r="IM2615"/>
      <c r="IN2615"/>
    </row>
    <row r="2616" s="33" customFormat="1" ht="15.75" customHeight="1" spans="3:248">
      <c r="C2616" s="86"/>
      <c r="D2616" s="86"/>
      <c r="E2616" s="82"/>
      <c r="F2616" s="87"/>
      <c r="G2616" s="82"/>
      <c r="IG2616"/>
      <c r="IH2616"/>
      <c r="II2616"/>
      <c r="IJ2616"/>
      <c r="IK2616"/>
      <c r="IL2616"/>
      <c r="IM2616"/>
      <c r="IN2616"/>
    </row>
    <row r="2617" s="33" customFormat="1" ht="15.75" customHeight="1" spans="3:248">
      <c r="C2617" s="86"/>
      <c r="D2617" s="86"/>
      <c r="E2617" s="82"/>
      <c r="F2617" s="87"/>
      <c r="G2617" s="82"/>
      <c r="IG2617"/>
      <c r="IH2617"/>
      <c r="II2617"/>
      <c r="IJ2617"/>
      <c r="IK2617"/>
      <c r="IL2617"/>
      <c r="IM2617"/>
      <c r="IN2617"/>
    </row>
    <row r="2618" s="33" customFormat="1" ht="15.75" customHeight="1" spans="3:248">
      <c r="C2618" s="86"/>
      <c r="D2618" s="86"/>
      <c r="E2618" s="82"/>
      <c r="F2618" s="87"/>
      <c r="G2618" s="82"/>
      <c r="IG2618"/>
      <c r="IH2618"/>
      <c r="II2618"/>
      <c r="IJ2618"/>
      <c r="IK2618"/>
      <c r="IL2618"/>
      <c r="IM2618"/>
      <c r="IN2618"/>
    </row>
    <row r="2619" s="33" customFormat="1" ht="15.75" customHeight="1" spans="3:248">
      <c r="C2619" s="86"/>
      <c r="D2619" s="86"/>
      <c r="E2619" s="82"/>
      <c r="F2619" s="87"/>
      <c r="G2619" s="82"/>
      <c r="IG2619"/>
      <c r="IH2619"/>
      <c r="II2619"/>
      <c r="IJ2619"/>
      <c r="IK2619"/>
      <c r="IL2619"/>
      <c r="IM2619"/>
      <c r="IN2619"/>
    </row>
    <row r="2620" s="33" customFormat="1" ht="15.75" customHeight="1" spans="3:248">
      <c r="C2620" s="86"/>
      <c r="D2620" s="86"/>
      <c r="E2620" s="82"/>
      <c r="F2620" s="87"/>
      <c r="G2620" s="82"/>
      <c r="IG2620"/>
      <c r="IH2620"/>
      <c r="II2620"/>
      <c r="IJ2620"/>
      <c r="IK2620"/>
      <c r="IL2620"/>
      <c r="IM2620"/>
      <c r="IN2620"/>
    </row>
    <row r="2621" s="33" customFormat="1" ht="15.75" customHeight="1" spans="3:248">
      <c r="C2621" s="86"/>
      <c r="D2621" s="86"/>
      <c r="E2621" s="82"/>
      <c r="F2621" s="87"/>
      <c r="G2621" s="82"/>
      <c r="IG2621"/>
      <c r="IH2621"/>
      <c r="II2621"/>
      <c r="IJ2621"/>
      <c r="IK2621"/>
      <c r="IL2621"/>
      <c r="IM2621"/>
      <c r="IN2621"/>
    </row>
    <row r="2622" s="33" customFormat="1" ht="15.75" customHeight="1" spans="3:248">
      <c r="C2622" s="86"/>
      <c r="D2622" s="86"/>
      <c r="E2622" s="82"/>
      <c r="F2622" s="87"/>
      <c r="G2622" s="82"/>
      <c r="IG2622"/>
      <c r="IH2622"/>
      <c r="II2622"/>
      <c r="IJ2622"/>
      <c r="IK2622"/>
      <c r="IL2622"/>
      <c r="IM2622"/>
      <c r="IN2622"/>
    </row>
    <row r="2623" s="33" customFormat="1" ht="15.75" customHeight="1" spans="3:248">
      <c r="C2623" s="86"/>
      <c r="D2623" s="86"/>
      <c r="E2623" s="82"/>
      <c r="F2623" s="87"/>
      <c r="G2623" s="82"/>
      <c r="IG2623"/>
      <c r="IH2623"/>
      <c r="II2623"/>
      <c r="IJ2623"/>
      <c r="IK2623"/>
      <c r="IL2623"/>
      <c r="IM2623"/>
      <c r="IN2623"/>
    </row>
    <row r="2624" s="33" customFormat="1" ht="15.75" customHeight="1" spans="3:248">
      <c r="C2624" s="86"/>
      <c r="D2624" s="86"/>
      <c r="E2624" s="82"/>
      <c r="F2624" s="87"/>
      <c r="G2624" s="82"/>
      <c r="IG2624"/>
      <c r="IH2624"/>
      <c r="II2624"/>
      <c r="IJ2624"/>
      <c r="IK2624"/>
      <c r="IL2624"/>
      <c r="IM2624"/>
      <c r="IN2624"/>
    </row>
    <row r="2625" s="33" customFormat="1" ht="15.75" customHeight="1" spans="3:248">
      <c r="C2625" s="86"/>
      <c r="D2625" s="86"/>
      <c r="E2625" s="82"/>
      <c r="F2625" s="87"/>
      <c r="G2625" s="82"/>
      <c r="IG2625"/>
      <c r="IH2625"/>
      <c r="II2625"/>
      <c r="IJ2625"/>
      <c r="IK2625"/>
      <c r="IL2625"/>
      <c r="IM2625"/>
      <c r="IN2625"/>
    </row>
    <row r="2626" s="33" customFormat="1" ht="15.75" customHeight="1" spans="3:248">
      <c r="C2626" s="86"/>
      <c r="D2626" s="86"/>
      <c r="E2626" s="82"/>
      <c r="F2626" s="87"/>
      <c r="G2626" s="82"/>
      <c r="IG2626"/>
      <c r="IH2626"/>
      <c r="II2626"/>
      <c r="IJ2626"/>
      <c r="IK2626"/>
      <c r="IL2626"/>
      <c r="IM2626"/>
      <c r="IN2626"/>
    </row>
    <row r="2627" s="33" customFormat="1" ht="15.75" customHeight="1" spans="3:248">
      <c r="C2627" s="86"/>
      <c r="D2627" s="86"/>
      <c r="E2627" s="82"/>
      <c r="F2627" s="87"/>
      <c r="G2627" s="82"/>
      <c r="IG2627"/>
      <c r="IH2627"/>
      <c r="II2627"/>
      <c r="IJ2627"/>
      <c r="IK2627"/>
      <c r="IL2627"/>
      <c r="IM2627"/>
      <c r="IN2627"/>
    </row>
    <row r="2628" s="33" customFormat="1" ht="15.75" customHeight="1" spans="3:248">
      <c r="C2628" s="86"/>
      <c r="D2628" s="86"/>
      <c r="E2628" s="82"/>
      <c r="F2628" s="87"/>
      <c r="G2628" s="82"/>
      <c r="IG2628"/>
      <c r="IH2628"/>
      <c r="II2628"/>
      <c r="IJ2628"/>
      <c r="IK2628"/>
      <c r="IL2628"/>
      <c r="IM2628"/>
      <c r="IN2628"/>
    </row>
    <row r="2629" s="33" customFormat="1" ht="15.75" customHeight="1" spans="3:248">
      <c r="C2629" s="86"/>
      <c r="D2629" s="86"/>
      <c r="E2629" s="82"/>
      <c r="F2629" s="87"/>
      <c r="G2629" s="82"/>
      <c r="IG2629"/>
      <c r="IH2629"/>
      <c r="II2629"/>
      <c r="IJ2629"/>
      <c r="IK2629"/>
      <c r="IL2629"/>
      <c r="IM2629"/>
      <c r="IN2629"/>
    </row>
    <row r="2630" s="33" customFormat="1" ht="15.75" customHeight="1" spans="3:248">
      <c r="C2630" s="86"/>
      <c r="D2630" s="86"/>
      <c r="E2630" s="82"/>
      <c r="F2630" s="87"/>
      <c r="G2630" s="82"/>
      <c r="IG2630"/>
      <c r="IH2630"/>
      <c r="II2630"/>
      <c r="IJ2630"/>
      <c r="IK2630"/>
      <c r="IL2630"/>
      <c r="IM2630"/>
      <c r="IN2630"/>
    </row>
    <row r="2631" s="33" customFormat="1" ht="15.75" customHeight="1" spans="3:248">
      <c r="C2631" s="86"/>
      <c r="D2631" s="86"/>
      <c r="E2631" s="82"/>
      <c r="F2631" s="87"/>
      <c r="G2631" s="82"/>
      <c r="IG2631"/>
      <c r="IH2631"/>
      <c r="II2631"/>
      <c r="IJ2631"/>
      <c r="IK2631"/>
      <c r="IL2631"/>
      <c r="IM2631"/>
      <c r="IN2631"/>
    </row>
    <row r="2632" s="33" customFormat="1" ht="15.75" customHeight="1" spans="3:248">
      <c r="C2632" s="86"/>
      <c r="D2632" s="86"/>
      <c r="E2632" s="82"/>
      <c r="F2632" s="87"/>
      <c r="G2632" s="82"/>
      <c r="IG2632"/>
      <c r="IH2632"/>
      <c r="II2632"/>
      <c r="IJ2632"/>
      <c r="IK2632"/>
      <c r="IL2632"/>
      <c r="IM2632"/>
      <c r="IN2632"/>
    </row>
    <row r="2633" s="33" customFormat="1" ht="15.75" customHeight="1" spans="3:248">
      <c r="C2633" s="86"/>
      <c r="D2633" s="86"/>
      <c r="E2633" s="82"/>
      <c r="F2633" s="87"/>
      <c r="G2633" s="82"/>
      <c r="IG2633"/>
      <c r="IH2633"/>
      <c r="II2633"/>
      <c r="IJ2633"/>
      <c r="IK2633"/>
      <c r="IL2633"/>
      <c r="IM2633"/>
      <c r="IN2633"/>
    </row>
    <row r="2634" s="33" customFormat="1" ht="15.75" customHeight="1" spans="3:248">
      <c r="C2634" s="86"/>
      <c r="D2634" s="86"/>
      <c r="E2634" s="82"/>
      <c r="F2634" s="87"/>
      <c r="G2634" s="82"/>
      <c r="IG2634"/>
      <c r="IH2634"/>
      <c r="II2634"/>
      <c r="IJ2634"/>
      <c r="IK2634"/>
      <c r="IL2634"/>
      <c r="IM2634"/>
      <c r="IN2634"/>
    </row>
    <row r="2635" s="33" customFormat="1" ht="15.75" customHeight="1" spans="3:248">
      <c r="C2635" s="86"/>
      <c r="D2635" s="86"/>
      <c r="E2635" s="82"/>
      <c r="F2635" s="87"/>
      <c r="G2635" s="82"/>
      <c r="IG2635"/>
      <c r="IH2635"/>
      <c r="II2635"/>
      <c r="IJ2635"/>
      <c r="IK2635"/>
      <c r="IL2635"/>
      <c r="IM2635"/>
      <c r="IN2635"/>
    </row>
    <row r="2636" s="33" customFormat="1" ht="15.75" customHeight="1" spans="3:248">
      <c r="C2636" s="86"/>
      <c r="D2636" s="86"/>
      <c r="E2636" s="82"/>
      <c r="F2636" s="87"/>
      <c r="G2636" s="82"/>
      <c r="IG2636"/>
      <c r="IH2636"/>
      <c r="II2636"/>
      <c r="IJ2636"/>
      <c r="IK2636"/>
      <c r="IL2636"/>
      <c r="IM2636"/>
      <c r="IN2636"/>
    </row>
    <row r="2637" s="33" customFormat="1" ht="15.75" customHeight="1" spans="3:248">
      <c r="C2637" s="86"/>
      <c r="D2637" s="86"/>
      <c r="E2637" s="82"/>
      <c r="F2637" s="87"/>
      <c r="G2637" s="82"/>
      <c r="IG2637"/>
      <c r="IH2637"/>
      <c r="II2637"/>
      <c r="IJ2637"/>
      <c r="IK2637"/>
      <c r="IL2637"/>
      <c r="IM2637"/>
      <c r="IN2637"/>
    </row>
    <row r="2638" s="33" customFormat="1" ht="15.75" customHeight="1" spans="3:248">
      <c r="C2638" s="86"/>
      <c r="D2638" s="86"/>
      <c r="E2638" s="82"/>
      <c r="F2638" s="87"/>
      <c r="G2638" s="82"/>
      <c r="IG2638"/>
      <c r="IH2638"/>
      <c r="II2638"/>
      <c r="IJ2638"/>
      <c r="IK2638"/>
      <c r="IL2638"/>
      <c r="IM2638"/>
      <c r="IN2638"/>
    </row>
    <row r="2639" s="33" customFormat="1" ht="15.75" customHeight="1" spans="3:248">
      <c r="C2639" s="86"/>
      <c r="D2639" s="86"/>
      <c r="E2639" s="82"/>
      <c r="F2639" s="87"/>
      <c r="G2639" s="82"/>
      <c r="IG2639"/>
      <c r="IH2639"/>
      <c r="II2639"/>
      <c r="IJ2639"/>
      <c r="IK2639"/>
      <c r="IL2639"/>
      <c r="IM2639"/>
      <c r="IN2639"/>
    </row>
    <row r="2640" s="33" customFormat="1" ht="15.75" customHeight="1" spans="3:248">
      <c r="C2640" s="86"/>
      <c r="D2640" s="86"/>
      <c r="E2640" s="82"/>
      <c r="F2640" s="87"/>
      <c r="G2640" s="82"/>
      <c r="IG2640"/>
      <c r="IH2640"/>
      <c r="II2640"/>
      <c r="IJ2640"/>
      <c r="IK2640"/>
      <c r="IL2640"/>
      <c r="IM2640"/>
      <c r="IN2640"/>
    </row>
    <row r="2641" s="33" customFormat="1" ht="15.75" customHeight="1" spans="3:248">
      <c r="C2641" s="86"/>
      <c r="D2641" s="86"/>
      <c r="E2641" s="82"/>
      <c r="F2641" s="87"/>
      <c r="G2641" s="82"/>
      <c r="IG2641"/>
      <c r="IH2641"/>
      <c r="II2641"/>
      <c r="IJ2641"/>
      <c r="IK2641"/>
      <c r="IL2641"/>
      <c r="IM2641"/>
      <c r="IN2641"/>
    </row>
    <row r="2642" s="33" customFormat="1" ht="15.75" customHeight="1" spans="3:248">
      <c r="C2642" s="86"/>
      <c r="D2642" s="86"/>
      <c r="E2642" s="82"/>
      <c r="F2642" s="87"/>
      <c r="G2642" s="82"/>
      <c r="IG2642"/>
      <c r="IH2642"/>
      <c r="II2642"/>
      <c r="IJ2642"/>
      <c r="IK2642"/>
      <c r="IL2642"/>
      <c r="IM2642"/>
      <c r="IN2642"/>
    </row>
    <row r="2643" s="33" customFormat="1" ht="15.75" customHeight="1" spans="3:248">
      <c r="C2643" s="86"/>
      <c r="D2643" s="86"/>
      <c r="E2643" s="82"/>
      <c r="F2643" s="87"/>
      <c r="G2643" s="82"/>
      <c r="IG2643"/>
      <c r="IH2643"/>
      <c r="II2643"/>
      <c r="IJ2643"/>
      <c r="IK2643"/>
      <c r="IL2643"/>
      <c r="IM2643"/>
      <c r="IN2643"/>
    </row>
    <row r="2644" s="33" customFormat="1" ht="15.75" customHeight="1" spans="3:248">
      <c r="C2644" s="86"/>
      <c r="D2644" s="86"/>
      <c r="E2644" s="82"/>
      <c r="F2644" s="87"/>
      <c r="G2644" s="82"/>
      <c r="IG2644"/>
      <c r="IH2644"/>
      <c r="II2644"/>
      <c r="IJ2644"/>
      <c r="IK2644"/>
      <c r="IL2644"/>
      <c r="IM2644"/>
      <c r="IN2644"/>
    </row>
    <row r="2645" s="33" customFormat="1" ht="15.75" customHeight="1" spans="3:248">
      <c r="C2645" s="86"/>
      <c r="D2645" s="86"/>
      <c r="E2645" s="82"/>
      <c r="F2645" s="87"/>
      <c r="G2645" s="82"/>
      <c r="IG2645"/>
      <c r="IH2645"/>
      <c r="II2645"/>
      <c r="IJ2645"/>
      <c r="IK2645"/>
      <c r="IL2645"/>
      <c r="IM2645"/>
      <c r="IN2645"/>
    </row>
    <row r="2646" s="33" customFormat="1" ht="15.75" customHeight="1" spans="3:248">
      <c r="C2646" s="86"/>
      <c r="D2646" s="86"/>
      <c r="E2646" s="82"/>
      <c r="F2646" s="87"/>
      <c r="G2646" s="82"/>
      <c r="IG2646"/>
      <c r="IH2646"/>
      <c r="II2646"/>
      <c r="IJ2646"/>
      <c r="IK2646"/>
      <c r="IL2646"/>
      <c r="IM2646"/>
      <c r="IN2646"/>
    </row>
    <row r="2647" s="33" customFormat="1" ht="15.75" customHeight="1" spans="3:248">
      <c r="C2647" s="86"/>
      <c r="D2647" s="86"/>
      <c r="E2647" s="82"/>
      <c r="F2647" s="87"/>
      <c r="G2647" s="82"/>
      <c r="IG2647"/>
      <c r="IH2647"/>
      <c r="II2647"/>
      <c r="IJ2647"/>
      <c r="IK2647"/>
      <c r="IL2647"/>
      <c r="IM2647"/>
      <c r="IN2647"/>
    </row>
    <row r="2648" s="33" customFormat="1" ht="15.75" customHeight="1" spans="3:248">
      <c r="C2648" s="86"/>
      <c r="D2648" s="86"/>
      <c r="E2648" s="82"/>
      <c r="F2648" s="87"/>
      <c r="G2648" s="82"/>
      <c r="IG2648"/>
      <c r="IH2648"/>
      <c r="II2648"/>
      <c r="IJ2648"/>
      <c r="IK2648"/>
      <c r="IL2648"/>
      <c r="IM2648"/>
      <c r="IN2648"/>
    </row>
    <row r="2649" s="33" customFormat="1" ht="15.75" customHeight="1" spans="3:248">
      <c r="C2649" s="86"/>
      <c r="D2649" s="86"/>
      <c r="E2649" s="82"/>
      <c r="F2649" s="87"/>
      <c r="G2649" s="82"/>
      <c r="IG2649"/>
      <c r="IH2649"/>
      <c r="II2649"/>
      <c r="IJ2649"/>
      <c r="IK2649"/>
      <c r="IL2649"/>
      <c r="IM2649"/>
      <c r="IN2649"/>
    </row>
    <row r="2650" s="33" customFormat="1" ht="15.75" customHeight="1" spans="3:248">
      <c r="C2650" s="86"/>
      <c r="D2650" s="86"/>
      <c r="E2650" s="82"/>
      <c r="F2650" s="87"/>
      <c r="G2650" s="82"/>
      <c r="IG2650"/>
      <c r="IH2650"/>
      <c r="II2650"/>
      <c r="IJ2650"/>
      <c r="IK2650"/>
      <c r="IL2650"/>
      <c r="IM2650"/>
      <c r="IN2650"/>
    </row>
    <row r="2651" s="33" customFormat="1" ht="15.75" customHeight="1" spans="3:248">
      <c r="C2651" s="86"/>
      <c r="D2651" s="86"/>
      <c r="E2651" s="82"/>
      <c r="F2651" s="87"/>
      <c r="G2651" s="82"/>
      <c r="IG2651"/>
      <c r="IH2651"/>
      <c r="II2651"/>
      <c r="IJ2651"/>
      <c r="IK2651"/>
      <c r="IL2651"/>
      <c r="IM2651"/>
      <c r="IN2651"/>
    </row>
    <row r="2652" s="33" customFormat="1" ht="15.75" customHeight="1" spans="3:248">
      <c r="C2652" s="86"/>
      <c r="D2652" s="86"/>
      <c r="E2652" s="82"/>
      <c r="F2652" s="87"/>
      <c r="G2652" s="82"/>
      <c r="IG2652"/>
      <c r="IH2652"/>
      <c r="II2652"/>
      <c r="IJ2652"/>
      <c r="IK2652"/>
      <c r="IL2652"/>
      <c r="IM2652"/>
      <c r="IN2652"/>
    </row>
    <row r="2653" s="33" customFormat="1" ht="15.75" customHeight="1" spans="3:248">
      <c r="C2653" s="86"/>
      <c r="D2653" s="86"/>
      <c r="E2653" s="82"/>
      <c r="F2653" s="87"/>
      <c r="G2653" s="82"/>
      <c r="IG2653"/>
      <c r="IH2653"/>
      <c r="II2653"/>
      <c r="IJ2653"/>
      <c r="IK2653"/>
      <c r="IL2653"/>
      <c r="IM2653"/>
      <c r="IN2653"/>
    </row>
    <row r="2654" s="33" customFormat="1" ht="15.75" customHeight="1" spans="3:248">
      <c r="C2654" s="86"/>
      <c r="D2654" s="86"/>
      <c r="E2654" s="82"/>
      <c r="F2654" s="87"/>
      <c r="G2654" s="82"/>
      <c r="IG2654"/>
      <c r="IH2654"/>
      <c r="II2654"/>
      <c r="IJ2654"/>
      <c r="IK2654"/>
      <c r="IL2654"/>
      <c r="IM2654"/>
      <c r="IN2654"/>
    </row>
    <row r="2655" s="33" customFormat="1" ht="15.75" customHeight="1" spans="3:248">
      <c r="C2655" s="86"/>
      <c r="D2655" s="86"/>
      <c r="E2655" s="82"/>
      <c r="F2655" s="87"/>
      <c r="G2655" s="82"/>
      <c r="IG2655"/>
      <c r="IH2655"/>
      <c r="II2655"/>
      <c r="IJ2655"/>
      <c r="IK2655"/>
      <c r="IL2655"/>
      <c r="IM2655"/>
      <c r="IN2655"/>
    </row>
    <row r="2656" s="33" customFormat="1" ht="15.75" customHeight="1" spans="3:248">
      <c r="C2656" s="86"/>
      <c r="D2656" s="86"/>
      <c r="E2656" s="82"/>
      <c r="F2656" s="87"/>
      <c r="G2656" s="82"/>
      <c r="IG2656"/>
      <c r="IH2656"/>
      <c r="II2656"/>
      <c r="IJ2656"/>
      <c r="IK2656"/>
      <c r="IL2656"/>
      <c r="IM2656"/>
      <c r="IN2656"/>
    </row>
    <row r="2657" s="33" customFormat="1" ht="15.75" customHeight="1" spans="3:248">
      <c r="C2657" s="86"/>
      <c r="D2657" s="86"/>
      <c r="E2657" s="82"/>
      <c r="F2657" s="87"/>
      <c r="G2657" s="82"/>
      <c r="IG2657"/>
      <c r="IH2657"/>
      <c r="II2657"/>
      <c r="IJ2657"/>
      <c r="IK2657"/>
      <c r="IL2657"/>
      <c r="IM2657"/>
      <c r="IN2657"/>
    </row>
    <row r="2658" s="33" customFormat="1" ht="15.75" customHeight="1" spans="3:248">
      <c r="C2658" s="86"/>
      <c r="D2658" s="86"/>
      <c r="E2658" s="82"/>
      <c r="F2658" s="87"/>
      <c r="G2658" s="82"/>
      <c r="IG2658"/>
      <c r="IH2658"/>
      <c r="II2658"/>
      <c r="IJ2658"/>
      <c r="IK2658"/>
      <c r="IL2658"/>
      <c r="IM2658"/>
      <c r="IN2658"/>
    </row>
    <row r="2659" s="33" customFormat="1" ht="15.75" customHeight="1" spans="3:248">
      <c r="C2659" s="86"/>
      <c r="D2659" s="86"/>
      <c r="E2659" s="82"/>
      <c r="F2659" s="87"/>
      <c r="G2659" s="82"/>
      <c r="IG2659"/>
      <c r="IH2659"/>
      <c r="II2659"/>
      <c r="IJ2659"/>
      <c r="IK2659"/>
      <c r="IL2659"/>
      <c r="IM2659"/>
      <c r="IN2659"/>
    </row>
    <row r="2660" s="33" customFormat="1" ht="15.75" customHeight="1" spans="3:248">
      <c r="C2660" s="86"/>
      <c r="D2660" s="86"/>
      <c r="E2660" s="82"/>
      <c r="F2660" s="87"/>
      <c r="G2660" s="82"/>
      <c r="IG2660"/>
      <c r="IH2660"/>
      <c r="II2660"/>
      <c r="IJ2660"/>
      <c r="IK2660"/>
      <c r="IL2660"/>
      <c r="IM2660"/>
      <c r="IN2660"/>
    </row>
    <row r="2661" s="33" customFormat="1" ht="15.75" customHeight="1" spans="3:248">
      <c r="C2661" s="86"/>
      <c r="D2661" s="86"/>
      <c r="E2661" s="82"/>
      <c r="F2661" s="87"/>
      <c r="G2661" s="82"/>
      <c r="IG2661"/>
      <c r="IH2661"/>
      <c r="II2661"/>
      <c r="IJ2661"/>
      <c r="IK2661"/>
      <c r="IL2661"/>
      <c r="IM2661"/>
      <c r="IN2661"/>
    </row>
    <row r="2662" s="33" customFormat="1" ht="15.75" customHeight="1" spans="3:248">
      <c r="C2662" s="86"/>
      <c r="D2662" s="86"/>
      <c r="E2662" s="82"/>
      <c r="F2662" s="87"/>
      <c r="G2662" s="82"/>
      <c r="IG2662"/>
      <c r="IH2662"/>
      <c r="II2662"/>
      <c r="IJ2662"/>
      <c r="IK2662"/>
      <c r="IL2662"/>
      <c r="IM2662"/>
      <c r="IN2662"/>
    </row>
    <row r="2663" s="33" customFormat="1" ht="15.75" customHeight="1" spans="3:248">
      <c r="C2663" s="86"/>
      <c r="D2663" s="86"/>
      <c r="E2663" s="82"/>
      <c r="F2663" s="87"/>
      <c r="G2663" s="82"/>
      <c r="IG2663"/>
      <c r="IH2663"/>
      <c r="II2663"/>
      <c r="IJ2663"/>
      <c r="IK2663"/>
      <c r="IL2663"/>
      <c r="IM2663"/>
      <c r="IN2663"/>
    </row>
    <row r="2664" s="33" customFormat="1" ht="15.75" customHeight="1" spans="3:248">
      <c r="C2664" s="86"/>
      <c r="D2664" s="86"/>
      <c r="E2664" s="82"/>
      <c r="F2664" s="87"/>
      <c r="G2664" s="82"/>
      <c r="IG2664"/>
      <c r="IH2664"/>
      <c r="II2664"/>
      <c r="IJ2664"/>
      <c r="IK2664"/>
      <c r="IL2664"/>
      <c r="IM2664"/>
      <c r="IN2664"/>
    </row>
    <row r="2665" s="33" customFormat="1" ht="15.75" customHeight="1" spans="3:248">
      <c r="C2665" s="86"/>
      <c r="D2665" s="86"/>
      <c r="E2665" s="82"/>
      <c r="F2665" s="87"/>
      <c r="G2665" s="82"/>
      <c r="IG2665"/>
      <c r="IH2665"/>
      <c r="II2665"/>
      <c r="IJ2665"/>
      <c r="IK2665"/>
      <c r="IL2665"/>
      <c r="IM2665"/>
      <c r="IN2665"/>
    </row>
    <row r="2666" s="33" customFormat="1" ht="15.75" customHeight="1" spans="3:248">
      <c r="C2666" s="86"/>
      <c r="D2666" s="86"/>
      <c r="E2666" s="82"/>
      <c r="F2666" s="87"/>
      <c r="G2666" s="82"/>
      <c r="IG2666"/>
      <c r="IH2666"/>
      <c r="II2666"/>
      <c r="IJ2666"/>
      <c r="IK2666"/>
      <c r="IL2666"/>
      <c r="IM2666"/>
      <c r="IN2666"/>
    </row>
    <row r="2667" s="33" customFormat="1" ht="15.75" customHeight="1" spans="3:248">
      <c r="C2667" s="86"/>
      <c r="D2667" s="86"/>
      <c r="E2667" s="82"/>
      <c r="F2667" s="87"/>
      <c r="G2667" s="82"/>
      <c r="IG2667"/>
      <c r="IH2667"/>
      <c r="II2667"/>
      <c r="IJ2667"/>
      <c r="IK2667"/>
      <c r="IL2667"/>
      <c r="IM2667"/>
      <c r="IN2667"/>
    </row>
    <row r="2668" s="33" customFormat="1" ht="15.75" customHeight="1" spans="3:248">
      <c r="C2668" s="86"/>
      <c r="D2668" s="86"/>
      <c r="E2668" s="82"/>
      <c r="F2668" s="87"/>
      <c r="G2668" s="82"/>
      <c r="IG2668"/>
      <c r="IH2668"/>
      <c r="II2668"/>
      <c r="IJ2668"/>
      <c r="IK2668"/>
      <c r="IL2668"/>
      <c r="IM2668"/>
      <c r="IN2668"/>
    </row>
    <row r="2669" s="33" customFormat="1" ht="15.75" customHeight="1" spans="3:248">
      <c r="C2669" s="86"/>
      <c r="D2669" s="86"/>
      <c r="E2669" s="82"/>
      <c r="F2669" s="87"/>
      <c r="G2669" s="82"/>
      <c r="IG2669"/>
      <c r="IH2669"/>
      <c r="II2669"/>
      <c r="IJ2669"/>
      <c r="IK2669"/>
      <c r="IL2669"/>
      <c r="IM2669"/>
      <c r="IN2669"/>
    </row>
    <row r="2670" s="33" customFormat="1" ht="15.75" customHeight="1" spans="3:248">
      <c r="C2670" s="86"/>
      <c r="D2670" s="86"/>
      <c r="E2670" s="82"/>
      <c r="F2670" s="87"/>
      <c r="G2670" s="82"/>
      <c r="IG2670"/>
      <c r="IH2670"/>
      <c r="II2670"/>
      <c r="IJ2670"/>
      <c r="IK2670"/>
      <c r="IL2670"/>
      <c r="IM2670"/>
      <c r="IN2670"/>
    </row>
    <row r="2671" s="33" customFormat="1" ht="15.75" customHeight="1" spans="3:248">
      <c r="C2671" s="86"/>
      <c r="D2671" s="86"/>
      <c r="E2671" s="82"/>
      <c r="F2671" s="87"/>
      <c r="G2671" s="82"/>
      <c r="IG2671"/>
      <c r="IH2671"/>
      <c r="II2671"/>
      <c r="IJ2671"/>
      <c r="IK2671"/>
      <c r="IL2671"/>
      <c r="IM2671"/>
      <c r="IN2671"/>
    </row>
    <row r="2672" s="33" customFormat="1" ht="15.75" customHeight="1" spans="3:248">
      <c r="C2672" s="86"/>
      <c r="D2672" s="86"/>
      <c r="E2672" s="82"/>
      <c r="F2672" s="87"/>
      <c r="G2672" s="82"/>
      <c r="IG2672"/>
      <c r="IH2672"/>
      <c r="II2672"/>
      <c r="IJ2672"/>
      <c r="IK2672"/>
      <c r="IL2672"/>
      <c r="IM2672"/>
      <c r="IN2672"/>
    </row>
    <row r="2673" s="33" customFormat="1" ht="15.75" customHeight="1" spans="3:248">
      <c r="C2673" s="86"/>
      <c r="D2673" s="86"/>
      <c r="E2673" s="82"/>
      <c r="F2673" s="87"/>
      <c r="G2673" s="82"/>
      <c r="IG2673"/>
      <c r="IH2673"/>
      <c r="II2673"/>
      <c r="IJ2673"/>
      <c r="IK2673"/>
      <c r="IL2673"/>
      <c r="IM2673"/>
      <c r="IN2673"/>
    </row>
    <row r="2674" s="33" customFormat="1" ht="15.75" customHeight="1" spans="3:248">
      <c r="C2674" s="86"/>
      <c r="D2674" s="86"/>
      <c r="E2674" s="82"/>
      <c r="F2674" s="87"/>
      <c r="G2674" s="82"/>
      <c r="IG2674"/>
      <c r="IH2674"/>
      <c r="II2674"/>
      <c r="IJ2674"/>
      <c r="IK2674"/>
      <c r="IL2674"/>
      <c r="IM2674"/>
      <c r="IN2674"/>
    </row>
    <row r="2675" s="33" customFormat="1" ht="15.75" customHeight="1" spans="3:248">
      <c r="C2675" s="86"/>
      <c r="D2675" s="86"/>
      <c r="E2675" s="82"/>
      <c r="F2675" s="87"/>
      <c r="G2675" s="82"/>
      <c r="IG2675"/>
      <c r="IH2675"/>
      <c r="II2675"/>
      <c r="IJ2675"/>
      <c r="IK2675"/>
      <c r="IL2675"/>
      <c r="IM2675"/>
      <c r="IN2675"/>
    </row>
    <row r="2676" s="33" customFormat="1" ht="15.75" customHeight="1" spans="3:248">
      <c r="C2676" s="86"/>
      <c r="D2676" s="86"/>
      <c r="E2676" s="82"/>
      <c r="F2676" s="87"/>
      <c r="G2676" s="82"/>
      <c r="IG2676"/>
      <c r="IH2676"/>
      <c r="II2676"/>
      <c r="IJ2676"/>
      <c r="IK2676"/>
      <c r="IL2676"/>
      <c r="IM2676"/>
      <c r="IN2676"/>
    </row>
    <row r="2677" s="33" customFormat="1" ht="15.75" customHeight="1" spans="3:248">
      <c r="C2677" s="86"/>
      <c r="D2677" s="86"/>
      <c r="E2677" s="82"/>
      <c r="F2677" s="87"/>
      <c r="G2677" s="82"/>
      <c r="IG2677"/>
      <c r="IH2677"/>
      <c r="II2677"/>
      <c r="IJ2677"/>
      <c r="IK2677"/>
      <c r="IL2677"/>
      <c r="IM2677"/>
      <c r="IN2677"/>
    </row>
    <row r="2678" s="33" customFormat="1" ht="15.75" customHeight="1" spans="3:248">
      <c r="C2678" s="86"/>
      <c r="D2678" s="86"/>
      <c r="E2678" s="82"/>
      <c r="F2678" s="87"/>
      <c r="G2678" s="82"/>
      <c r="IG2678"/>
      <c r="IH2678"/>
      <c r="II2678"/>
      <c r="IJ2678"/>
      <c r="IK2678"/>
      <c r="IL2678"/>
      <c r="IM2678"/>
      <c r="IN2678"/>
    </row>
    <row r="2679" s="33" customFormat="1" ht="15.75" customHeight="1" spans="3:248">
      <c r="C2679" s="86"/>
      <c r="D2679" s="86"/>
      <c r="E2679" s="82"/>
      <c r="F2679" s="87"/>
      <c r="G2679" s="82"/>
      <c r="IG2679"/>
      <c r="IH2679"/>
      <c r="II2679"/>
      <c r="IJ2679"/>
      <c r="IK2679"/>
      <c r="IL2679"/>
      <c r="IM2679"/>
      <c r="IN2679"/>
    </row>
    <row r="2680" s="33" customFormat="1" ht="15.75" customHeight="1" spans="3:248">
      <c r="C2680" s="86"/>
      <c r="D2680" s="86"/>
      <c r="E2680" s="82"/>
      <c r="F2680" s="87"/>
      <c r="G2680" s="82"/>
      <c r="IG2680"/>
      <c r="IH2680"/>
      <c r="II2680"/>
      <c r="IJ2680"/>
      <c r="IK2680"/>
      <c r="IL2680"/>
      <c r="IM2680"/>
      <c r="IN2680"/>
    </row>
    <row r="2681" s="33" customFormat="1" ht="15.75" customHeight="1" spans="3:248">
      <c r="C2681" s="86"/>
      <c r="D2681" s="86"/>
      <c r="E2681" s="82"/>
      <c r="F2681" s="87"/>
      <c r="G2681" s="82"/>
      <c r="IG2681"/>
      <c r="IH2681"/>
      <c r="II2681"/>
      <c r="IJ2681"/>
      <c r="IK2681"/>
      <c r="IL2681"/>
      <c r="IM2681"/>
      <c r="IN2681"/>
    </row>
    <row r="2682" s="33" customFormat="1" ht="15.75" customHeight="1" spans="3:248">
      <c r="C2682" s="86"/>
      <c r="D2682" s="86"/>
      <c r="E2682" s="82"/>
      <c r="F2682" s="87"/>
      <c r="G2682" s="82"/>
      <c r="IG2682"/>
      <c r="IH2682"/>
      <c r="II2682"/>
      <c r="IJ2682"/>
      <c r="IK2682"/>
      <c r="IL2682"/>
      <c r="IM2682"/>
      <c r="IN2682"/>
    </row>
    <row r="2683" s="33" customFormat="1" ht="15.75" customHeight="1" spans="3:248">
      <c r="C2683" s="86"/>
      <c r="D2683" s="86"/>
      <c r="E2683" s="82"/>
      <c r="F2683" s="87"/>
      <c r="G2683" s="82"/>
      <c r="IG2683"/>
      <c r="IH2683"/>
      <c r="II2683"/>
      <c r="IJ2683"/>
      <c r="IK2683"/>
      <c r="IL2683"/>
      <c r="IM2683"/>
      <c r="IN2683"/>
    </row>
    <row r="2684" s="33" customFormat="1" ht="15.75" customHeight="1" spans="3:248">
      <c r="C2684" s="86"/>
      <c r="D2684" s="86"/>
      <c r="E2684" s="82"/>
      <c r="F2684" s="87"/>
      <c r="G2684" s="82"/>
      <c r="IG2684"/>
      <c r="IH2684"/>
      <c r="II2684"/>
      <c r="IJ2684"/>
      <c r="IK2684"/>
      <c r="IL2684"/>
      <c r="IM2684"/>
      <c r="IN2684"/>
    </row>
    <row r="2685" s="33" customFormat="1" ht="15.75" customHeight="1" spans="3:248">
      <c r="C2685" s="86"/>
      <c r="D2685" s="86"/>
      <c r="E2685" s="82"/>
      <c r="F2685" s="87"/>
      <c r="G2685" s="82"/>
      <c r="IG2685"/>
      <c r="IH2685"/>
      <c r="II2685"/>
      <c r="IJ2685"/>
      <c r="IK2685"/>
      <c r="IL2685"/>
      <c r="IM2685"/>
      <c r="IN2685"/>
    </row>
    <row r="2686" s="33" customFormat="1" ht="15.75" customHeight="1" spans="3:248">
      <c r="C2686" s="86"/>
      <c r="D2686" s="86"/>
      <c r="E2686" s="82"/>
      <c r="F2686" s="87"/>
      <c r="G2686" s="82"/>
      <c r="IG2686"/>
      <c r="IH2686"/>
      <c r="II2686"/>
      <c r="IJ2686"/>
      <c r="IK2686"/>
      <c r="IL2686"/>
      <c r="IM2686"/>
      <c r="IN2686"/>
    </row>
    <row r="2687" s="33" customFormat="1" ht="15.75" customHeight="1" spans="3:248">
      <c r="C2687" s="86"/>
      <c r="D2687" s="86"/>
      <c r="E2687" s="82"/>
      <c r="F2687" s="87"/>
      <c r="G2687" s="82"/>
      <c r="IG2687"/>
      <c r="IH2687"/>
      <c r="II2687"/>
      <c r="IJ2687"/>
      <c r="IK2687"/>
      <c r="IL2687"/>
      <c r="IM2687"/>
      <c r="IN2687"/>
    </row>
    <row r="2688" s="33" customFormat="1" ht="15.75" customHeight="1" spans="3:248">
      <c r="C2688" s="86"/>
      <c r="D2688" s="86"/>
      <c r="E2688" s="82"/>
      <c r="F2688" s="87"/>
      <c r="G2688" s="82"/>
      <c r="IG2688"/>
      <c r="IH2688"/>
      <c r="II2688"/>
      <c r="IJ2688"/>
      <c r="IK2688"/>
      <c r="IL2688"/>
      <c r="IM2688"/>
      <c r="IN2688"/>
    </row>
    <row r="2689" s="33" customFormat="1" ht="15.75" customHeight="1" spans="3:248">
      <c r="C2689" s="86"/>
      <c r="D2689" s="86"/>
      <c r="E2689" s="82"/>
      <c r="F2689" s="87"/>
      <c r="G2689" s="82"/>
      <c r="IG2689"/>
      <c r="IH2689"/>
      <c r="II2689"/>
      <c r="IJ2689"/>
      <c r="IK2689"/>
      <c r="IL2689"/>
      <c r="IM2689"/>
      <c r="IN2689"/>
    </row>
    <row r="2690" s="33" customFormat="1" ht="15.75" customHeight="1" spans="3:248">
      <c r="C2690" s="86"/>
      <c r="D2690" s="86"/>
      <c r="E2690" s="82"/>
      <c r="F2690" s="87"/>
      <c r="G2690" s="82"/>
      <c r="IG2690"/>
      <c r="IH2690"/>
      <c r="II2690"/>
      <c r="IJ2690"/>
      <c r="IK2690"/>
      <c r="IL2690"/>
      <c r="IM2690"/>
      <c r="IN2690"/>
    </row>
    <row r="2691" s="33" customFormat="1" ht="15.75" customHeight="1" spans="3:248">
      <c r="C2691" s="86"/>
      <c r="D2691" s="86"/>
      <c r="E2691" s="82"/>
      <c r="F2691" s="87"/>
      <c r="G2691" s="82"/>
      <c r="IG2691"/>
      <c r="IH2691"/>
      <c r="II2691"/>
      <c r="IJ2691"/>
      <c r="IK2691"/>
      <c r="IL2691"/>
      <c r="IM2691"/>
      <c r="IN2691"/>
    </row>
    <row r="2692" s="33" customFormat="1" ht="15.75" customHeight="1" spans="3:248">
      <c r="C2692" s="86"/>
      <c r="D2692" s="86"/>
      <c r="E2692" s="82"/>
      <c r="F2692" s="87"/>
      <c r="G2692" s="82"/>
      <c r="IG2692"/>
      <c r="IH2692"/>
      <c r="II2692"/>
      <c r="IJ2692"/>
      <c r="IK2692"/>
      <c r="IL2692"/>
      <c r="IM2692"/>
      <c r="IN2692"/>
    </row>
    <row r="2693" s="33" customFormat="1" ht="15.75" customHeight="1" spans="3:248">
      <c r="C2693" s="86"/>
      <c r="D2693" s="86"/>
      <c r="E2693" s="82"/>
      <c r="F2693" s="87"/>
      <c r="G2693" s="82"/>
      <c r="IG2693"/>
      <c r="IH2693"/>
      <c r="II2693"/>
      <c r="IJ2693"/>
      <c r="IK2693"/>
      <c r="IL2693"/>
      <c r="IM2693"/>
      <c r="IN2693"/>
    </row>
    <row r="2694" s="33" customFormat="1" ht="15.75" customHeight="1" spans="3:248">
      <c r="C2694" s="86"/>
      <c r="D2694" s="86"/>
      <c r="E2694" s="82"/>
      <c r="F2694" s="87"/>
      <c r="G2694" s="82"/>
      <c r="IG2694"/>
      <c r="IH2694"/>
      <c r="II2694"/>
      <c r="IJ2694"/>
      <c r="IK2694"/>
      <c r="IL2694"/>
      <c r="IM2694"/>
      <c r="IN2694"/>
    </row>
    <row r="2695" s="33" customFormat="1" ht="15.75" customHeight="1" spans="3:248">
      <c r="C2695" s="86"/>
      <c r="D2695" s="86"/>
      <c r="E2695" s="82"/>
      <c r="F2695" s="87"/>
      <c r="G2695" s="82"/>
      <c r="IG2695"/>
      <c r="IH2695"/>
      <c r="II2695"/>
      <c r="IJ2695"/>
      <c r="IK2695"/>
      <c r="IL2695"/>
      <c r="IM2695"/>
      <c r="IN2695"/>
    </row>
    <row r="2696" s="33" customFormat="1" ht="15.75" customHeight="1" spans="3:248">
      <c r="C2696" s="86"/>
      <c r="D2696" s="86"/>
      <c r="E2696" s="82"/>
      <c r="F2696" s="87"/>
      <c r="G2696" s="82"/>
      <c r="IG2696"/>
      <c r="IH2696"/>
      <c r="II2696"/>
      <c r="IJ2696"/>
      <c r="IK2696"/>
      <c r="IL2696"/>
      <c r="IM2696"/>
      <c r="IN2696"/>
    </row>
    <row r="2697" s="33" customFormat="1" ht="15.75" customHeight="1" spans="3:248">
      <c r="C2697" s="86"/>
      <c r="D2697" s="86"/>
      <c r="E2697" s="82"/>
      <c r="F2697" s="87"/>
      <c r="G2697" s="82"/>
      <c r="IG2697"/>
      <c r="IH2697"/>
      <c r="II2697"/>
      <c r="IJ2697"/>
      <c r="IK2697"/>
      <c r="IL2697"/>
      <c r="IM2697"/>
      <c r="IN2697"/>
    </row>
    <row r="2698" s="33" customFormat="1" ht="15.75" customHeight="1" spans="3:248">
      <c r="C2698" s="86"/>
      <c r="D2698" s="86"/>
      <c r="E2698" s="82"/>
      <c r="F2698" s="87"/>
      <c r="G2698" s="82"/>
      <c r="IG2698"/>
      <c r="IH2698"/>
      <c r="II2698"/>
      <c r="IJ2698"/>
      <c r="IK2698"/>
      <c r="IL2698"/>
      <c r="IM2698"/>
      <c r="IN2698"/>
    </row>
    <row r="2699" s="33" customFormat="1" ht="15.75" customHeight="1" spans="3:248">
      <c r="C2699" s="86"/>
      <c r="D2699" s="86"/>
      <c r="E2699" s="82"/>
      <c r="F2699" s="87"/>
      <c r="G2699" s="82"/>
      <c r="IG2699"/>
      <c r="IH2699"/>
      <c r="II2699"/>
      <c r="IJ2699"/>
      <c r="IK2699"/>
      <c r="IL2699"/>
      <c r="IM2699"/>
      <c r="IN2699"/>
    </row>
    <row r="2700" s="33" customFormat="1" ht="15.75" customHeight="1" spans="3:248">
      <c r="C2700" s="86"/>
      <c r="D2700" s="86"/>
      <c r="E2700" s="82"/>
      <c r="F2700" s="87"/>
      <c r="G2700" s="82"/>
      <c r="IG2700"/>
      <c r="IH2700"/>
      <c r="II2700"/>
      <c r="IJ2700"/>
      <c r="IK2700"/>
      <c r="IL2700"/>
      <c r="IM2700"/>
      <c r="IN2700"/>
    </row>
    <row r="2701" s="33" customFormat="1" ht="15.75" customHeight="1" spans="3:248">
      <c r="C2701" s="86"/>
      <c r="D2701" s="86"/>
      <c r="E2701" s="82"/>
      <c r="F2701" s="87"/>
      <c r="G2701" s="82"/>
      <c r="IG2701"/>
      <c r="IH2701"/>
      <c r="II2701"/>
      <c r="IJ2701"/>
      <c r="IK2701"/>
      <c r="IL2701"/>
      <c r="IM2701"/>
      <c r="IN2701"/>
    </row>
    <row r="2702" s="33" customFormat="1" ht="15.75" customHeight="1" spans="3:248">
      <c r="C2702" s="86"/>
      <c r="D2702" s="86"/>
      <c r="E2702" s="82"/>
      <c r="F2702" s="87"/>
      <c r="G2702" s="82"/>
      <c r="IG2702"/>
      <c r="IH2702"/>
      <c r="II2702"/>
      <c r="IJ2702"/>
      <c r="IK2702"/>
      <c r="IL2702"/>
      <c r="IM2702"/>
      <c r="IN2702"/>
    </row>
    <row r="2703" s="33" customFormat="1" ht="15.75" customHeight="1" spans="3:248">
      <c r="C2703" s="86"/>
      <c r="D2703" s="86"/>
      <c r="E2703" s="82"/>
      <c r="F2703" s="87"/>
      <c r="G2703" s="82"/>
      <c r="IG2703"/>
      <c r="IH2703"/>
      <c r="II2703"/>
      <c r="IJ2703"/>
      <c r="IK2703"/>
      <c r="IL2703"/>
      <c r="IM2703"/>
      <c r="IN2703"/>
    </row>
    <row r="2704" s="33" customFormat="1" ht="15.75" customHeight="1" spans="3:248">
      <c r="C2704" s="86"/>
      <c r="D2704" s="86"/>
      <c r="E2704" s="82"/>
      <c r="F2704" s="87"/>
      <c r="G2704" s="82"/>
      <c r="IG2704"/>
      <c r="IH2704"/>
      <c r="II2704"/>
      <c r="IJ2704"/>
      <c r="IK2704"/>
      <c r="IL2704"/>
      <c r="IM2704"/>
      <c r="IN2704"/>
    </row>
    <row r="2705" s="33" customFormat="1" ht="15.75" customHeight="1" spans="3:248">
      <c r="C2705" s="86"/>
      <c r="D2705" s="86"/>
      <c r="E2705" s="82"/>
      <c r="F2705" s="87"/>
      <c r="G2705" s="82"/>
      <c r="IG2705"/>
      <c r="IH2705"/>
      <c r="II2705"/>
      <c r="IJ2705"/>
      <c r="IK2705"/>
      <c r="IL2705"/>
      <c r="IM2705"/>
      <c r="IN2705"/>
    </row>
    <row r="2706" s="33" customFormat="1" ht="15.75" customHeight="1" spans="3:248">
      <c r="C2706" s="86"/>
      <c r="D2706" s="86"/>
      <c r="E2706" s="82"/>
      <c r="F2706" s="87"/>
      <c r="G2706" s="82"/>
      <c r="IG2706"/>
      <c r="IH2706"/>
      <c r="II2706"/>
      <c r="IJ2706"/>
      <c r="IK2706"/>
      <c r="IL2706"/>
      <c r="IM2706"/>
      <c r="IN2706"/>
    </row>
    <row r="2707" s="33" customFormat="1" ht="15.75" customHeight="1" spans="3:248">
      <c r="C2707" s="86"/>
      <c r="D2707" s="86"/>
      <c r="E2707" s="82"/>
      <c r="F2707" s="87"/>
      <c r="G2707" s="82"/>
      <c r="IG2707"/>
      <c r="IH2707"/>
      <c r="II2707"/>
      <c r="IJ2707"/>
      <c r="IK2707"/>
      <c r="IL2707"/>
      <c r="IM2707"/>
      <c r="IN2707"/>
    </row>
    <row r="2708" s="33" customFormat="1" ht="15.75" customHeight="1" spans="3:248">
      <c r="C2708" s="86"/>
      <c r="D2708" s="86"/>
      <c r="E2708" s="82"/>
      <c r="F2708" s="87"/>
      <c r="G2708" s="82"/>
      <c r="IG2708"/>
      <c r="IH2708"/>
      <c r="II2708"/>
      <c r="IJ2708"/>
      <c r="IK2708"/>
      <c r="IL2708"/>
      <c r="IM2708"/>
      <c r="IN2708"/>
    </row>
    <row r="2709" s="33" customFormat="1" ht="15.75" customHeight="1" spans="3:248">
      <c r="C2709" s="86"/>
      <c r="D2709" s="86"/>
      <c r="E2709" s="82"/>
      <c r="F2709" s="87"/>
      <c r="G2709" s="82"/>
      <c r="IG2709"/>
      <c r="IH2709"/>
      <c r="II2709"/>
      <c r="IJ2709"/>
      <c r="IK2709"/>
      <c r="IL2709"/>
      <c r="IM2709"/>
      <c r="IN2709"/>
    </row>
    <row r="2710" s="33" customFormat="1" ht="15.75" customHeight="1" spans="3:248">
      <c r="C2710" s="86"/>
      <c r="D2710" s="86"/>
      <c r="E2710" s="82"/>
      <c r="F2710" s="87"/>
      <c r="G2710" s="82"/>
      <c r="IG2710"/>
      <c r="IH2710"/>
      <c r="II2710"/>
      <c r="IJ2710"/>
      <c r="IK2710"/>
      <c r="IL2710"/>
      <c r="IM2710"/>
      <c r="IN2710"/>
    </row>
    <row r="2711" s="33" customFormat="1" ht="15.75" customHeight="1" spans="3:248">
      <c r="C2711" s="86"/>
      <c r="D2711" s="86"/>
      <c r="E2711" s="82"/>
      <c r="F2711" s="87"/>
      <c r="G2711" s="82"/>
      <c r="IG2711"/>
      <c r="IH2711"/>
      <c r="II2711"/>
      <c r="IJ2711"/>
      <c r="IK2711"/>
      <c r="IL2711"/>
      <c r="IM2711"/>
      <c r="IN2711"/>
    </row>
    <row r="2712" s="33" customFormat="1" ht="15.75" customHeight="1" spans="3:248">
      <c r="C2712" s="86"/>
      <c r="D2712" s="86"/>
      <c r="E2712" s="82"/>
      <c r="F2712" s="87"/>
      <c r="G2712" s="82"/>
      <c r="IG2712"/>
      <c r="IH2712"/>
      <c r="II2712"/>
      <c r="IJ2712"/>
      <c r="IK2712"/>
      <c r="IL2712"/>
      <c r="IM2712"/>
      <c r="IN2712"/>
    </row>
    <row r="2713" s="33" customFormat="1" ht="15.75" customHeight="1" spans="3:248">
      <c r="C2713" s="86"/>
      <c r="D2713" s="86"/>
      <c r="E2713" s="82"/>
      <c r="F2713" s="87"/>
      <c r="G2713" s="82"/>
      <c r="IG2713"/>
      <c r="IH2713"/>
      <c r="II2713"/>
      <c r="IJ2713"/>
      <c r="IK2713"/>
      <c r="IL2713"/>
      <c r="IM2713"/>
      <c r="IN2713"/>
    </row>
    <row r="2714" s="33" customFormat="1" ht="15.75" customHeight="1" spans="3:248">
      <c r="C2714" s="86"/>
      <c r="D2714" s="86"/>
      <c r="E2714" s="82"/>
      <c r="F2714" s="87"/>
      <c r="G2714" s="82"/>
      <c r="IG2714"/>
      <c r="IH2714"/>
      <c r="II2714"/>
      <c r="IJ2714"/>
      <c r="IK2714"/>
      <c r="IL2714"/>
      <c r="IM2714"/>
      <c r="IN2714"/>
    </row>
    <row r="2715" s="33" customFormat="1" ht="15.75" customHeight="1" spans="3:248">
      <c r="C2715" s="86"/>
      <c r="D2715" s="86"/>
      <c r="E2715" s="82"/>
      <c r="F2715" s="87"/>
      <c r="G2715" s="82"/>
      <c r="IG2715"/>
      <c r="IH2715"/>
      <c r="II2715"/>
      <c r="IJ2715"/>
      <c r="IK2715"/>
      <c r="IL2715"/>
      <c r="IM2715"/>
      <c r="IN2715"/>
    </row>
    <row r="2716" s="33" customFormat="1" ht="15.75" customHeight="1" spans="3:248">
      <c r="C2716" s="86"/>
      <c r="D2716" s="86"/>
      <c r="E2716" s="82"/>
      <c r="F2716" s="87"/>
      <c r="G2716" s="82"/>
      <c r="IG2716"/>
      <c r="IH2716"/>
      <c r="II2716"/>
      <c r="IJ2716"/>
      <c r="IK2716"/>
      <c r="IL2716"/>
      <c r="IM2716"/>
      <c r="IN2716"/>
    </row>
    <row r="2717" s="33" customFormat="1" ht="15.75" customHeight="1" spans="3:248">
      <c r="C2717" s="86"/>
      <c r="D2717" s="86"/>
      <c r="E2717" s="82"/>
      <c r="F2717" s="87"/>
      <c r="G2717" s="82"/>
      <c r="IG2717"/>
      <c r="IH2717"/>
      <c r="II2717"/>
      <c r="IJ2717"/>
      <c r="IK2717"/>
      <c r="IL2717"/>
      <c r="IM2717"/>
      <c r="IN2717"/>
    </row>
    <row r="2718" s="33" customFormat="1" ht="15.75" customHeight="1" spans="3:248">
      <c r="C2718" s="86"/>
      <c r="D2718" s="86"/>
      <c r="E2718" s="82"/>
      <c r="F2718" s="87"/>
      <c r="G2718" s="82"/>
      <c r="IG2718"/>
      <c r="IH2718"/>
      <c r="II2718"/>
      <c r="IJ2718"/>
      <c r="IK2718"/>
      <c r="IL2718"/>
      <c r="IM2718"/>
      <c r="IN2718"/>
    </row>
    <row r="2719" s="33" customFormat="1" ht="15.75" customHeight="1" spans="3:248">
      <c r="C2719" s="86"/>
      <c r="D2719" s="86"/>
      <c r="E2719" s="82"/>
      <c r="F2719" s="87"/>
      <c r="G2719" s="82"/>
      <c r="IG2719"/>
      <c r="IH2719"/>
      <c r="II2719"/>
      <c r="IJ2719"/>
      <c r="IK2719"/>
      <c r="IL2719"/>
      <c r="IM2719"/>
      <c r="IN2719"/>
    </row>
    <row r="2720" s="33" customFormat="1" ht="15.75" customHeight="1" spans="3:248">
      <c r="C2720" s="86"/>
      <c r="D2720" s="86"/>
      <c r="E2720" s="82"/>
      <c r="F2720" s="87"/>
      <c r="G2720" s="82"/>
      <c r="IG2720"/>
      <c r="IH2720"/>
      <c r="II2720"/>
      <c r="IJ2720"/>
      <c r="IK2720"/>
      <c r="IL2720"/>
      <c r="IM2720"/>
      <c r="IN2720"/>
    </row>
    <row r="2721" s="33" customFormat="1" ht="15.75" customHeight="1" spans="3:248">
      <c r="C2721" s="86"/>
      <c r="D2721" s="86"/>
      <c r="E2721" s="82"/>
      <c r="F2721" s="87"/>
      <c r="G2721" s="82"/>
      <c r="IG2721"/>
      <c r="IH2721"/>
      <c r="II2721"/>
      <c r="IJ2721"/>
      <c r="IK2721"/>
      <c r="IL2721"/>
      <c r="IM2721"/>
      <c r="IN2721"/>
    </row>
    <row r="2722" s="33" customFormat="1" ht="15.75" customHeight="1" spans="3:248">
      <c r="C2722" s="86"/>
      <c r="D2722" s="86"/>
      <c r="E2722" s="82"/>
      <c r="F2722" s="87"/>
      <c r="G2722" s="82"/>
      <c r="IG2722"/>
      <c r="IH2722"/>
      <c r="II2722"/>
      <c r="IJ2722"/>
      <c r="IK2722"/>
      <c r="IL2722"/>
      <c r="IM2722"/>
      <c r="IN2722"/>
    </row>
    <row r="2723" s="33" customFormat="1" ht="15.75" customHeight="1" spans="3:248">
      <c r="C2723" s="86"/>
      <c r="D2723" s="86"/>
      <c r="E2723" s="82"/>
      <c r="F2723" s="87"/>
      <c r="G2723" s="82"/>
      <c r="IG2723"/>
      <c r="IH2723"/>
      <c r="II2723"/>
      <c r="IJ2723"/>
      <c r="IK2723"/>
      <c r="IL2723"/>
      <c r="IM2723"/>
      <c r="IN2723"/>
    </row>
    <row r="2724" s="33" customFormat="1" ht="15.75" customHeight="1" spans="3:248">
      <c r="C2724" s="86"/>
      <c r="D2724" s="86"/>
      <c r="E2724" s="82"/>
      <c r="F2724" s="87"/>
      <c r="G2724" s="82"/>
      <c r="IG2724"/>
      <c r="IH2724"/>
      <c r="II2724"/>
      <c r="IJ2724"/>
      <c r="IK2724"/>
      <c r="IL2724"/>
      <c r="IM2724"/>
      <c r="IN2724"/>
    </row>
    <row r="2725" s="33" customFormat="1" ht="15.75" customHeight="1" spans="3:248">
      <c r="C2725" s="86"/>
      <c r="D2725" s="86"/>
      <c r="E2725" s="82"/>
      <c r="F2725" s="87"/>
      <c r="G2725" s="82"/>
      <c r="IG2725"/>
      <c r="IH2725"/>
      <c r="II2725"/>
      <c r="IJ2725"/>
      <c r="IK2725"/>
      <c r="IL2725"/>
      <c r="IM2725"/>
      <c r="IN2725"/>
    </row>
    <row r="2726" s="33" customFormat="1" ht="15.75" customHeight="1" spans="3:248">
      <c r="C2726" s="86"/>
      <c r="D2726" s="86"/>
      <c r="E2726" s="82"/>
      <c r="F2726" s="87"/>
      <c r="G2726" s="82"/>
      <c r="IG2726"/>
      <c r="IH2726"/>
      <c r="II2726"/>
      <c r="IJ2726"/>
      <c r="IK2726"/>
      <c r="IL2726"/>
      <c r="IM2726"/>
      <c r="IN2726"/>
    </row>
    <row r="2727" s="33" customFormat="1" ht="15.75" customHeight="1" spans="3:248">
      <c r="C2727" s="86"/>
      <c r="D2727" s="86"/>
      <c r="E2727" s="82"/>
      <c r="F2727" s="87"/>
      <c r="G2727" s="82"/>
      <c r="IG2727"/>
      <c r="IH2727"/>
      <c r="II2727"/>
      <c r="IJ2727"/>
      <c r="IK2727"/>
      <c r="IL2727"/>
      <c r="IM2727"/>
      <c r="IN2727"/>
    </row>
    <row r="2728" s="33" customFormat="1" ht="15.75" customHeight="1" spans="3:248">
      <c r="C2728" s="86"/>
      <c r="D2728" s="86"/>
      <c r="E2728" s="82"/>
      <c r="F2728" s="87"/>
      <c r="G2728" s="82"/>
      <c r="IG2728"/>
      <c r="IH2728"/>
      <c r="II2728"/>
      <c r="IJ2728"/>
      <c r="IK2728"/>
      <c r="IL2728"/>
      <c r="IM2728"/>
      <c r="IN2728"/>
    </row>
    <row r="2729" s="33" customFormat="1" ht="15.75" customHeight="1" spans="3:248">
      <c r="C2729" s="86"/>
      <c r="D2729" s="86"/>
      <c r="E2729" s="82"/>
      <c r="F2729" s="87"/>
      <c r="G2729" s="82"/>
      <c r="IG2729"/>
      <c r="IH2729"/>
      <c r="II2729"/>
      <c r="IJ2729"/>
      <c r="IK2729"/>
      <c r="IL2729"/>
      <c r="IM2729"/>
      <c r="IN2729"/>
    </row>
    <row r="2730" s="33" customFormat="1" ht="15.75" customHeight="1" spans="3:248">
      <c r="C2730" s="86"/>
      <c r="D2730" s="86"/>
      <c r="E2730" s="82"/>
      <c r="F2730" s="87"/>
      <c r="G2730" s="82"/>
      <c r="IG2730"/>
      <c r="IH2730"/>
      <c r="II2730"/>
      <c r="IJ2730"/>
      <c r="IK2730"/>
      <c r="IL2730"/>
      <c r="IM2730"/>
      <c r="IN2730"/>
    </row>
    <row r="2731" s="33" customFormat="1" ht="15.75" customHeight="1" spans="3:248">
      <c r="C2731" s="86"/>
      <c r="D2731" s="86"/>
      <c r="E2731" s="82"/>
      <c r="F2731" s="87"/>
      <c r="G2731" s="82"/>
      <c r="IG2731"/>
      <c r="IH2731"/>
      <c r="II2731"/>
      <c r="IJ2731"/>
      <c r="IK2731"/>
      <c r="IL2731"/>
      <c r="IM2731"/>
      <c r="IN2731"/>
    </row>
    <row r="2732" s="33" customFormat="1" ht="15.75" customHeight="1" spans="3:248">
      <c r="C2732" s="86"/>
      <c r="D2732" s="86"/>
      <c r="E2732" s="82"/>
      <c r="F2732" s="87"/>
      <c r="G2732" s="82"/>
      <c r="IG2732"/>
      <c r="IH2732"/>
      <c r="II2732"/>
      <c r="IJ2732"/>
      <c r="IK2732"/>
      <c r="IL2732"/>
      <c r="IM2732"/>
      <c r="IN2732"/>
    </row>
    <row r="2733" s="33" customFormat="1" ht="15.75" customHeight="1" spans="3:248">
      <c r="C2733" s="86"/>
      <c r="D2733" s="86"/>
      <c r="E2733" s="82"/>
      <c r="F2733" s="87"/>
      <c r="G2733" s="82"/>
      <c r="IG2733"/>
      <c r="IH2733"/>
      <c r="II2733"/>
      <c r="IJ2733"/>
      <c r="IK2733"/>
      <c r="IL2733"/>
      <c r="IM2733"/>
      <c r="IN2733"/>
    </row>
    <row r="2734" s="33" customFormat="1" ht="15.75" customHeight="1" spans="3:248">
      <c r="C2734" s="86"/>
      <c r="D2734" s="86"/>
      <c r="E2734" s="82"/>
      <c r="F2734" s="87"/>
      <c r="G2734" s="82"/>
      <c r="IG2734"/>
      <c r="IH2734"/>
      <c r="II2734"/>
      <c r="IJ2734"/>
      <c r="IK2734"/>
      <c r="IL2734"/>
      <c r="IM2734"/>
      <c r="IN2734"/>
    </row>
    <row r="2735" s="33" customFormat="1" ht="15.75" customHeight="1" spans="3:248">
      <c r="C2735" s="86"/>
      <c r="D2735" s="86"/>
      <c r="E2735" s="82"/>
      <c r="F2735" s="87"/>
      <c r="G2735" s="82"/>
      <c r="IG2735"/>
      <c r="IH2735"/>
      <c r="II2735"/>
      <c r="IJ2735"/>
      <c r="IK2735"/>
      <c r="IL2735"/>
      <c r="IM2735"/>
      <c r="IN2735"/>
    </row>
    <row r="2736" s="33" customFormat="1" ht="15.75" customHeight="1" spans="3:248">
      <c r="C2736" s="86"/>
      <c r="D2736" s="86"/>
      <c r="E2736" s="82"/>
      <c r="F2736" s="87"/>
      <c r="G2736" s="82"/>
      <c r="IG2736"/>
      <c r="IH2736"/>
      <c r="II2736"/>
      <c r="IJ2736"/>
      <c r="IK2736"/>
      <c r="IL2736"/>
      <c r="IM2736"/>
      <c r="IN2736"/>
    </row>
    <row r="2737" s="33" customFormat="1" ht="15.75" customHeight="1" spans="3:248">
      <c r="C2737" s="86"/>
      <c r="D2737" s="86"/>
      <c r="E2737" s="82"/>
      <c r="F2737" s="87"/>
      <c r="G2737" s="82"/>
      <c r="IG2737"/>
      <c r="IH2737"/>
      <c r="II2737"/>
      <c r="IJ2737"/>
      <c r="IK2737"/>
      <c r="IL2737"/>
      <c r="IM2737"/>
      <c r="IN2737"/>
    </row>
    <row r="2738" s="33" customFormat="1" ht="15.75" customHeight="1" spans="3:248">
      <c r="C2738" s="86"/>
      <c r="D2738" s="86"/>
      <c r="E2738" s="82"/>
      <c r="F2738" s="87"/>
      <c r="G2738" s="82"/>
      <c r="IG2738"/>
      <c r="IH2738"/>
      <c r="II2738"/>
      <c r="IJ2738"/>
      <c r="IK2738"/>
      <c r="IL2738"/>
      <c r="IM2738"/>
      <c r="IN2738"/>
    </row>
    <row r="2739" s="33" customFormat="1" ht="15.75" customHeight="1" spans="3:248">
      <c r="C2739" s="86"/>
      <c r="D2739" s="86"/>
      <c r="E2739" s="82"/>
      <c r="F2739" s="87"/>
      <c r="G2739" s="82"/>
      <c r="IG2739"/>
      <c r="IH2739"/>
      <c r="II2739"/>
      <c r="IJ2739"/>
      <c r="IK2739"/>
      <c r="IL2739"/>
      <c r="IM2739"/>
      <c r="IN2739"/>
    </row>
    <row r="2740" s="33" customFormat="1" ht="15.75" customHeight="1" spans="3:248">
      <c r="C2740" s="86"/>
      <c r="D2740" s="86"/>
      <c r="E2740" s="82"/>
      <c r="F2740" s="87"/>
      <c r="G2740" s="82"/>
      <c r="IG2740"/>
      <c r="IH2740"/>
      <c r="II2740"/>
      <c r="IJ2740"/>
      <c r="IK2740"/>
      <c r="IL2740"/>
      <c r="IM2740"/>
      <c r="IN2740"/>
    </row>
    <row r="2741" s="33" customFormat="1" ht="15.75" customHeight="1" spans="3:248">
      <c r="C2741" s="86"/>
      <c r="D2741" s="86"/>
      <c r="E2741" s="82"/>
      <c r="F2741" s="87"/>
      <c r="G2741" s="82"/>
      <c r="IG2741"/>
      <c r="IH2741"/>
      <c r="II2741"/>
      <c r="IJ2741"/>
      <c r="IK2741"/>
      <c r="IL2741"/>
      <c r="IM2741"/>
      <c r="IN2741"/>
    </row>
    <row r="2742" s="33" customFormat="1" ht="15.75" customHeight="1" spans="3:248">
      <c r="C2742" s="86"/>
      <c r="D2742" s="86"/>
      <c r="E2742" s="82"/>
      <c r="F2742" s="87"/>
      <c r="G2742" s="82"/>
      <c r="IG2742"/>
      <c r="IH2742"/>
      <c r="II2742"/>
      <c r="IJ2742"/>
      <c r="IK2742"/>
      <c r="IL2742"/>
      <c r="IM2742"/>
      <c r="IN2742"/>
    </row>
    <row r="2743" s="33" customFormat="1" ht="15.75" customHeight="1" spans="3:248">
      <c r="C2743" s="86"/>
      <c r="D2743" s="86"/>
      <c r="E2743" s="82"/>
      <c r="F2743" s="87"/>
      <c r="G2743" s="82"/>
      <c r="IG2743"/>
      <c r="IH2743"/>
      <c r="II2743"/>
      <c r="IJ2743"/>
      <c r="IK2743"/>
      <c r="IL2743"/>
      <c r="IM2743"/>
      <c r="IN2743"/>
    </row>
    <row r="2744" s="33" customFormat="1" ht="15.75" customHeight="1" spans="3:248">
      <c r="C2744" s="86"/>
      <c r="D2744" s="86"/>
      <c r="E2744" s="82"/>
      <c r="F2744" s="87"/>
      <c r="G2744" s="82"/>
      <c r="IG2744"/>
      <c r="IH2744"/>
      <c r="II2744"/>
      <c r="IJ2744"/>
      <c r="IK2744"/>
      <c r="IL2744"/>
      <c r="IM2744"/>
      <c r="IN2744"/>
    </row>
    <row r="2745" s="33" customFormat="1" ht="15.75" customHeight="1" spans="3:248">
      <c r="C2745" s="86"/>
      <c r="D2745" s="86"/>
      <c r="E2745" s="82"/>
      <c r="F2745" s="87"/>
      <c r="G2745" s="82"/>
      <c r="IG2745"/>
      <c r="IH2745"/>
      <c r="II2745"/>
      <c r="IJ2745"/>
      <c r="IK2745"/>
      <c r="IL2745"/>
      <c r="IM2745"/>
      <c r="IN2745"/>
    </row>
    <row r="2746" s="33" customFormat="1" ht="15.75" customHeight="1" spans="3:248">
      <c r="C2746" s="86"/>
      <c r="D2746" s="86"/>
      <c r="E2746" s="82"/>
      <c r="F2746" s="87"/>
      <c r="G2746" s="82"/>
      <c r="IG2746"/>
      <c r="IH2746"/>
      <c r="II2746"/>
      <c r="IJ2746"/>
      <c r="IK2746"/>
      <c r="IL2746"/>
      <c r="IM2746"/>
      <c r="IN2746"/>
    </row>
    <row r="2747" s="33" customFormat="1" ht="15.75" customHeight="1" spans="3:248">
      <c r="C2747" s="86"/>
      <c r="D2747" s="86"/>
      <c r="E2747" s="82"/>
      <c r="F2747" s="87"/>
      <c r="G2747" s="82"/>
      <c r="IG2747"/>
      <c r="IH2747"/>
      <c r="II2747"/>
      <c r="IJ2747"/>
      <c r="IK2747"/>
      <c r="IL2747"/>
      <c r="IM2747"/>
      <c r="IN2747"/>
    </row>
    <row r="2748" s="33" customFormat="1" ht="15.75" customHeight="1" spans="3:248">
      <c r="C2748" s="86"/>
      <c r="D2748" s="86"/>
      <c r="E2748" s="82"/>
      <c r="F2748" s="87"/>
      <c r="G2748" s="82"/>
      <c r="IG2748"/>
      <c r="IH2748"/>
      <c r="II2748"/>
      <c r="IJ2748"/>
      <c r="IK2748"/>
      <c r="IL2748"/>
      <c r="IM2748"/>
      <c r="IN2748"/>
    </row>
    <row r="2749" s="33" customFormat="1" ht="15.75" customHeight="1" spans="3:248">
      <c r="C2749" s="86"/>
      <c r="D2749" s="86"/>
      <c r="E2749" s="82"/>
      <c r="F2749" s="87"/>
      <c r="G2749" s="82"/>
      <c r="IG2749"/>
      <c r="IH2749"/>
      <c r="II2749"/>
      <c r="IJ2749"/>
      <c r="IK2749"/>
      <c r="IL2749"/>
      <c r="IM2749"/>
      <c r="IN2749"/>
    </row>
    <row r="2750" s="33" customFormat="1" ht="15.75" customHeight="1" spans="3:248">
      <c r="C2750" s="86"/>
      <c r="D2750" s="86"/>
      <c r="E2750" s="82"/>
      <c r="F2750" s="87"/>
      <c r="G2750" s="82"/>
      <c r="IG2750"/>
      <c r="IH2750"/>
      <c r="II2750"/>
      <c r="IJ2750"/>
      <c r="IK2750"/>
      <c r="IL2750"/>
      <c r="IM2750"/>
      <c r="IN2750"/>
    </row>
    <row r="2751" s="33" customFormat="1" ht="15.75" customHeight="1" spans="3:248">
      <c r="C2751" s="86"/>
      <c r="D2751" s="86"/>
      <c r="E2751" s="82"/>
      <c r="F2751" s="87"/>
      <c r="G2751" s="82"/>
      <c r="IG2751"/>
      <c r="IH2751"/>
      <c r="II2751"/>
      <c r="IJ2751"/>
      <c r="IK2751"/>
      <c r="IL2751"/>
      <c r="IM2751"/>
      <c r="IN2751"/>
    </row>
    <row r="2752" s="33" customFormat="1" ht="15.75" customHeight="1" spans="3:248">
      <c r="C2752" s="86"/>
      <c r="D2752" s="86"/>
      <c r="E2752" s="82"/>
      <c r="F2752" s="87"/>
      <c r="G2752" s="82"/>
      <c r="IG2752"/>
      <c r="IH2752"/>
      <c r="II2752"/>
      <c r="IJ2752"/>
      <c r="IK2752"/>
      <c r="IL2752"/>
      <c r="IM2752"/>
      <c r="IN2752"/>
    </row>
    <row r="2753" s="33" customFormat="1" ht="15.75" customHeight="1" spans="3:248">
      <c r="C2753" s="86"/>
      <c r="D2753" s="86"/>
      <c r="E2753" s="82"/>
      <c r="F2753" s="87"/>
      <c r="G2753" s="82"/>
      <c r="IG2753"/>
      <c r="IH2753"/>
      <c r="II2753"/>
      <c r="IJ2753"/>
      <c r="IK2753"/>
      <c r="IL2753"/>
      <c r="IM2753"/>
      <c r="IN2753"/>
    </row>
    <row r="2754" s="33" customFormat="1" ht="15.75" customHeight="1" spans="3:248">
      <c r="C2754" s="86"/>
      <c r="D2754" s="86"/>
      <c r="E2754" s="82"/>
      <c r="F2754" s="87"/>
      <c r="G2754" s="82"/>
      <c r="IG2754"/>
      <c r="IH2754"/>
      <c r="II2754"/>
      <c r="IJ2754"/>
      <c r="IK2754"/>
      <c r="IL2754"/>
      <c r="IM2754"/>
      <c r="IN2754"/>
    </row>
    <row r="2755" s="33" customFormat="1" ht="15.75" customHeight="1" spans="3:248">
      <c r="C2755" s="86"/>
      <c r="D2755" s="86"/>
      <c r="E2755" s="82"/>
      <c r="F2755" s="87"/>
      <c r="G2755" s="82"/>
      <c r="IG2755"/>
      <c r="IH2755"/>
      <c r="II2755"/>
      <c r="IJ2755"/>
      <c r="IK2755"/>
      <c r="IL2755"/>
      <c r="IM2755"/>
      <c r="IN2755"/>
    </row>
    <row r="2756" s="33" customFormat="1" ht="15.75" customHeight="1" spans="3:248">
      <c r="C2756" s="86"/>
      <c r="D2756" s="86"/>
      <c r="E2756" s="82"/>
      <c r="F2756" s="87"/>
      <c r="G2756" s="82"/>
      <c r="IG2756"/>
      <c r="IH2756"/>
      <c r="II2756"/>
      <c r="IJ2756"/>
      <c r="IK2756"/>
      <c r="IL2756"/>
      <c r="IM2756"/>
      <c r="IN2756"/>
    </row>
    <row r="2757" s="33" customFormat="1" ht="15.75" customHeight="1" spans="3:248">
      <c r="C2757" s="86"/>
      <c r="D2757" s="86"/>
      <c r="E2757" s="82"/>
      <c r="F2757" s="87"/>
      <c r="G2757" s="82"/>
      <c r="IG2757"/>
      <c r="IH2757"/>
      <c r="II2757"/>
      <c r="IJ2757"/>
      <c r="IK2757"/>
      <c r="IL2757"/>
      <c r="IM2757"/>
      <c r="IN2757"/>
    </row>
    <row r="2758" s="33" customFormat="1" ht="15.75" customHeight="1" spans="3:248">
      <c r="C2758" s="86"/>
      <c r="D2758" s="86"/>
      <c r="E2758" s="82"/>
      <c r="F2758" s="87"/>
      <c r="G2758" s="82"/>
      <c r="IG2758"/>
      <c r="IH2758"/>
      <c r="II2758"/>
      <c r="IJ2758"/>
      <c r="IK2758"/>
      <c r="IL2758"/>
      <c r="IM2758"/>
      <c r="IN2758"/>
    </row>
    <row r="2759" s="33" customFormat="1" ht="15.75" customHeight="1" spans="3:248">
      <c r="C2759" s="86"/>
      <c r="D2759" s="86"/>
      <c r="E2759" s="82"/>
      <c r="F2759" s="87"/>
      <c r="G2759" s="82"/>
      <c r="IG2759"/>
      <c r="IH2759"/>
      <c r="II2759"/>
      <c r="IJ2759"/>
      <c r="IK2759"/>
      <c r="IL2759"/>
      <c r="IM2759"/>
      <c r="IN2759"/>
    </row>
    <row r="2760" s="33" customFormat="1" ht="15.75" customHeight="1" spans="3:248">
      <c r="C2760" s="86"/>
      <c r="D2760" s="86"/>
      <c r="E2760" s="82"/>
      <c r="F2760" s="87"/>
      <c r="G2760" s="82"/>
      <c r="IG2760"/>
      <c r="IH2760"/>
      <c r="II2760"/>
      <c r="IJ2760"/>
      <c r="IK2760"/>
      <c r="IL2760"/>
      <c r="IM2760"/>
      <c r="IN2760"/>
    </row>
    <row r="2761" s="33" customFormat="1" ht="15.75" customHeight="1" spans="3:248">
      <c r="C2761" s="86"/>
      <c r="D2761" s="86"/>
      <c r="E2761" s="82"/>
      <c r="F2761" s="87"/>
      <c r="G2761" s="82"/>
      <c r="IG2761"/>
      <c r="IH2761"/>
      <c r="II2761"/>
      <c r="IJ2761"/>
      <c r="IK2761"/>
      <c r="IL2761"/>
      <c r="IM2761"/>
      <c r="IN2761"/>
    </row>
    <row r="2762" s="33" customFormat="1" ht="15.75" customHeight="1" spans="3:248">
      <c r="C2762" s="86"/>
      <c r="D2762" s="86"/>
      <c r="E2762" s="82"/>
      <c r="F2762" s="87"/>
      <c r="G2762" s="82"/>
      <c r="IG2762"/>
      <c r="IH2762"/>
      <c r="II2762"/>
      <c r="IJ2762"/>
      <c r="IK2762"/>
      <c r="IL2762"/>
      <c r="IM2762"/>
      <c r="IN2762"/>
    </row>
    <row r="2763" s="33" customFormat="1" ht="15.75" customHeight="1" spans="3:248">
      <c r="C2763" s="86"/>
      <c r="D2763" s="86"/>
      <c r="E2763" s="82"/>
      <c r="F2763" s="87"/>
      <c r="G2763" s="82"/>
      <c r="IG2763"/>
      <c r="IH2763"/>
      <c r="II2763"/>
      <c r="IJ2763"/>
      <c r="IK2763"/>
      <c r="IL2763"/>
      <c r="IM2763"/>
      <c r="IN2763"/>
    </row>
    <row r="2764" s="33" customFormat="1" ht="15.75" customHeight="1" spans="3:248">
      <c r="C2764" s="86"/>
      <c r="D2764" s="86"/>
      <c r="E2764" s="82"/>
      <c r="F2764" s="87"/>
      <c r="G2764" s="82"/>
      <c r="IG2764"/>
      <c r="IH2764"/>
      <c r="II2764"/>
      <c r="IJ2764"/>
      <c r="IK2764"/>
      <c r="IL2764"/>
      <c r="IM2764"/>
      <c r="IN2764"/>
    </row>
    <row r="2765" s="33" customFormat="1" ht="15.75" customHeight="1" spans="3:248">
      <c r="C2765" s="86"/>
      <c r="D2765" s="86"/>
      <c r="E2765" s="82"/>
      <c r="F2765" s="87"/>
      <c r="G2765" s="82"/>
      <c r="IG2765"/>
      <c r="IH2765"/>
      <c r="II2765"/>
      <c r="IJ2765"/>
      <c r="IK2765"/>
      <c r="IL2765"/>
      <c r="IM2765"/>
      <c r="IN2765"/>
    </row>
    <row r="2766" s="33" customFormat="1" ht="15.75" customHeight="1" spans="3:248">
      <c r="C2766" s="86"/>
      <c r="D2766" s="86"/>
      <c r="E2766" s="82"/>
      <c r="F2766" s="87"/>
      <c r="G2766" s="82"/>
      <c r="IG2766"/>
      <c r="IH2766"/>
      <c r="II2766"/>
      <c r="IJ2766"/>
      <c r="IK2766"/>
      <c r="IL2766"/>
      <c r="IM2766"/>
      <c r="IN2766"/>
    </row>
    <row r="2767" s="33" customFormat="1" ht="15.75" customHeight="1" spans="3:248">
      <c r="C2767" s="86"/>
      <c r="D2767" s="86"/>
      <c r="E2767" s="82"/>
      <c r="F2767" s="87"/>
      <c r="G2767" s="82"/>
      <c r="IG2767"/>
      <c r="IH2767"/>
      <c r="II2767"/>
      <c r="IJ2767"/>
      <c r="IK2767"/>
      <c r="IL2767"/>
      <c r="IM2767"/>
      <c r="IN2767"/>
    </row>
    <row r="2768" s="33" customFormat="1" ht="15.75" customHeight="1" spans="3:248">
      <c r="C2768" s="86"/>
      <c r="D2768" s="86"/>
      <c r="E2768" s="82"/>
      <c r="F2768" s="87"/>
      <c r="G2768" s="82"/>
      <c r="IG2768"/>
      <c r="IH2768"/>
      <c r="II2768"/>
      <c r="IJ2768"/>
      <c r="IK2768"/>
      <c r="IL2768"/>
      <c r="IM2768"/>
      <c r="IN2768"/>
    </row>
    <row r="2769" s="33" customFormat="1" ht="15.75" customHeight="1" spans="3:248">
      <c r="C2769" s="86"/>
      <c r="D2769" s="86"/>
      <c r="E2769" s="82"/>
      <c r="F2769" s="87"/>
      <c r="G2769" s="82"/>
      <c r="IG2769"/>
      <c r="IH2769"/>
      <c r="II2769"/>
      <c r="IJ2769"/>
      <c r="IK2769"/>
      <c r="IL2769"/>
      <c r="IM2769"/>
      <c r="IN2769"/>
    </row>
    <row r="2770" s="33" customFormat="1" ht="15.75" customHeight="1" spans="3:248">
      <c r="C2770" s="86"/>
      <c r="D2770" s="86"/>
      <c r="E2770" s="82"/>
      <c r="F2770" s="87"/>
      <c r="G2770" s="82"/>
      <c r="IG2770"/>
      <c r="IH2770"/>
      <c r="II2770"/>
      <c r="IJ2770"/>
      <c r="IK2770"/>
      <c r="IL2770"/>
      <c r="IM2770"/>
      <c r="IN2770"/>
    </row>
    <row r="2771" s="33" customFormat="1" ht="15.75" customHeight="1" spans="3:248">
      <c r="C2771" s="86"/>
      <c r="D2771" s="86"/>
      <c r="E2771" s="82"/>
      <c r="F2771" s="87"/>
      <c r="G2771" s="82"/>
      <c r="IG2771"/>
      <c r="IH2771"/>
      <c r="II2771"/>
      <c r="IJ2771"/>
      <c r="IK2771"/>
      <c r="IL2771"/>
      <c r="IM2771"/>
      <c r="IN2771"/>
    </row>
    <row r="2772" s="33" customFormat="1" ht="15.75" customHeight="1" spans="3:248">
      <c r="C2772" s="86"/>
      <c r="D2772" s="86"/>
      <c r="E2772" s="82"/>
      <c r="F2772" s="87"/>
      <c r="G2772" s="82"/>
      <c r="IG2772"/>
      <c r="IH2772"/>
      <c r="II2772"/>
      <c r="IJ2772"/>
      <c r="IK2772"/>
      <c r="IL2772"/>
      <c r="IM2772"/>
      <c r="IN2772"/>
    </row>
    <row r="2773" s="33" customFormat="1" ht="15.75" customHeight="1" spans="3:248">
      <c r="C2773" s="86"/>
      <c r="D2773" s="86"/>
      <c r="E2773" s="82"/>
      <c r="F2773" s="87"/>
      <c r="G2773" s="82"/>
      <c r="IG2773"/>
      <c r="IH2773"/>
      <c r="II2773"/>
      <c r="IJ2773"/>
      <c r="IK2773"/>
      <c r="IL2773"/>
      <c r="IM2773"/>
      <c r="IN2773"/>
    </row>
    <row r="2774" s="33" customFormat="1" ht="15.75" customHeight="1" spans="3:248">
      <c r="C2774" s="86"/>
      <c r="D2774" s="86"/>
      <c r="E2774" s="82"/>
      <c r="F2774" s="87"/>
      <c r="G2774" s="82"/>
      <c r="IG2774"/>
      <c r="IH2774"/>
      <c r="II2774"/>
      <c r="IJ2774"/>
      <c r="IK2774"/>
      <c r="IL2774"/>
      <c r="IM2774"/>
      <c r="IN2774"/>
    </row>
    <row r="2775" s="33" customFormat="1" ht="15.75" customHeight="1" spans="3:248">
      <c r="C2775" s="86"/>
      <c r="D2775" s="86"/>
      <c r="E2775" s="82"/>
      <c r="F2775" s="87"/>
      <c r="G2775" s="82"/>
      <c r="IG2775"/>
      <c r="IH2775"/>
      <c r="II2775"/>
      <c r="IJ2775"/>
      <c r="IK2775"/>
      <c r="IL2775"/>
      <c r="IM2775"/>
      <c r="IN2775"/>
    </row>
    <row r="2776" s="33" customFormat="1" ht="15.75" customHeight="1" spans="3:248">
      <c r="C2776" s="86"/>
      <c r="D2776" s="86"/>
      <c r="E2776" s="82"/>
      <c r="F2776" s="87"/>
      <c r="G2776" s="82"/>
      <c r="IG2776"/>
      <c r="IH2776"/>
      <c r="II2776"/>
      <c r="IJ2776"/>
      <c r="IK2776"/>
      <c r="IL2776"/>
      <c r="IM2776"/>
      <c r="IN2776"/>
    </row>
    <row r="2777" s="33" customFormat="1" ht="15.75" customHeight="1" spans="3:248">
      <c r="C2777" s="86"/>
      <c r="D2777" s="86"/>
      <c r="E2777" s="82"/>
      <c r="F2777" s="87"/>
      <c r="G2777" s="82"/>
      <c r="IG2777"/>
      <c r="IH2777"/>
      <c r="II2777"/>
      <c r="IJ2777"/>
      <c r="IK2777"/>
      <c r="IL2777"/>
      <c r="IM2777"/>
      <c r="IN2777"/>
    </row>
    <row r="2778" s="33" customFormat="1" ht="15.75" customHeight="1" spans="3:248">
      <c r="C2778" s="86"/>
      <c r="D2778" s="86"/>
      <c r="E2778" s="82"/>
      <c r="F2778" s="87"/>
      <c r="G2778" s="82"/>
      <c r="IG2778"/>
      <c r="IH2778"/>
      <c r="II2778"/>
      <c r="IJ2778"/>
      <c r="IK2778"/>
      <c r="IL2778"/>
      <c r="IM2778"/>
      <c r="IN2778"/>
    </row>
    <row r="2779" s="33" customFormat="1" ht="15.75" customHeight="1" spans="3:248">
      <c r="C2779" s="86"/>
      <c r="D2779" s="86"/>
      <c r="E2779" s="82"/>
      <c r="F2779" s="87"/>
      <c r="G2779" s="82"/>
      <c r="IG2779"/>
      <c r="IH2779"/>
      <c r="II2779"/>
      <c r="IJ2779"/>
      <c r="IK2779"/>
      <c r="IL2779"/>
      <c r="IM2779"/>
      <c r="IN2779"/>
    </row>
    <row r="2780" s="33" customFormat="1" ht="15.75" customHeight="1" spans="3:248">
      <c r="C2780" s="86"/>
      <c r="D2780" s="86"/>
      <c r="E2780" s="82"/>
      <c r="F2780" s="87"/>
      <c r="G2780" s="82"/>
      <c r="IG2780"/>
      <c r="IH2780"/>
      <c r="II2780"/>
      <c r="IJ2780"/>
      <c r="IK2780"/>
      <c r="IL2780"/>
      <c r="IM2780"/>
      <c r="IN2780"/>
    </row>
    <row r="2781" s="33" customFormat="1" ht="15.75" customHeight="1" spans="3:248">
      <c r="C2781" s="86"/>
      <c r="D2781" s="86"/>
      <c r="E2781" s="82"/>
      <c r="F2781" s="87"/>
      <c r="G2781" s="82"/>
      <c r="IG2781"/>
      <c r="IH2781"/>
      <c r="II2781"/>
      <c r="IJ2781"/>
      <c r="IK2781"/>
      <c r="IL2781"/>
      <c r="IM2781"/>
      <c r="IN2781"/>
    </row>
    <row r="2782" s="33" customFormat="1" ht="15.75" customHeight="1" spans="3:248">
      <c r="C2782" s="86"/>
      <c r="D2782" s="86"/>
      <c r="E2782" s="82"/>
      <c r="F2782" s="87"/>
      <c r="G2782" s="82"/>
      <c r="IG2782"/>
      <c r="IH2782"/>
      <c r="II2782"/>
      <c r="IJ2782"/>
      <c r="IK2782"/>
      <c r="IL2782"/>
      <c r="IM2782"/>
      <c r="IN2782"/>
    </row>
    <row r="2783" s="33" customFormat="1" ht="15.75" customHeight="1" spans="3:248">
      <c r="C2783" s="86"/>
      <c r="D2783" s="86"/>
      <c r="E2783" s="82"/>
      <c r="F2783" s="87"/>
      <c r="G2783" s="82"/>
      <c r="IG2783"/>
      <c r="IH2783"/>
      <c r="II2783"/>
      <c r="IJ2783"/>
      <c r="IK2783"/>
      <c r="IL2783"/>
      <c r="IM2783"/>
      <c r="IN2783"/>
    </row>
    <row r="2784" s="33" customFormat="1" ht="15.75" customHeight="1" spans="3:248">
      <c r="C2784" s="86"/>
      <c r="D2784" s="86"/>
      <c r="E2784" s="82"/>
      <c r="F2784" s="87"/>
      <c r="G2784" s="82"/>
      <c r="IG2784"/>
      <c r="IH2784"/>
      <c r="II2784"/>
      <c r="IJ2784"/>
      <c r="IK2784"/>
      <c r="IL2784"/>
      <c r="IM2784"/>
      <c r="IN2784"/>
    </row>
    <row r="2785" s="33" customFormat="1" ht="15.75" customHeight="1" spans="3:248">
      <c r="C2785" s="86"/>
      <c r="D2785" s="86"/>
      <c r="E2785" s="82"/>
      <c r="F2785" s="87"/>
      <c r="G2785" s="82"/>
      <c r="IG2785"/>
      <c r="IH2785"/>
      <c r="II2785"/>
      <c r="IJ2785"/>
      <c r="IK2785"/>
      <c r="IL2785"/>
      <c r="IM2785"/>
      <c r="IN2785"/>
    </row>
    <row r="2786" s="33" customFormat="1" ht="15.75" customHeight="1" spans="3:248">
      <c r="C2786" s="86"/>
      <c r="D2786" s="86"/>
      <c r="E2786" s="82"/>
      <c r="F2786" s="87"/>
      <c r="G2786" s="82"/>
      <c r="IG2786"/>
      <c r="IH2786"/>
      <c r="II2786"/>
      <c r="IJ2786"/>
      <c r="IK2786"/>
      <c r="IL2786"/>
      <c r="IM2786"/>
      <c r="IN2786"/>
    </row>
    <row r="2787" s="33" customFormat="1" ht="15.75" customHeight="1" spans="3:248">
      <c r="C2787" s="86"/>
      <c r="D2787" s="86"/>
      <c r="E2787" s="82"/>
      <c r="F2787" s="87"/>
      <c r="G2787" s="82"/>
      <c r="IG2787"/>
      <c r="IH2787"/>
      <c r="II2787"/>
      <c r="IJ2787"/>
      <c r="IK2787"/>
      <c r="IL2787"/>
      <c r="IM2787"/>
      <c r="IN2787"/>
    </row>
    <row r="2788" s="33" customFormat="1" ht="15.75" customHeight="1" spans="3:248">
      <c r="C2788" s="86"/>
      <c r="D2788" s="86"/>
      <c r="E2788" s="82"/>
      <c r="F2788" s="87"/>
      <c r="G2788" s="82"/>
      <c r="IG2788"/>
      <c r="IH2788"/>
      <c r="II2788"/>
      <c r="IJ2788"/>
      <c r="IK2788"/>
      <c r="IL2788"/>
      <c r="IM2788"/>
      <c r="IN2788"/>
    </row>
    <row r="2789" s="33" customFormat="1" ht="15.75" customHeight="1" spans="3:248">
      <c r="C2789" s="86"/>
      <c r="D2789" s="86"/>
      <c r="E2789" s="82"/>
      <c r="F2789" s="87"/>
      <c r="G2789" s="82"/>
      <c r="IG2789"/>
      <c r="IH2789"/>
      <c r="II2789"/>
      <c r="IJ2789"/>
      <c r="IK2789"/>
      <c r="IL2789"/>
      <c r="IM2789"/>
      <c r="IN2789"/>
    </row>
    <row r="2790" s="33" customFormat="1" ht="15.75" customHeight="1" spans="3:248">
      <c r="C2790" s="86"/>
      <c r="D2790" s="86"/>
      <c r="E2790" s="82"/>
      <c r="F2790" s="87"/>
      <c r="G2790" s="82"/>
      <c r="IG2790"/>
      <c r="IH2790"/>
      <c r="II2790"/>
      <c r="IJ2790"/>
      <c r="IK2790"/>
      <c r="IL2790"/>
      <c r="IM2790"/>
      <c r="IN2790"/>
    </row>
    <row r="2791" s="33" customFormat="1" ht="15.75" customHeight="1" spans="3:248">
      <c r="C2791" s="86"/>
      <c r="D2791" s="86"/>
      <c r="E2791" s="82"/>
      <c r="F2791" s="87"/>
      <c r="G2791" s="82"/>
      <c r="IG2791"/>
      <c r="IH2791"/>
      <c r="II2791"/>
      <c r="IJ2791"/>
      <c r="IK2791"/>
      <c r="IL2791"/>
      <c r="IM2791"/>
      <c r="IN2791"/>
    </row>
    <row r="2792" s="33" customFormat="1" ht="15.75" customHeight="1" spans="3:248">
      <c r="C2792" s="86"/>
      <c r="D2792" s="86"/>
      <c r="E2792" s="82"/>
      <c r="F2792" s="87"/>
      <c r="G2792" s="82"/>
      <c r="IG2792"/>
      <c r="IH2792"/>
      <c r="II2792"/>
      <c r="IJ2792"/>
      <c r="IK2792"/>
      <c r="IL2792"/>
      <c r="IM2792"/>
      <c r="IN2792"/>
    </row>
    <row r="2793" s="33" customFormat="1" ht="15.75" customHeight="1" spans="3:248">
      <c r="C2793" s="86"/>
      <c r="D2793" s="86"/>
      <c r="E2793" s="82"/>
      <c r="F2793" s="87"/>
      <c r="G2793" s="82"/>
      <c r="IG2793"/>
      <c r="IH2793"/>
      <c r="II2793"/>
      <c r="IJ2793"/>
      <c r="IK2793"/>
      <c r="IL2793"/>
      <c r="IM2793"/>
      <c r="IN2793"/>
    </row>
    <row r="2794" s="33" customFormat="1" ht="15.75" customHeight="1" spans="3:248">
      <c r="C2794" s="86"/>
      <c r="D2794" s="86"/>
      <c r="E2794" s="82"/>
      <c r="F2794" s="87"/>
      <c r="G2794" s="82"/>
      <c r="IG2794"/>
      <c r="IH2794"/>
      <c r="II2794"/>
      <c r="IJ2794"/>
      <c r="IK2794"/>
      <c r="IL2794"/>
      <c r="IM2794"/>
      <c r="IN2794"/>
    </row>
    <row r="2795" s="33" customFormat="1" ht="15.75" customHeight="1" spans="3:248">
      <c r="C2795" s="86"/>
      <c r="D2795" s="86"/>
      <c r="E2795" s="82"/>
      <c r="F2795" s="87"/>
      <c r="G2795" s="82"/>
      <c r="IG2795"/>
      <c r="IH2795"/>
      <c r="II2795"/>
      <c r="IJ2795"/>
      <c r="IK2795"/>
      <c r="IL2795"/>
      <c r="IM2795"/>
      <c r="IN2795"/>
    </row>
    <row r="2796" s="33" customFormat="1" ht="15.75" customHeight="1" spans="3:248">
      <c r="C2796" s="86"/>
      <c r="D2796" s="86"/>
      <c r="E2796" s="82"/>
      <c r="F2796" s="87"/>
      <c r="G2796" s="82"/>
      <c r="IG2796"/>
      <c r="IH2796"/>
      <c r="II2796"/>
      <c r="IJ2796"/>
      <c r="IK2796"/>
      <c r="IL2796"/>
      <c r="IM2796"/>
      <c r="IN2796"/>
    </row>
    <row r="2797" s="33" customFormat="1" ht="15.75" customHeight="1" spans="3:248">
      <c r="C2797" s="86"/>
      <c r="D2797" s="86"/>
      <c r="E2797" s="82"/>
      <c r="F2797" s="87"/>
      <c r="G2797" s="82"/>
      <c r="IG2797"/>
      <c r="IH2797"/>
      <c r="II2797"/>
      <c r="IJ2797"/>
      <c r="IK2797"/>
      <c r="IL2797"/>
      <c r="IM2797"/>
      <c r="IN2797"/>
    </row>
    <row r="2798" s="33" customFormat="1" ht="15.75" customHeight="1" spans="3:248">
      <c r="C2798" s="86"/>
      <c r="D2798" s="86"/>
      <c r="E2798" s="82"/>
      <c r="F2798" s="87"/>
      <c r="G2798" s="82"/>
      <c r="IG2798"/>
      <c r="IH2798"/>
      <c r="II2798"/>
      <c r="IJ2798"/>
      <c r="IK2798"/>
      <c r="IL2798"/>
      <c r="IM2798"/>
      <c r="IN2798"/>
    </row>
    <row r="2799" s="33" customFormat="1" ht="15.75" customHeight="1" spans="3:248">
      <c r="C2799" s="86"/>
      <c r="D2799" s="86"/>
      <c r="E2799" s="82"/>
      <c r="F2799" s="87"/>
      <c r="G2799" s="82"/>
      <c r="IG2799"/>
      <c r="IH2799"/>
      <c r="II2799"/>
      <c r="IJ2799"/>
      <c r="IK2799"/>
      <c r="IL2799"/>
      <c r="IM2799"/>
      <c r="IN2799"/>
    </row>
    <row r="2800" s="33" customFormat="1" ht="15.75" customHeight="1" spans="3:248">
      <c r="C2800" s="86"/>
      <c r="D2800" s="86"/>
      <c r="E2800" s="82"/>
      <c r="F2800" s="87"/>
      <c r="G2800" s="82"/>
      <c r="IG2800"/>
      <c r="IH2800"/>
      <c r="II2800"/>
      <c r="IJ2800"/>
      <c r="IK2800"/>
      <c r="IL2800"/>
      <c r="IM2800"/>
      <c r="IN2800"/>
    </row>
    <row r="2801" s="33" customFormat="1" ht="15.75" customHeight="1" spans="3:248">
      <c r="C2801" s="86"/>
      <c r="D2801" s="86"/>
      <c r="E2801" s="82"/>
      <c r="F2801" s="87"/>
      <c r="G2801" s="82"/>
      <c r="IG2801"/>
      <c r="IH2801"/>
      <c r="II2801"/>
      <c r="IJ2801"/>
      <c r="IK2801"/>
      <c r="IL2801"/>
      <c r="IM2801"/>
      <c r="IN2801"/>
    </row>
    <row r="2802" s="33" customFormat="1" ht="15.75" customHeight="1" spans="3:248">
      <c r="C2802" s="86"/>
      <c r="D2802" s="86"/>
      <c r="E2802" s="82"/>
      <c r="F2802" s="87"/>
      <c r="G2802" s="82"/>
      <c r="IG2802"/>
      <c r="IH2802"/>
      <c r="II2802"/>
      <c r="IJ2802"/>
      <c r="IK2802"/>
      <c r="IL2802"/>
      <c r="IM2802"/>
      <c r="IN2802"/>
    </row>
    <row r="2803" s="33" customFormat="1" ht="15.75" customHeight="1" spans="3:248">
      <c r="C2803" s="86"/>
      <c r="D2803" s="86"/>
      <c r="E2803" s="82"/>
      <c r="F2803" s="87"/>
      <c r="G2803" s="82"/>
      <c r="IG2803"/>
      <c r="IH2803"/>
      <c r="II2803"/>
      <c r="IJ2803"/>
      <c r="IK2803"/>
      <c r="IL2803"/>
      <c r="IM2803"/>
      <c r="IN2803"/>
    </row>
    <row r="2804" s="33" customFormat="1" ht="15.75" customHeight="1" spans="3:248">
      <c r="C2804" s="86"/>
      <c r="D2804" s="86"/>
      <c r="E2804" s="82"/>
      <c r="F2804" s="87"/>
      <c r="G2804" s="82"/>
      <c r="IG2804"/>
      <c r="IH2804"/>
      <c r="II2804"/>
      <c r="IJ2804"/>
      <c r="IK2804"/>
      <c r="IL2804"/>
      <c r="IM2804"/>
      <c r="IN2804"/>
    </row>
    <row r="2805" s="33" customFormat="1" ht="15.75" customHeight="1" spans="3:248">
      <c r="C2805" s="86"/>
      <c r="D2805" s="86"/>
      <c r="E2805" s="82"/>
      <c r="F2805" s="87"/>
      <c r="G2805" s="82"/>
      <c r="IG2805"/>
      <c r="IH2805"/>
      <c r="II2805"/>
      <c r="IJ2805"/>
      <c r="IK2805"/>
      <c r="IL2805"/>
      <c r="IM2805"/>
      <c r="IN2805"/>
    </row>
    <row r="2806" s="33" customFormat="1" ht="15.75" customHeight="1" spans="3:248">
      <c r="C2806" s="86"/>
      <c r="D2806" s="86"/>
      <c r="E2806" s="82"/>
      <c r="F2806" s="87"/>
      <c r="G2806" s="82"/>
      <c r="IG2806"/>
      <c r="IH2806"/>
      <c r="II2806"/>
      <c r="IJ2806"/>
      <c r="IK2806"/>
      <c r="IL2806"/>
      <c r="IM2806"/>
      <c r="IN2806"/>
    </row>
    <row r="2807" s="33" customFormat="1" ht="15.75" customHeight="1" spans="3:248">
      <c r="C2807" s="86"/>
      <c r="D2807" s="86"/>
      <c r="E2807" s="82"/>
      <c r="F2807" s="87"/>
      <c r="G2807" s="82"/>
      <c r="IG2807"/>
      <c r="IH2807"/>
      <c r="II2807"/>
      <c r="IJ2807"/>
      <c r="IK2807"/>
      <c r="IL2807"/>
      <c r="IM2807"/>
      <c r="IN2807"/>
    </row>
    <row r="2808" s="33" customFormat="1" ht="15.75" customHeight="1" spans="3:248">
      <c r="C2808" s="86"/>
      <c r="D2808" s="86"/>
      <c r="E2808" s="82"/>
      <c r="F2808" s="87"/>
      <c r="G2808" s="82"/>
      <c r="IG2808"/>
      <c r="IH2808"/>
      <c r="II2808"/>
      <c r="IJ2808"/>
      <c r="IK2808"/>
      <c r="IL2808"/>
      <c r="IM2808"/>
      <c r="IN2808"/>
    </row>
    <row r="2809" s="33" customFormat="1" ht="15.75" customHeight="1" spans="3:248">
      <c r="C2809" s="86"/>
      <c r="D2809" s="86"/>
      <c r="E2809" s="82"/>
      <c r="F2809" s="87"/>
      <c r="G2809" s="82"/>
      <c r="IG2809"/>
      <c r="IH2809"/>
      <c r="II2809"/>
      <c r="IJ2809"/>
      <c r="IK2809"/>
      <c r="IL2809"/>
      <c r="IM2809"/>
      <c r="IN2809"/>
    </row>
    <row r="2810" s="33" customFormat="1" ht="15.75" customHeight="1" spans="3:248">
      <c r="C2810" s="86"/>
      <c r="D2810" s="86"/>
      <c r="E2810" s="82"/>
      <c r="F2810" s="87"/>
      <c r="G2810" s="82"/>
      <c r="IG2810"/>
      <c r="IH2810"/>
      <c r="II2810"/>
      <c r="IJ2810"/>
      <c r="IK2810"/>
      <c r="IL2810"/>
      <c r="IM2810"/>
      <c r="IN2810"/>
    </row>
    <row r="2811" s="33" customFormat="1" ht="15.75" customHeight="1" spans="3:248">
      <c r="C2811" s="86"/>
      <c r="D2811" s="86"/>
      <c r="E2811" s="82"/>
      <c r="F2811" s="87"/>
      <c r="G2811" s="82"/>
      <c r="IG2811"/>
      <c r="IH2811"/>
      <c r="II2811"/>
      <c r="IJ2811"/>
      <c r="IK2811"/>
      <c r="IL2811"/>
      <c r="IM2811"/>
      <c r="IN2811"/>
    </row>
    <row r="2812" s="33" customFormat="1" ht="15.75" customHeight="1" spans="3:248">
      <c r="C2812" s="86"/>
      <c r="D2812" s="86"/>
      <c r="E2812" s="82"/>
      <c r="F2812" s="87"/>
      <c r="G2812" s="82"/>
      <c r="IG2812"/>
      <c r="IH2812"/>
      <c r="II2812"/>
      <c r="IJ2812"/>
      <c r="IK2812"/>
      <c r="IL2812"/>
      <c r="IM2812"/>
      <c r="IN2812"/>
    </row>
    <row r="2813" s="33" customFormat="1" ht="15.75" customHeight="1" spans="3:248">
      <c r="C2813" s="86"/>
      <c r="D2813" s="86"/>
      <c r="E2813" s="82"/>
      <c r="F2813" s="87"/>
      <c r="G2813" s="82"/>
      <c r="IG2813"/>
      <c r="IH2813"/>
      <c r="II2813"/>
      <c r="IJ2813"/>
      <c r="IK2813"/>
      <c r="IL2813"/>
      <c r="IM2813"/>
      <c r="IN2813"/>
    </row>
    <row r="2814" s="33" customFormat="1" ht="15.75" customHeight="1" spans="3:248">
      <c r="C2814" s="86"/>
      <c r="D2814" s="86"/>
      <c r="E2814" s="82"/>
      <c r="F2814" s="87"/>
      <c r="G2814" s="82"/>
      <c r="IG2814"/>
      <c r="IH2814"/>
      <c r="II2814"/>
      <c r="IJ2814"/>
      <c r="IK2814"/>
      <c r="IL2814"/>
      <c r="IM2814"/>
      <c r="IN2814"/>
    </row>
    <row r="2815" s="33" customFormat="1" ht="15.75" customHeight="1" spans="3:248">
      <c r="C2815" s="86"/>
      <c r="D2815" s="86"/>
      <c r="E2815" s="82"/>
      <c r="F2815" s="87"/>
      <c r="G2815" s="82"/>
      <c r="IG2815"/>
      <c r="IH2815"/>
      <c r="II2815"/>
      <c r="IJ2815"/>
      <c r="IK2815"/>
      <c r="IL2815"/>
      <c r="IM2815"/>
      <c r="IN2815"/>
    </row>
    <row r="2816" s="33" customFormat="1" ht="15.75" customHeight="1" spans="3:248">
      <c r="C2816" s="86"/>
      <c r="D2816" s="86"/>
      <c r="E2816" s="82"/>
      <c r="F2816" s="87"/>
      <c r="G2816" s="82"/>
      <c r="IG2816"/>
      <c r="IH2816"/>
      <c r="II2816"/>
      <c r="IJ2816"/>
      <c r="IK2816"/>
      <c r="IL2816"/>
      <c r="IM2816"/>
      <c r="IN2816"/>
    </row>
    <row r="2817" s="33" customFormat="1" ht="15.75" customHeight="1" spans="3:248">
      <c r="C2817" s="86"/>
      <c r="D2817" s="86"/>
      <c r="E2817" s="82"/>
      <c r="F2817" s="87"/>
      <c r="G2817" s="82"/>
      <c r="IG2817"/>
      <c r="IH2817"/>
      <c r="II2817"/>
      <c r="IJ2817"/>
      <c r="IK2817"/>
      <c r="IL2817"/>
      <c r="IM2817"/>
      <c r="IN2817"/>
    </row>
    <row r="2818" s="33" customFormat="1" ht="15.75" customHeight="1" spans="3:248">
      <c r="C2818" s="86"/>
      <c r="D2818" s="86"/>
      <c r="E2818" s="82"/>
      <c r="F2818" s="87"/>
      <c r="G2818" s="82"/>
      <c r="IG2818"/>
      <c r="IH2818"/>
      <c r="II2818"/>
      <c r="IJ2818"/>
      <c r="IK2818"/>
      <c r="IL2818"/>
      <c r="IM2818"/>
      <c r="IN2818"/>
    </row>
    <row r="2819" s="33" customFormat="1" ht="15.75" customHeight="1" spans="3:248">
      <c r="C2819" s="86"/>
      <c r="D2819" s="86"/>
      <c r="E2819" s="82"/>
      <c r="F2819" s="87"/>
      <c r="G2819" s="82"/>
      <c r="IG2819"/>
      <c r="IH2819"/>
      <c r="II2819"/>
      <c r="IJ2819"/>
      <c r="IK2819"/>
      <c r="IL2819"/>
      <c r="IM2819"/>
      <c r="IN2819"/>
    </row>
    <row r="2820" s="33" customFormat="1" ht="15.75" customHeight="1" spans="3:248">
      <c r="C2820" s="86"/>
      <c r="D2820" s="86"/>
      <c r="E2820" s="82"/>
      <c r="F2820" s="87"/>
      <c r="G2820" s="82"/>
      <c r="IG2820"/>
      <c r="IH2820"/>
      <c r="II2820"/>
      <c r="IJ2820"/>
      <c r="IK2820"/>
      <c r="IL2820"/>
      <c r="IM2820"/>
      <c r="IN2820"/>
    </row>
    <row r="2821" s="33" customFormat="1" ht="15.75" customHeight="1" spans="3:248">
      <c r="C2821" s="86"/>
      <c r="D2821" s="86"/>
      <c r="E2821" s="82"/>
      <c r="F2821" s="87"/>
      <c r="G2821" s="82"/>
      <c r="IG2821"/>
      <c r="IH2821"/>
      <c r="II2821"/>
      <c r="IJ2821"/>
      <c r="IK2821"/>
      <c r="IL2821"/>
      <c r="IM2821"/>
      <c r="IN2821"/>
    </row>
    <row r="2822" s="33" customFormat="1" ht="15.75" customHeight="1" spans="3:248">
      <c r="C2822" s="86"/>
      <c r="D2822" s="86"/>
      <c r="E2822" s="82"/>
      <c r="F2822" s="87"/>
      <c r="G2822" s="82"/>
      <c r="IG2822"/>
      <c r="IH2822"/>
      <c r="II2822"/>
      <c r="IJ2822"/>
      <c r="IK2822"/>
      <c r="IL2822"/>
      <c r="IM2822"/>
      <c r="IN2822"/>
    </row>
    <row r="2823" s="33" customFormat="1" ht="15.75" customHeight="1" spans="3:248">
      <c r="C2823" s="86"/>
      <c r="D2823" s="86"/>
      <c r="E2823" s="82"/>
      <c r="F2823" s="87"/>
      <c r="G2823" s="82"/>
      <c r="IG2823"/>
      <c r="IH2823"/>
      <c r="II2823"/>
      <c r="IJ2823"/>
      <c r="IK2823"/>
      <c r="IL2823"/>
      <c r="IM2823"/>
      <c r="IN2823"/>
    </row>
    <row r="2824" s="33" customFormat="1" ht="15.75" customHeight="1" spans="3:248">
      <c r="C2824" s="86"/>
      <c r="D2824" s="86"/>
      <c r="E2824" s="82"/>
      <c r="F2824" s="87"/>
      <c r="G2824" s="82"/>
      <c r="IG2824"/>
      <c r="IH2824"/>
      <c r="II2824"/>
      <c r="IJ2824"/>
      <c r="IK2824"/>
      <c r="IL2824"/>
      <c r="IM2824"/>
      <c r="IN2824"/>
    </row>
    <row r="2825" s="33" customFormat="1" ht="15.75" customHeight="1" spans="3:248">
      <c r="C2825" s="86"/>
      <c r="D2825" s="86"/>
      <c r="E2825" s="82"/>
      <c r="F2825" s="87"/>
      <c r="G2825" s="82"/>
      <c r="IG2825"/>
      <c r="IH2825"/>
      <c r="II2825"/>
      <c r="IJ2825"/>
      <c r="IK2825"/>
      <c r="IL2825"/>
      <c r="IM2825"/>
      <c r="IN2825"/>
    </row>
    <row r="2826" s="33" customFormat="1" ht="15.75" customHeight="1" spans="3:248">
      <c r="C2826" s="86"/>
      <c r="D2826" s="86"/>
      <c r="E2826" s="82"/>
      <c r="F2826" s="87"/>
      <c r="G2826" s="82"/>
      <c r="IG2826"/>
      <c r="IH2826"/>
      <c r="II2826"/>
      <c r="IJ2826"/>
      <c r="IK2826"/>
      <c r="IL2826"/>
      <c r="IM2826"/>
      <c r="IN2826"/>
    </row>
    <row r="2827" s="33" customFormat="1" ht="15.75" customHeight="1" spans="3:248">
      <c r="C2827" s="86"/>
      <c r="D2827" s="86"/>
      <c r="E2827" s="82"/>
      <c r="F2827" s="87"/>
      <c r="G2827" s="82"/>
      <c r="IG2827"/>
      <c r="IH2827"/>
      <c r="II2827"/>
      <c r="IJ2827"/>
      <c r="IK2827"/>
      <c r="IL2827"/>
      <c r="IM2827"/>
      <c r="IN2827"/>
    </row>
    <row r="2828" s="33" customFormat="1" ht="15.75" customHeight="1" spans="3:248">
      <c r="C2828" s="86"/>
      <c r="D2828" s="86"/>
      <c r="E2828" s="82"/>
      <c r="F2828" s="87"/>
      <c r="G2828" s="82"/>
      <c r="IG2828"/>
      <c r="IH2828"/>
      <c r="II2828"/>
      <c r="IJ2828"/>
      <c r="IK2828"/>
      <c r="IL2828"/>
      <c r="IM2828"/>
      <c r="IN2828"/>
    </row>
    <row r="2829" s="33" customFormat="1" ht="15.75" customHeight="1" spans="3:248">
      <c r="C2829" s="86"/>
      <c r="D2829" s="86"/>
      <c r="E2829" s="82"/>
      <c r="F2829" s="87"/>
      <c r="G2829" s="82"/>
      <c r="IG2829"/>
      <c r="IH2829"/>
      <c r="II2829"/>
      <c r="IJ2829"/>
      <c r="IK2829"/>
      <c r="IL2829"/>
      <c r="IM2829"/>
      <c r="IN2829"/>
    </row>
    <row r="2830" s="33" customFormat="1" ht="15.75" customHeight="1" spans="3:248">
      <c r="C2830" s="86"/>
      <c r="D2830" s="86"/>
      <c r="E2830" s="82"/>
      <c r="F2830" s="87"/>
      <c r="G2830" s="82"/>
      <c r="IG2830"/>
      <c r="IH2830"/>
      <c r="II2830"/>
      <c r="IJ2830"/>
      <c r="IK2830"/>
      <c r="IL2830"/>
      <c r="IM2830"/>
      <c r="IN2830"/>
    </row>
    <row r="2831" s="33" customFormat="1" ht="15.75" customHeight="1" spans="3:248">
      <c r="C2831" s="86"/>
      <c r="D2831" s="86"/>
      <c r="E2831" s="82"/>
      <c r="F2831" s="87"/>
      <c r="G2831" s="82"/>
      <c r="IG2831"/>
      <c r="IH2831"/>
      <c r="II2831"/>
      <c r="IJ2831"/>
      <c r="IK2831"/>
      <c r="IL2831"/>
      <c r="IM2831"/>
      <c r="IN2831"/>
    </row>
    <row r="2832" s="33" customFormat="1" ht="15.75" customHeight="1" spans="3:248">
      <c r="C2832" s="86"/>
      <c r="D2832" s="86"/>
      <c r="E2832" s="82"/>
      <c r="F2832" s="87"/>
      <c r="G2832" s="82"/>
      <c r="IG2832"/>
      <c r="IH2832"/>
      <c r="II2832"/>
      <c r="IJ2832"/>
      <c r="IK2832"/>
      <c r="IL2832"/>
      <c r="IM2832"/>
      <c r="IN2832"/>
    </row>
    <row r="2833" s="33" customFormat="1" ht="15.75" customHeight="1" spans="3:248">
      <c r="C2833" s="86"/>
      <c r="D2833" s="86"/>
      <c r="E2833" s="82"/>
      <c r="F2833" s="87"/>
      <c r="G2833" s="82"/>
      <c r="IG2833"/>
      <c r="IH2833"/>
      <c r="II2833"/>
      <c r="IJ2833"/>
      <c r="IK2833"/>
      <c r="IL2833"/>
      <c r="IM2833"/>
      <c r="IN2833"/>
    </row>
    <row r="2834" s="33" customFormat="1" ht="15.75" customHeight="1" spans="3:248">
      <c r="C2834" s="86"/>
      <c r="D2834" s="86"/>
      <c r="E2834" s="82"/>
      <c r="F2834" s="87"/>
      <c r="G2834" s="82"/>
      <c r="IG2834"/>
      <c r="IH2834"/>
      <c r="II2834"/>
      <c r="IJ2834"/>
      <c r="IK2834"/>
      <c r="IL2834"/>
      <c r="IM2834"/>
      <c r="IN2834"/>
    </row>
    <row r="2835" s="33" customFormat="1" ht="15.75" customHeight="1" spans="3:248">
      <c r="C2835" s="86"/>
      <c r="D2835" s="86"/>
      <c r="E2835" s="82"/>
      <c r="F2835" s="87"/>
      <c r="G2835" s="82"/>
      <c r="IG2835"/>
      <c r="IH2835"/>
      <c r="II2835"/>
      <c r="IJ2835"/>
      <c r="IK2835"/>
      <c r="IL2835"/>
      <c r="IM2835"/>
      <c r="IN2835"/>
    </row>
    <row r="2836" s="33" customFormat="1" ht="15.75" customHeight="1" spans="3:248">
      <c r="C2836" s="86"/>
      <c r="D2836" s="86"/>
      <c r="E2836" s="82"/>
      <c r="F2836" s="87"/>
      <c r="G2836" s="82"/>
      <c r="IG2836"/>
      <c r="IH2836"/>
      <c r="II2836"/>
      <c r="IJ2836"/>
      <c r="IK2836"/>
      <c r="IL2836"/>
      <c r="IM2836"/>
      <c r="IN2836"/>
    </row>
    <row r="2837" s="33" customFormat="1" ht="15.75" customHeight="1" spans="3:248">
      <c r="C2837" s="86"/>
      <c r="D2837" s="86"/>
      <c r="E2837" s="82"/>
      <c r="F2837" s="87"/>
      <c r="G2837" s="82"/>
      <c r="IG2837"/>
      <c r="IH2837"/>
      <c r="II2837"/>
      <c r="IJ2837"/>
      <c r="IK2837"/>
      <c r="IL2837"/>
      <c r="IM2837"/>
      <c r="IN2837"/>
    </row>
    <row r="2838" s="33" customFormat="1" ht="15.75" customHeight="1" spans="3:248">
      <c r="C2838" s="86"/>
      <c r="D2838" s="86"/>
      <c r="E2838" s="82"/>
      <c r="F2838" s="87"/>
      <c r="G2838" s="82"/>
      <c r="IG2838"/>
      <c r="IH2838"/>
      <c r="II2838"/>
      <c r="IJ2838"/>
      <c r="IK2838"/>
      <c r="IL2838"/>
      <c r="IM2838"/>
      <c r="IN2838"/>
    </row>
    <row r="2839" s="33" customFormat="1" ht="15.75" customHeight="1" spans="3:248">
      <c r="C2839" s="86"/>
      <c r="D2839" s="86"/>
      <c r="E2839" s="82"/>
      <c r="F2839" s="87"/>
      <c r="G2839" s="82"/>
      <c r="IG2839"/>
      <c r="IH2839"/>
      <c r="II2839"/>
      <c r="IJ2839"/>
      <c r="IK2839"/>
      <c r="IL2839"/>
      <c r="IM2839"/>
      <c r="IN2839"/>
    </row>
    <row r="2840" s="33" customFormat="1" ht="15.75" customHeight="1" spans="3:248">
      <c r="C2840" s="86"/>
      <c r="D2840" s="86"/>
      <c r="E2840" s="82"/>
      <c r="F2840" s="87"/>
      <c r="G2840" s="82"/>
      <c r="IG2840"/>
      <c r="IH2840"/>
      <c r="II2840"/>
      <c r="IJ2840"/>
      <c r="IK2840"/>
      <c r="IL2840"/>
      <c r="IM2840"/>
      <c r="IN2840"/>
    </row>
    <row r="2841" s="33" customFormat="1" ht="15.75" customHeight="1" spans="3:248">
      <c r="C2841" s="86"/>
      <c r="D2841" s="86"/>
      <c r="E2841" s="82"/>
      <c r="F2841" s="87"/>
      <c r="G2841" s="82"/>
      <c r="IG2841"/>
      <c r="IH2841"/>
      <c r="II2841"/>
      <c r="IJ2841"/>
      <c r="IK2841"/>
      <c r="IL2841"/>
      <c r="IM2841"/>
      <c r="IN2841"/>
    </row>
    <row r="2842" s="33" customFormat="1" ht="15.75" customHeight="1" spans="3:248">
      <c r="C2842" s="86"/>
      <c r="D2842" s="86"/>
      <c r="E2842" s="82"/>
      <c r="F2842" s="87"/>
      <c r="G2842" s="82"/>
      <c r="IG2842"/>
      <c r="IH2842"/>
      <c r="II2842"/>
      <c r="IJ2842"/>
      <c r="IK2842"/>
      <c r="IL2842"/>
      <c r="IM2842"/>
      <c r="IN2842"/>
    </row>
    <row r="2843" s="33" customFormat="1" ht="15.75" customHeight="1" spans="3:248">
      <c r="C2843" s="86"/>
      <c r="D2843" s="86"/>
      <c r="E2843" s="82"/>
      <c r="F2843" s="87"/>
      <c r="G2843" s="82"/>
      <c r="IG2843"/>
      <c r="IH2843"/>
      <c r="II2843"/>
      <c r="IJ2843"/>
      <c r="IK2843"/>
      <c r="IL2843"/>
      <c r="IM2843"/>
      <c r="IN2843"/>
    </row>
    <row r="2844" s="33" customFormat="1" ht="15.75" customHeight="1" spans="3:248">
      <c r="C2844" s="86"/>
      <c r="D2844" s="86"/>
      <c r="E2844" s="82"/>
      <c r="F2844" s="87"/>
      <c r="G2844" s="82"/>
      <c r="IG2844"/>
      <c r="IH2844"/>
      <c r="II2844"/>
      <c r="IJ2844"/>
      <c r="IK2844"/>
      <c r="IL2844"/>
      <c r="IM2844"/>
      <c r="IN2844"/>
    </row>
    <row r="2845" s="33" customFormat="1" ht="15.75" customHeight="1" spans="3:248">
      <c r="C2845" s="86"/>
      <c r="D2845" s="86"/>
      <c r="E2845" s="82"/>
      <c r="F2845" s="87"/>
      <c r="G2845" s="82"/>
      <c r="IG2845"/>
      <c r="IH2845"/>
      <c r="II2845"/>
      <c r="IJ2845"/>
      <c r="IK2845"/>
      <c r="IL2845"/>
      <c r="IM2845"/>
      <c r="IN2845"/>
    </row>
    <row r="2846" s="33" customFormat="1" ht="15.75" customHeight="1" spans="3:248">
      <c r="C2846" s="86"/>
      <c r="D2846" s="86"/>
      <c r="E2846" s="82"/>
      <c r="F2846" s="87"/>
      <c r="G2846" s="82"/>
      <c r="IG2846"/>
      <c r="IH2846"/>
      <c r="II2846"/>
      <c r="IJ2846"/>
      <c r="IK2846"/>
      <c r="IL2846"/>
      <c r="IM2846"/>
      <c r="IN2846"/>
    </row>
    <row r="2847" s="33" customFormat="1" ht="15.75" customHeight="1" spans="3:248">
      <c r="C2847" s="86"/>
      <c r="D2847" s="86"/>
      <c r="E2847" s="82"/>
      <c r="F2847" s="87"/>
      <c r="G2847" s="82"/>
      <c r="IG2847"/>
      <c r="IH2847"/>
      <c r="II2847"/>
      <c r="IJ2847"/>
      <c r="IK2847"/>
      <c r="IL2847"/>
      <c r="IM2847"/>
      <c r="IN2847"/>
    </row>
    <row r="2848" s="33" customFormat="1" ht="15.75" customHeight="1" spans="3:248">
      <c r="C2848" s="86"/>
      <c r="D2848" s="86"/>
      <c r="E2848" s="82"/>
      <c r="F2848" s="87"/>
      <c r="G2848" s="82"/>
      <c r="IG2848"/>
      <c r="IH2848"/>
      <c r="II2848"/>
      <c r="IJ2848"/>
      <c r="IK2848"/>
      <c r="IL2848"/>
      <c r="IM2848"/>
      <c r="IN2848"/>
    </row>
    <row r="2849" s="33" customFormat="1" ht="15.75" customHeight="1" spans="3:248">
      <c r="C2849" s="86"/>
      <c r="D2849" s="86"/>
      <c r="E2849" s="82"/>
      <c r="F2849" s="87"/>
      <c r="G2849" s="82"/>
      <c r="IG2849"/>
      <c r="IH2849"/>
      <c r="II2849"/>
      <c r="IJ2849"/>
      <c r="IK2849"/>
      <c r="IL2849"/>
      <c r="IM2849"/>
      <c r="IN2849"/>
    </row>
    <row r="2850" s="33" customFormat="1" ht="15.75" customHeight="1" spans="3:248">
      <c r="C2850" s="86"/>
      <c r="D2850" s="86"/>
      <c r="E2850" s="82"/>
      <c r="F2850" s="87"/>
      <c r="G2850" s="82"/>
      <c r="IG2850"/>
      <c r="IH2850"/>
      <c r="II2850"/>
      <c r="IJ2850"/>
      <c r="IK2850"/>
      <c r="IL2850"/>
      <c r="IM2850"/>
      <c r="IN2850"/>
    </row>
    <row r="2851" s="33" customFormat="1" ht="15.75" customHeight="1" spans="3:248">
      <c r="C2851" s="86"/>
      <c r="D2851" s="86"/>
      <c r="E2851" s="82"/>
      <c r="F2851" s="87"/>
      <c r="G2851" s="82"/>
      <c r="IG2851"/>
      <c r="IH2851"/>
      <c r="II2851"/>
      <c r="IJ2851"/>
      <c r="IK2851"/>
      <c r="IL2851"/>
      <c r="IM2851"/>
      <c r="IN2851"/>
    </row>
    <row r="2852" s="33" customFormat="1" ht="15.75" customHeight="1" spans="3:248">
      <c r="C2852" s="86"/>
      <c r="D2852" s="86"/>
      <c r="E2852" s="82"/>
      <c r="F2852" s="87"/>
      <c r="G2852" s="82"/>
      <c r="IG2852"/>
      <c r="IH2852"/>
      <c r="II2852"/>
      <c r="IJ2852"/>
      <c r="IK2852"/>
      <c r="IL2852"/>
      <c r="IM2852"/>
      <c r="IN2852"/>
    </row>
    <row r="2853" s="33" customFormat="1" ht="15.75" customHeight="1" spans="3:248">
      <c r="C2853" s="86"/>
      <c r="D2853" s="86"/>
      <c r="E2853" s="82"/>
      <c r="F2853" s="87"/>
      <c r="G2853" s="82"/>
      <c r="IG2853"/>
      <c r="IH2853"/>
      <c r="II2853"/>
      <c r="IJ2853"/>
      <c r="IK2853"/>
      <c r="IL2853"/>
      <c r="IM2853"/>
      <c r="IN2853"/>
    </row>
    <row r="2854" s="33" customFormat="1" ht="15.75" customHeight="1" spans="3:248">
      <c r="C2854" s="86"/>
      <c r="D2854" s="86"/>
      <c r="E2854" s="82"/>
      <c r="F2854" s="87"/>
      <c r="G2854" s="82"/>
      <c r="IG2854"/>
      <c r="IH2854"/>
      <c r="II2854"/>
      <c r="IJ2854"/>
      <c r="IK2854"/>
      <c r="IL2854"/>
      <c r="IM2854"/>
      <c r="IN2854"/>
    </row>
    <row r="2855" s="33" customFormat="1" ht="15.75" customHeight="1" spans="3:248">
      <c r="C2855" s="86"/>
      <c r="D2855" s="86"/>
      <c r="E2855" s="82"/>
      <c r="F2855" s="87"/>
      <c r="G2855" s="82"/>
      <c r="IG2855"/>
      <c r="IH2855"/>
      <c r="II2855"/>
      <c r="IJ2855"/>
      <c r="IK2855"/>
      <c r="IL2855"/>
      <c r="IM2855"/>
      <c r="IN2855"/>
    </row>
    <row r="2856" s="33" customFormat="1" ht="15.75" customHeight="1" spans="3:248">
      <c r="C2856" s="86"/>
      <c r="D2856" s="86"/>
      <c r="E2856" s="82"/>
      <c r="F2856" s="87"/>
      <c r="G2856" s="82"/>
      <c r="IG2856"/>
      <c r="IH2856"/>
      <c r="II2856"/>
      <c r="IJ2856"/>
      <c r="IK2856"/>
      <c r="IL2856"/>
      <c r="IM2856"/>
      <c r="IN2856"/>
    </row>
    <row r="2857" s="33" customFormat="1" ht="15.75" customHeight="1" spans="3:248">
      <c r="C2857" s="86"/>
      <c r="D2857" s="86"/>
      <c r="E2857" s="82"/>
      <c r="F2857" s="87"/>
      <c r="G2857" s="82"/>
      <c r="IG2857"/>
      <c r="IH2857"/>
      <c r="II2857"/>
      <c r="IJ2857"/>
      <c r="IK2857"/>
      <c r="IL2857"/>
      <c r="IM2857"/>
      <c r="IN2857"/>
    </row>
    <row r="2858" s="33" customFormat="1" ht="15.75" customHeight="1" spans="3:248">
      <c r="C2858" s="86"/>
      <c r="D2858" s="86"/>
      <c r="E2858" s="82"/>
      <c r="F2858" s="87"/>
      <c r="G2858" s="82"/>
      <c r="IG2858"/>
      <c r="IH2858"/>
      <c r="II2858"/>
      <c r="IJ2858"/>
      <c r="IK2858"/>
      <c r="IL2858"/>
      <c r="IM2858"/>
      <c r="IN2858"/>
    </row>
    <row r="2859" s="33" customFormat="1" ht="15.75" customHeight="1" spans="3:248">
      <c r="C2859" s="86"/>
      <c r="D2859" s="86"/>
      <c r="E2859" s="82"/>
      <c r="F2859" s="87"/>
      <c r="G2859" s="82"/>
      <c r="IG2859"/>
      <c r="IH2859"/>
      <c r="II2859"/>
      <c r="IJ2859"/>
      <c r="IK2859"/>
      <c r="IL2859"/>
      <c r="IM2859"/>
      <c r="IN2859"/>
    </row>
    <row r="2860" s="33" customFormat="1" ht="15.75" customHeight="1" spans="3:248">
      <c r="C2860" s="86"/>
      <c r="D2860" s="86"/>
      <c r="E2860" s="82"/>
      <c r="F2860" s="87"/>
      <c r="G2860" s="82"/>
      <c r="IG2860"/>
      <c r="IH2860"/>
      <c r="II2860"/>
      <c r="IJ2860"/>
      <c r="IK2860"/>
      <c r="IL2860"/>
      <c r="IM2860"/>
      <c r="IN2860"/>
    </row>
    <row r="2861" s="33" customFormat="1" ht="15.75" customHeight="1" spans="3:248">
      <c r="C2861" s="86"/>
      <c r="D2861" s="86"/>
      <c r="E2861" s="82"/>
      <c r="F2861" s="87"/>
      <c r="G2861" s="82"/>
      <c r="IG2861"/>
      <c r="IH2861"/>
      <c r="II2861"/>
      <c r="IJ2861"/>
      <c r="IK2861"/>
      <c r="IL2861"/>
      <c r="IM2861"/>
      <c r="IN2861"/>
    </row>
    <row r="2862" s="33" customFormat="1" ht="15.75" customHeight="1" spans="3:248">
      <c r="C2862" s="86"/>
      <c r="D2862" s="86"/>
      <c r="E2862" s="82"/>
      <c r="F2862" s="87"/>
      <c r="G2862" s="82"/>
      <c r="IG2862"/>
      <c r="IH2862"/>
      <c r="II2862"/>
      <c r="IJ2862"/>
      <c r="IK2862"/>
      <c r="IL2862"/>
      <c r="IM2862"/>
      <c r="IN2862"/>
    </row>
    <row r="2863" s="33" customFormat="1" ht="15.75" customHeight="1" spans="3:248">
      <c r="C2863" s="86"/>
      <c r="D2863" s="86"/>
      <c r="E2863" s="82"/>
      <c r="F2863" s="87"/>
      <c r="G2863" s="82"/>
      <c r="IG2863"/>
      <c r="IH2863"/>
      <c r="II2863"/>
      <c r="IJ2863"/>
      <c r="IK2863"/>
      <c r="IL2863"/>
      <c r="IM2863"/>
      <c r="IN2863"/>
    </row>
    <row r="2864" s="33" customFormat="1" ht="15.75" customHeight="1" spans="3:248">
      <c r="C2864" s="86"/>
      <c r="D2864" s="86"/>
      <c r="E2864" s="82"/>
      <c r="F2864" s="87"/>
      <c r="G2864" s="82"/>
      <c r="IG2864"/>
      <c r="IH2864"/>
      <c r="II2864"/>
      <c r="IJ2864"/>
      <c r="IK2864"/>
      <c r="IL2864"/>
      <c r="IM2864"/>
      <c r="IN2864"/>
    </row>
    <row r="2865" s="33" customFormat="1" ht="15.75" customHeight="1" spans="3:248">
      <c r="C2865" s="86"/>
      <c r="D2865" s="86"/>
      <c r="E2865" s="82"/>
      <c r="F2865" s="87"/>
      <c r="G2865" s="82"/>
      <c r="IG2865"/>
      <c r="IH2865"/>
      <c r="II2865"/>
      <c r="IJ2865"/>
      <c r="IK2865"/>
      <c r="IL2865"/>
      <c r="IM2865"/>
      <c r="IN2865"/>
    </row>
    <row r="2866" s="33" customFormat="1" ht="15.75" customHeight="1" spans="3:248">
      <c r="C2866" s="86"/>
      <c r="D2866" s="86"/>
      <c r="E2866" s="82"/>
      <c r="F2866" s="87"/>
      <c r="G2866" s="82"/>
      <c r="IG2866"/>
      <c r="IH2866"/>
      <c r="II2866"/>
      <c r="IJ2866"/>
      <c r="IK2866"/>
      <c r="IL2866"/>
      <c r="IM2866"/>
      <c r="IN2866"/>
    </row>
    <row r="2867" s="33" customFormat="1" ht="15.75" customHeight="1" spans="3:248">
      <c r="C2867" s="86"/>
      <c r="D2867" s="86"/>
      <c r="E2867" s="82"/>
      <c r="F2867" s="87"/>
      <c r="G2867" s="82"/>
      <c r="IG2867"/>
      <c r="IH2867"/>
      <c r="II2867"/>
      <c r="IJ2867"/>
      <c r="IK2867"/>
      <c r="IL2867"/>
      <c r="IM2867"/>
      <c r="IN2867"/>
    </row>
    <row r="2868" s="33" customFormat="1" ht="15.75" customHeight="1" spans="3:248">
      <c r="C2868" s="86"/>
      <c r="D2868" s="86"/>
      <c r="E2868" s="82"/>
      <c r="F2868" s="87"/>
      <c r="G2868" s="82"/>
      <c r="IG2868"/>
      <c r="IH2868"/>
      <c r="II2868"/>
      <c r="IJ2868"/>
      <c r="IK2868"/>
      <c r="IL2868"/>
      <c r="IM2868"/>
      <c r="IN2868"/>
    </row>
    <row r="2869" s="33" customFormat="1" ht="15.75" customHeight="1" spans="3:248">
      <c r="C2869" s="86"/>
      <c r="D2869" s="86"/>
      <c r="E2869" s="82"/>
      <c r="F2869" s="87"/>
      <c r="G2869" s="82"/>
      <c r="IG2869"/>
      <c r="IH2869"/>
      <c r="II2869"/>
      <c r="IJ2869"/>
      <c r="IK2869"/>
      <c r="IL2869"/>
      <c r="IM2869"/>
      <c r="IN2869"/>
    </row>
    <row r="2870" s="33" customFormat="1" ht="15.75" customHeight="1" spans="3:248">
      <c r="C2870" s="86"/>
      <c r="D2870" s="86"/>
      <c r="E2870" s="82"/>
      <c r="F2870" s="87"/>
      <c r="G2870" s="82"/>
      <c r="IG2870"/>
      <c r="IH2870"/>
      <c r="II2870"/>
      <c r="IJ2870"/>
      <c r="IK2870"/>
      <c r="IL2870"/>
      <c r="IM2870"/>
      <c r="IN2870"/>
    </row>
    <row r="2871" s="33" customFormat="1" ht="15.75" customHeight="1" spans="3:248">
      <c r="C2871" s="86"/>
      <c r="D2871" s="86"/>
      <c r="E2871" s="82"/>
      <c r="F2871" s="87"/>
      <c r="G2871" s="82"/>
      <c r="IG2871"/>
      <c r="IH2871"/>
      <c r="II2871"/>
      <c r="IJ2871"/>
      <c r="IK2871"/>
      <c r="IL2871"/>
      <c r="IM2871"/>
      <c r="IN2871"/>
    </row>
    <row r="2872" s="33" customFormat="1" ht="15.75" customHeight="1" spans="3:248">
      <c r="C2872" s="86"/>
      <c r="D2872" s="86"/>
      <c r="E2872" s="82"/>
      <c r="F2872" s="87"/>
      <c r="G2872" s="82"/>
      <c r="IG2872"/>
      <c r="IH2872"/>
      <c r="II2872"/>
      <c r="IJ2872"/>
      <c r="IK2872"/>
      <c r="IL2872"/>
      <c r="IM2872"/>
      <c r="IN2872"/>
    </row>
    <row r="2873" s="33" customFormat="1" ht="15.75" customHeight="1" spans="3:248">
      <c r="C2873" s="86"/>
      <c r="D2873" s="86"/>
      <c r="E2873" s="82"/>
      <c r="F2873" s="87"/>
      <c r="G2873" s="82"/>
      <c r="IG2873"/>
      <c r="IH2873"/>
      <c r="II2873"/>
      <c r="IJ2873"/>
      <c r="IK2873"/>
      <c r="IL2873"/>
      <c r="IM2873"/>
      <c r="IN2873"/>
    </row>
    <row r="2874" s="33" customFormat="1" ht="15.75" customHeight="1" spans="3:248">
      <c r="C2874" s="86"/>
      <c r="D2874" s="86"/>
      <c r="E2874" s="82"/>
      <c r="F2874" s="87"/>
      <c r="G2874" s="82"/>
      <c r="IG2874"/>
      <c r="IH2874"/>
      <c r="II2874"/>
      <c r="IJ2874"/>
      <c r="IK2874"/>
      <c r="IL2874"/>
      <c r="IM2874"/>
      <c r="IN2874"/>
    </row>
    <row r="2875" s="33" customFormat="1" ht="15.75" customHeight="1" spans="3:248">
      <c r="C2875" s="86"/>
      <c r="D2875" s="86"/>
      <c r="E2875" s="82"/>
      <c r="F2875" s="87"/>
      <c r="G2875" s="82"/>
      <c r="IG2875"/>
      <c r="IH2875"/>
      <c r="II2875"/>
      <c r="IJ2875"/>
      <c r="IK2875"/>
      <c r="IL2875"/>
      <c r="IM2875"/>
      <c r="IN2875"/>
    </row>
    <row r="2876" s="33" customFormat="1" ht="15.75" customHeight="1" spans="3:248">
      <c r="C2876" s="86"/>
      <c r="D2876" s="86"/>
      <c r="E2876" s="82"/>
      <c r="F2876" s="87"/>
      <c r="G2876" s="82"/>
      <c r="IG2876"/>
      <c r="IH2876"/>
      <c r="II2876"/>
      <c r="IJ2876"/>
      <c r="IK2876"/>
      <c r="IL2876"/>
      <c r="IM2876"/>
      <c r="IN2876"/>
    </row>
    <row r="2877" s="33" customFormat="1" ht="15.75" customHeight="1" spans="3:248">
      <c r="C2877" s="86"/>
      <c r="D2877" s="86"/>
      <c r="E2877" s="82"/>
      <c r="F2877" s="87"/>
      <c r="G2877" s="82"/>
      <c r="IG2877"/>
      <c r="IH2877"/>
      <c r="II2877"/>
      <c r="IJ2877"/>
      <c r="IK2877"/>
      <c r="IL2877"/>
      <c r="IM2877"/>
      <c r="IN2877"/>
    </row>
    <row r="2878" s="33" customFormat="1" ht="15.75" customHeight="1" spans="3:248">
      <c r="C2878" s="86"/>
      <c r="D2878" s="86"/>
      <c r="E2878" s="82"/>
      <c r="F2878" s="87"/>
      <c r="G2878" s="82"/>
      <c r="IG2878"/>
      <c r="IH2878"/>
      <c r="II2878"/>
      <c r="IJ2878"/>
      <c r="IK2878"/>
      <c r="IL2878"/>
      <c r="IM2878"/>
      <c r="IN2878"/>
    </row>
    <row r="2879" s="33" customFormat="1" ht="15.75" customHeight="1" spans="3:248">
      <c r="C2879" s="86"/>
      <c r="D2879" s="86"/>
      <c r="E2879" s="82"/>
      <c r="F2879" s="87"/>
      <c r="G2879" s="82"/>
      <c r="IG2879"/>
      <c r="IH2879"/>
      <c r="II2879"/>
      <c r="IJ2879"/>
      <c r="IK2879"/>
      <c r="IL2879"/>
      <c r="IM2879"/>
      <c r="IN2879"/>
    </row>
    <row r="2880" s="33" customFormat="1" ht="15.75" customHeight="1" spans="3:248">
      <c r="C2880" s="86"/>
      <c r="D2880" s="86"/>
      <c r="E2880" s="82"/>
      <c r="F2880" s="87"/>
      <c r="G2880" s="82"/>
      <c r="IG2880"/>
      <c r="IH2880"/>
      <c r="II2880"/>
      <c r="IJ2880"/>
      <c r="IK2880"/>
      <c r="IL2880"/>
      <c r="IM2880"/>
      <c r="IN2880"/>
    </row>
    <row r="2881" s="33" customFormat="1" ht="15.75" customHeight="1" spans="3:248">
      <c r="C2881" s="86"/>
      <c r="D2881" s="86"/>
      <c r="E2881" s="82"/>
      <c r="F2881" s="87"/>
      <c r="G2881" s="82"/>
      <c r="IG2881"/>
      <c r="IH2881"/>
      <c r="II2881"/>
      <c r="IJ2881"/>
      <c r="IK2881"/>
      <c r="IL2881"/>
      <c r="IM2881"/>
      <c r="IN2881"/>
    </row>
    <row r="2882" s="33" customFormat="1" ht="15.75" customHeight="1" spans="3:248">
      <c r="C2882" s="86"/>
      <c r="D2882" s="86"/>
      <c r="E2882" s="82"/>
      <c r="F2882" s="87"/>
      <c r="G2882" s="82"/>
      <c r="IG2882"/>
      <c r="IH2882"/>
      <c r="II2882"/>
      <c r="IJ2882"/>
      <c r="IK2882"/>
      <c r="IL2882"/>
      <c r="IM2882"/>
      <c r="IN2882"/>
    </row>
    <row r="2883" s="33" customFormat="1" ht="15.75" customHeight="1" spans="3:248">
      <c r="C2883" s="86"/>
      <c r="D2883" s="86"/>
      <c r="E2883" s="82"/>
      <c r="F2883" s="87"/>
      <c r="G2883" s="82"/>
      <c r="IG2883"/>
      <c r="IH2883"/>
      <c r="II2883"/>
      <c r="IJ2883"/>
      <c r="IK2883"/>
      <c r="IL2883"/>
      <c r="IM2883"/>
      <c r="IN2883"/>
    </row>
    <row r="2884" s="33" customFormat="1" ht="15.75" customHeight="1" spans="3:248">
      <c r="C2884" s="86"/>
      <c r="D2884" s="86"/>
      <c r="E2884" s="82"/>
      <c r="F2884" s="87"/>
      <c r="G2884" s="82"/>
      <c r="IG2884"/>
      <c r="IH2884"/>
      <c r="II2884"/>
      <c r="IJ2884"/>
      <c r="IK2884"/>
      <c r="IL2884"/>
      <c r="IM2884"/>
      <c r="IN2884"/>
    </row>
    <row r="2885" s="33" customFormat="1" ht="15.75" customHeight="1" spans="3:248">
      <c r="C2885" s="86"/>
      <c r="D2885" s="86"/>
      <c r="E2885" s="82"/>
      <c r="F2885" s="87"/>
      <c r="G2885" s="82"/>
      <c r="IG2885"/>
      <c r="IH2885"/>
      <c r="II2885"/>
      <c r="IJ2885"/>
      <c r="IK2885"/>
      <c r="IL2885"/>
      <c r="IM2885"/>
      <c r="IN2885"/>
    </row>
    <row r="2886" s="33" customFormat="1" ht="15.75" customHeight="1" spans="3:248">
      <c r="C2886" s="86"/>
      <c r="D2886" s="86"/>
      <c r="E2886" s="82"/>
      <c r="F2886" s="87"/>
      <c r="G2886" s="82"/>
      <c r="IG2886"/>
      <c r="IH2886"/>
      <c r="II2886"/>
      <c r="IJ2886"/>
      <c r="IK2886"/>
      <c r="IL2886"/>
      <c r="IM2886"/>
      <c r="IN2886"/>
    </row>
    <row r="2887" s="33" customFormat="1" ht="15.75" customHeight="1" spans="3:248">
      <c r="C2887" s="86"/>
      <c r="D2887" s="86"/>
      <c r="E2887" s="82"/>
      <c r="F2887" s="87"/>
      <c r="G2887" s="82"/>
      <c r="IG2887"/>
      <c r="IH2887"/>
      <c r="II2887"/>
      <c r="IJ2887"/>
      <c r="IK2887"/>
      <c r="IL2887"/>
      <c r="IM2887"/>
      <c r="IN2887"/>
    </row>
    <row r="2888" s="33" customFormat="1" ht="15.75" customHeight="1" spans="3:248">
      <c r="C2888" s="86"/>
      <c r="D2888" s="86"/>
      <c r="E2888" s="82"/>
      <c r="F2888" s="87"/>
      <c r="G2888" s="82"/>
      <c r="IG2888"/>
      <c r="IH2888"/>
      <c r="II2888"/>
      <c r="IJ2888"/>
      <c r="IK2888"/>
      <c r="IL2888"/>
      <c r="IM2888"/>
      <c r="IN2888"/>
    </row>
    <row r="2889" s="33" customFormat="1" ht="15.75" customHeight="1" spans="3:248">
      <c r="C2889" s="86"/>
      <c r="D2889" s="86"/>
      <c r="E2889" s="82"/>
      <c r="F2889" s="87"/>
      <c r="G2889" s="82"/>
      <c r="IG2889"/>
      <c r="IH2889"/>
      <c r="II2889"/>
      <c r="IJ2889"/>
      <c r="IK2889"/>
      <c r="IL2889"/>
      <c r="IM2889"/>
      <c r="IN2889"/>
    </row>
    <row r="2890" s="33" customFormat="1" ht="15.75" customHeight="1" spans="3:248">
      <c r="C2890" s="86"/>
      <c r="D2890" s="86"/>
      <c r="E2890" s="82"/>
      <c r="F2890" s="87"/>
      <c r="G2890" s="82"/>
      <c r="IG2890"/>
      <c r="IH2890"/>
      <c r="II2890"/>
      <c r="IJ2890"/>
      <c r="IK2890"/>
      <c r="IL2890"/>
      <c r="IM2890"/>
      <c r="IN2890"/>
    </row>
    <row r="2891" s="33" customFormat="1" ht="15.75" customHeight="1" spans="3:248">
      <c r="C2891" s="86"/>
      <c r="D2891" s="86"/>
      <c r="E2891" s="82"/>
      <c r="F2891" s="87"/>
      <c r="G2891" s="82"/>
      <c r="IG2891"/>
      <c r="IH2891"/>
      <c r="II2891"/>
      <c r="IJ2891"/>
      <c r="IK2891"/>
      <c r="IL2891"/>
      <c r="IM2891"/>
      <c r="IN2891"/>
    </row>
    <row r="2892" s="33" customFormat="1" ht="15.75" customHeight="1" spans="3:248">
      <c r="C2892" s="86"/>
      <c r="D2892" s="86"/>
      <c r="E2892" s="82"/>
      <c r="F2892" s="87"/>
      <c r="G2892" s="82"/>
      <c r="IG2892"/>
      <c r="IH2892"/>
      <c r="II2892"/>
      <c r="IJ2892"/>
      <c r="IK2892"/>
      <c r="IL2892"/>
      <c r="IM2892"/>
      <c r="IN2892"/>
    </row>
    <row r="2893" s="33" customFormat="1" ht="15.75" customHeight="1" spans="3:248">
      <c r="C2893" s="86"/>
      <c r="D2893" s="86"/>
      <c r="E2893" s="82"/>
      <c r="F2893" s="87"/>
      <c r="G2893" s="82"/>
      <c r="IG2893"/>
      <c r="IH2893"/>
      <c r="II2893"/>
      <c r="IJ2893"/>
      <c r="IK2893"/>
      <c r="IL2893"/>
      <c r="IM2893"/>
      <c r="IN2893"/>
    </row>
    <row r="2894" s="33" customFormat="1" ht="15.75" customHeight="1" spans="3:248">
      <c r="C2894" s="86"/>
      <c r="D2894" s="86"/>
      <c r="E2894" s="82"/>
      <c r="F2894" s="87"/>
      <c r="G2894" s="82"/>
      <c r="IG2894"/>
      <c r="IH2894"/>
      <c r="II2894"/>
      <c r="IJ2894"/>
      <c r="IK2894"/>
      <c r="IL2894"/>
      <c r="IM2894"/>
      <c r="IN2894"/>
    </row>
    <row r="2895" s="33" customFormat="1" ht="15.75" customHeight="1" spans="3:248">
      <c r="C2895" s="86"/>
      <c r="D2895" s="86"/>
      <c r="E2895" s="82"/>
      <c r="F2895" s="87"/>
      <c r="G2895" s="82"/>
      <c r="IG2895"/>
      <c r="IH2895"/>
      <c r="II2895"/>
      <c r="IJ2895"/>
      <c r="IK2895"/>
      <c r="IL2895"/>
      <c r="IM2895"/>
      <c r="IN2895"/>
    </row>
    <row r="2896" s="33" customFormat="1" ht="15.75" customHeight="1" spans="3:248">
      <c r="C2896" s="86"/>
      <c r="D2896" s="86"/>
      <c r="E2896" s="82"/>
      <c r="F2896" s="87"/>
      <c r="G2896" s="82"/>
      <c r="IG2896"/>
      <c r="IH2896"/>
      <c r="II2896"/>
      <c r="IJ2896"/>
      <c r="IK2896"/>
      <c r="IL2896"/>
      <c r="IM2896"/>
      <c r="IN2896"/>
    </row>
    <row r="2897" s="33" customFormat="1" ht="15.75" customHeight="1" spans="3:248">
      <c r="C2897" s="86"/>
      <c r="D2897" s="86"/>
      <c r="E2897" s="82"/>
      <c r="F2897" s="87"/>
      <c r="G2897" s="82"/>
      <c r="IG2897"/>
      <c r="IH2897"/>
      <c r="II2897"/>
      <c r="IJ2897"/>
      <c r="IK2897"/>
      <c r="IL2897"/>
      <c r="IM2897"/>
      <c r="IN2897"/>
    </row>
    <row r="2898" s="33" customFormat="1" ht="15.75" customHeight="1" spans="3:248">
      <c r="C2898" s="86"/>
      <c r="D2898" s="86"/>
      <c r="E2898" s="82"/>
      <c r="F2898" s="87"/>
      <c r="G2898" s="82"/>
      <c r="IG2898"/>
      <c r="IH2898"/>
      <c r="II2898"/>
      <c r="IJ2898"/>
      <c r="IK2898"/>
      <c r="IL2898"/>
      <c r="IM2898"/>
      <c r="IN2898"/>
    </row>
    <row r="2899" s="33" customFormat="1" ht="15.75" customHeight="1" spans="3:248">
      <c r="C2899" s="86"/>
      <c r="D2899" s="86"/>
      <c r="E2899" s="82"/>
      <c r="F2899" s="87"/>
      <c r="G2899" s="82"/>
      <c r="IG2899"/>
      <c r="IH2899"/>
      <c r="II2899"/>
      <c r="IJ2899"/>
      <c r="IK2899"/>
      <c r="IL2899"/>
      <c r="IM2899"/>
      <c r="IN2899"/>
    </row>
    <row r="2900" s="33" customFormat="1" ht="15.75" customHeight="1" spans="3:248">
      <c r="C2900" s="86"/>
      <c r="D2900" s="86"/>
      <c r="E2900" s="82"/>
      <c r="F2900" s="87"/>
      <c r="G2900" s="82"/>
      <c r="IG2900"/>
      <c r="IH2900"/>
      <c r="II2900"/>
      <c r="IJ2900"/>
      <c r="IK2900"/>
      <c r="IL2900"/>
      <c r="IM2900"/>
      <c r="IN2900"/>
    </row>
    <row r="2901" s="33" customFormat="1" ht="15.75" customHeight="1" spans="3:248">
      <c r="C2901" s="86"/>
      <c r="D2901" s="86"/>
      <c r="E2901" s="82"/>
      <c r="F2901" s="87"/>
      <c r="G2901" s="82"/>
      <c r="IG2901"/>
      <c r="IH2901"/>
      <c r="II2901"/>
      <c r="IJ2901"/>
      <c r="IK2901"/>
      <c r="IL2901"/>
      <c r="IM2901"/>
      <c r="IN2901"/>
    </row>
    <row r="2902" s="33" customFormat="1" ht="15.75" customHeight="1" spans="3:248">
      <c r="C2902" s="86"/>
      <c r="D2902" s="86"/>
      <c r="E2902" s="82"/>
      <c r="F2902" s="87"/>
      <c r="G2902" s="82"/>
      <c r="IG2902"/>
      <c r="IH2902"/>
      <c r="II2902"/>
      <c r="IJ2902"/>
      <c r="IK2902"/>
      <c r="IL2902"/>
      <c r="IM2902"/>
      <c r="IN2902"/>
    </row>
    <row r="2903" s="33" customFormat="1" ht="15.75" customHeight="1" spans="3:248">
      <c r="C2903" s="86"/>
      <c r="D2903" s="86"/>
      <c r="E2903" s="82"/>
      <c r="F2903" s="87"/>
      <c r="G2903" s="82"/>
      <c r="IG2903"/>
      <c r="IH2903"/>
      <c r="II2903"/>
      <c r="IJ2903"/>
      <c r="IK2903"/>
      <c r="IL2903"/>
      <c r="IM2903"/>
      <c r="IN2903"/>
    </row>
    <row r="2904" s="33" customFormat="1" ht="15.75" customHeight="1" spans="3:248">
      <c r="C2904" s="86"/>
      <c r="D2904" s="86"/>
      <c r="E2904" s="82"/>
      <c r="F2904" s="87"/>
      <c r="G2904" s="82"/>
      <c r="IG2904"/>
      <c r="IH2904"/>
      <c r="II2904"/>
      <c r="IJ2904"/>
      <c r="IK2904"/>
      <c r="IL2904"/>
      <c r="IM2904"/>
      <c r="IN2904"/>
    </row>
    <row r="2905" s="33" customFormat="1" ht="15.75" customHeight="1" spans="3:248">
      <c r="C2905" s="86"/>
      <c r="D2905" s="86"/>
      <c r="E2905" s="82"/>
      <c r="F2905" s="87"/>
      <c r="G2905" s="82"/>
      <c r="IG2905"/>
      <c r="IH2905"/>
      <c r="II2905"/>
      <c r="IJ2905"/>
      <c r="IK2905"/>
      <c r="IL2905"/>
      <c r="IM2905"/>
      <c r="IN2905"/>
    </row>
    <row r="2906" s="33" customFormat="1" ht="15.75" customHeight="1" spans="3:248">
      <c r="C2906" s="86"/>
      <c r="D2906" s="86"/>
      <c r="E2906" s="82"/>
      <c r="F2906" s="87"/>
      <c r="G2906" s="82"/>
      <c r="IG2906"/>
      <c r="IH2906"/>
      <c r="II2906"/>
      <c r="IJ2906"/>
      <c r="IK2906"/>
      <c r="IL2906"/>
      <c r="IM2906"/>
      <c r="IN2906"/>
    </row>
    <row r="2907" s="33" customFormat="1" ht="15.75" customHeight="1" spans="3:248">
      <c r="C2907" s="86"/>
      <c r="D2907" s="86"/>
      <c r="E2907" s="82"/>
      <c r="F2907" s="87"/>
      <c r="G2907" s="82"/>
      <c r="IG2907"/>
      <c r="IH2907"/>
      <c r="II2907"/>
      <c r="IJ2907"/>
      <c r="IK2907"/>
      <c r="IL2907"/>
      <c r="IM2907"/>
      <c r="IN2907"/>
    </row>
    <row r="2908" s="33" customFormat="1" ht="15.75" customHeight="1" spans="3:248">
      <c r="C2908" s="86"/>
      <c r="D2908" s="86"/>
      <c r="E2908" s="82"/>
      <c r="F2908" s="87"/>
      <c r="G2908" s="82"/>
      <c r="IG2908"/>
      <c r="IH2908"/>
      <c r="II2908"/>
      <c r="IJ2908"/>
      <c r="IK2908"/>
      <c r="IL2908"/>
      <c r="IM2908"/>
      <c r="IN2908"/>
    </row>
    <row r="2909" s="33" customFormat="1" ht="15.75" customHeight="1" spans="3:248">
      <c r="C2909" s="86"/>
      <c r="D2909" s="86"/>
      <c r="E2909" s="82"/>
      <c r="F2909" s="87"/>
      <c r="G2909" s="82"/>
      <c r="IG2909"/>
      <c r="IH2909"/>
      <c r="II2909"/>
      <c r="IJ2909"/>
      <c r="IK2909"/>
      <c r="IL2909"/>
      <c r="IM2909"/>
      <c r="IN2909"/>
    </row>
    <row r="2910" s="33" customFormat="1" ht="15.75" customHeight="1" spans="3:248">
      <c r="C2910" s="86"/>
      <c r="D2910" s="86"/>
      <c r="E2910" s="82"/>
      <c r="F2910" s="87"/>
      <c r="G2910" s="82"/>
      <c r="IG2910"/>
      <c r="IH2910"/>
      <c r="II2910"/>
      <c r="IJ2910"/>
      <c r="IK2910"/>
      <c r="IL2910"/>
      <c r="IM2910"/>
      <c r="IN2910"/>
    </row>
    <row r="2911" s="33" customFormat="1" ht="15.75" customHeight="1" spans="3:248">
      <c r="C2911" s="86"/>
      <c r="D2911" s="86"/>
      <c r="E2911" s="82"/>
      <c r="F2911" s="87"/>
      <c r="G2911" s="82"/>
      <c r="IG2911"/>
      <c r="IH2911"/>
      <c r="II2911"/>
      <c r="IJ2911"/>
      <c r="IK2911"/>
      <c r="IL2911"/>
      <c r="IM2911"/>
      <c r="IN2911"/>
    </row>
    <row r="2912" s="33" customFormat="1" ht="15.75" customHeight="1" spans="3:248">
      <c r="C2912" s="86"/>
      <c r="D2912" s="86"/>
      <c r="E2912" s="82"/>
      <c r="F2912" s="87"/>
      <c r="G2912" s="82"/>
      <c r="IG2912"/>
      <c r="IH2912"/>
      <c r="II2912"/>
      <c r="IJ2912"/>
      <c r="IK2912"/>
      <c r="IL2912"/>
      <c r="IM2912"/>
      <c r="IN2912"/>
    </row>
    <row r="2913" s="33" customFormat="1" ht="15.75" customHeight="1" spans="3:248">
      <c r="C2913" s="86"/>
      <c r="D2913" s="86"/>
      <c r="E2913" s="82"/>
      <c r="F2913" s="87"/>
      <c r="G2913" s="82"/>
      <c r="IG2913"/>
      <c r="IH2913"/>
      <c r="II2913"/>
      <c r="IJ2913"/>
      <c r="IK2913"/>
      <c r="IL2913"/>
      <c r="IM2913"/>
      <c r="IN2913"/>
    </row>
    <row r="2914" s="33" customFormat="1" ht="15.75" customHeight="1" spans="3:248">
      <c r="C2914" s="86"/>
      <c r="D2914" s="86"/>
      <c r="E2914" s="82"/>
      <c r="F2914" s="87"/>
      <c r="G2914" s="82"/>
      <c r="IG2914"/>
      <c r="IH2914"/>
      <c r="II2914"/>
      <c r="IJ2914"/>
      <c r="IK2914"/>
      <c r="IL2914"/>
      <c r="IM2914"/>
      <c r="IN2914"/>
    </row>
    <row r="2915" s="33" customFormat="1" ht="15.75" customHeight="1" spans="3:248">
      <c r="C2915" s="86"/>
      <c r="D2915" s="86"/>
      <c r="E2915" s="82"/>
      <c r="F2915" s="87"/>
      <c r="G2915" s="82"/>
      <c r="IG2915"/>
      <c r="IH2915"/>
      <c r="II2915"/>
      <c r="IJ2915"/>
      <c r="IK2915"/>
      <c r="IL2915"/>
      <c r="IM2915"/>
      <c r="IN2915"/>
    </row>
    <row r="2916" s="33" customFormat="1" ht="15.75" customHeight="1" spans="3:248">
      <c r="C2916" s="86"/>
      <c r="D2916" s="86"/>
      <c r="E2916" s="82"/>
      <c r="F2916" s="87"/>
      <c r="G2916" s="82"/>
      <c r="IG2916"/>
      <c r="IH2916"/>
      <c r="II2916"/>
      <c r="IJ2916"/>
      <c r="IK2916"/>
      <c r="IL2916"/>
      <c r="IM2916"/>
      <c r="IN2916"/>
    </row>
    <row r="2917" s="33" customFormat="1" ht="15.75" customHeight="1" spans="3:248">
      <c r="C2917" s="86"/>
      <c r="D2917" s="86"/>
      <c r="E2917" s="82"/>
      <c r="F2917" s="87"/>
      <c r="G2917" s="82"/>
      <c r="IG2917"/>
      <c r="IH2917"/>
      <c r="II2917"/>
      <c r="IJ2917"/>
      <c r="IK2917"/>
      <c r="IL2917"/>
      <c r="IM2917"/>
      <c r="IN2917"/>
    </row>
    <row r="2918" s="33" customFormat="1" ht="15.75" customHeight="1" spans="3:248">
      <c r="C2918" s="86"/>
      <c r="D2918" s="86"/>
      <c r="E2918" s="82"/>
      <c r="F2918" s="87"/>
      <c r="G2918" s="82"/>
      <c r="IG2918"/>
      <c r="IH2918"/>
      <c r="II2918"/>
      <c r="IJ2918"/>
      <c r="IK2918"/>
      <c r="IL2918"/>
      <c r="IM2918"/>
      <c r="IN2918"/>
    </row>
    <row r="2919" s="33" customFormat="1" ht="15.75" customHeight="1" spans="3:248">
      <c r="C2919" s="86"/>
      <c r="D2919" s="86"/>
      <c r="E2919" s="82"/>
      <c r="F2919" s="87"/>
      <c r="G2919" s="82"/>
      <c r="IG2919"/>
      <c r="IH2919"/>
      <c r="II2919"/>
      <c r="IJ2919"/>
      <c r="IK2919"/>
      <c r="IL2919"/>
      <c r="IM2919"/>
      <c r="IN2919"/>
    </row>
    <row r="2920" s="33" customFormat="1" ht="15.75" customHeight="1" spans="3:248">
      <c r="C2920" s="86"/>
      <c r="D2920" s="86"/>
      <c r="E2920" s="82"/>
      <c r="F2920" s="87"/>
      <c r="G2920" s="82"/>
      <c r="IG2920"/>
      <c r="IH2920"/>
      <c r="II2920"/>
      <c r="IJ2920"/>
      <c r="IK2920"/>
      <c r="IL2920"/>
      <c r="IM2920"/>
      <c r="IN2920"/>
    </row>
    <row r="2921" s="33" customFormat="1" ht="15.75" customHeight="1" spans="3:248">
      <c r="C2921" s="86"/>
      <c r="D2921" s="86"/>
      <c r="E2921" s="82"/>
      <c r="F2921" s="87"/>
      <c r="G2921" s="82"/>
      <c r="IG2921"/>
      <c r="IH2921"/>
      <c r="II2921"/>
      <c r="IJ2921"/>
      <c r="IK2921"/>
      <c r="IL2921"/>
      <c r="IM2921"/>
      <c r="IN2921"/>
    </row>
    <row r="2922" s="33" customFormat="1" ht="15.75" customHeight="1" spans="3:248">
      <c r="C2922" s="86"/>
      <c r="D2922" s="86"/>
      <c r="E2922" s="82"/>
      <c r="F2922" s="87"/>
      <c r="G2922" s="82"/>
      <c r="IG2922"/>
      <c r="IH2922"/>
      <c r="II2922"/>
      <c r="IJ2922"/>
      <c r="IK2922"/>
      <c r="IL2922"/>
      <c r="IM2922"/>
      <c r="IN2922"/>
    </row>
    <row r="2923" s="33" customFormat="1" ht="15.75" customHeight="1" spans="3:248">
      <c r="C2923" s="86"/>
      <c r="D2923" s="86"/>
      <c r="E2923" s="82"/>
      <c r="F2923" s="87"/>
      <c r="G2923" s="82"/>
      <c r="IG2923"/>
      <c r="IH2923"/>
      <c r="II2923"/>
      <c r="IJ2923"/>
      <c r="IK2923"/>
      <c r="IL2923"/>
      <c r="IM2923"/>
      <c r="IN2923"/>
    </row>
    <row r="2924" s="33" customFormat="1" ht="15.75" customHeight="1" spans="3:248">
      <c r="C2924" s="86"/>
      <c r="D2924" s="86"/>
      <c r="E2924" s="82"/>
      <c r="F2924" s="87"/>
      <c r="G2924" s="82"/>
      <c r="IG2924"/>
      <c r="IH2924"/>
      <c r="II2924"/>
      <c r="IJ2924"/>
      <c r="IK2924"/>
      <c r="IL2924"/>
      <c r="IM2924"/>
      <c r="IN2924"/>
    </row>
    <row r="2925" s="33" customFormat="1" ht="15.75" customHeight="1" spans="3:248">
      <c r="C2925" s="86"/>
      <c r="D2925" s="86"/>
      <c r="E2925" s="82"/>
      <c r="F2925" s="87"/>
      <c r="G2925" s="82"/>
      <c r="IG2925"/>
      <c r="IH2925"/>
      <c r="II2925"/>
      <c r="IJ2925"/>
      <c r="IK2925"/>
      <c r="IL2925"/>
      <c r="IM2925"/>
      <c r="IN2925"/>
    </row>
    <row r="2926" s="33" customFormat="1" ht="15.75" customHeight="1" spans="3:248">
      <c r="C2926" s="86"/>
      <c r="D2926" s="86"/>
      <c r="E2926" s="82"/>
      <c r="F2926" s="87"/>
      <c r="G2926" s="82"/>
      <c r="IG2926"/>
      <c r="IH2926"/>
      <c r="II2926"/>
      <c r="IJ2926"/>
      <c r="IK2926"/>
      <c r="IL2926"/>
      <c r="IM2926"/>
      <c r="IN2926"/>
    </row>
    <row r="2927" s="33" customFormat="1" ht="15.75" customHeight="1" spans="3:248">
      <c r="C2927" s="86"/>
      <c r="D2927" s="86"/>
      <c r="E2927" s="82"/>
      <c r="F2927" s="87"/>
      <c r="G2927" s="82"/>
      <c r="IG2927"/>
      <c r="IH2927"/>
      <c r="II2927"/>
      <c r="IJ2927"/>
      <c r="IK2927"/>
      <c r="IL2927"/>
      <c r="IM2927"/>
      <c r="IN2927"/>
    </row>
    <row r="2928" s="33" customFormat="1" ht="15.75" customHeight="1" spans="3:248">
      <c r="C2928" s="86"/>
      <c r="D2928" s="86"/>
      <c r="E2928" s="82"/>
      <c r="F2928" s="87"/>
      <c r="G2928" s="82"/>
      <c r="IG2928"/>
      <c r="IH2928"/>
      <c r="II2928"/>
      <c r="IJ2928"/>
      <c r="IK2928"/>
      <c r="IL2928"/>
      <c r="IM2928"/>
      <c r="IN2928"/>
    </row>
    <row r="2929" s="33" customFormat="1" ht="15.75" customHeight="1" spans="3:248">
      <c r="C2929" s="86"/>
      <c r="D2929" s="86"/>
      <c r="E2929" s="82"/>
      <c r="F2929" s="87"/>
      <c r="G2929" s="82"/>
      <c r="IG2929"/>
      <c r="IH2929"/>
      <c r="II2929"/>
      <c r="IJ2929"/>
      <c r="IK2929"/>
      <c r="IL2929"/>
      <c r="IM2929"/>
      <c r="IN2929"/>
    </row>
    <row r="2930" s="33" customFormat="1" ht="15.75" customHeight="1" spans="3:248">
      <c r="C2930" s="86"/>
      <c r="D2930" s="86"/>
      <c r="E2930" s="82"/>
      <c r="F2930" s="87"/>
      <c r="G2930" s="82"/>
      <c r="IG2930"/>
      <c r="IH2930"/>
      <c r="II2930"/>
      <c r="IJ2930"/>
      <c r="IK2930"/>
      <c r="IL2930"/>
      <c r="IM2930"/>
      <c r="IN2930"/>
    </row>
    <row r="2931" s="33" customFormat="1" ht="15.75" customHeight="1" spans="3:248">
      <c r="C2931" s="86"/>
      <c r="D2931" s="86"/>
      <c r="E2931" s="82"/>
      <c r="F2931" s="87"/>
      <c r="G2931" s="82"/>
      <c r="IG2931"/>
      <c r="IH2931"/>
      <c r="II2931"/>
      <c r="IJ2931"/>
      <c r="IK2931"/>
      <c r="IL2931"/>
      <c r="IM2931"/>
      <c r="IN2931"/>
    </row>
    <row r="2932" s="33" customFormat="1" ht="15.75" customHeight="1" spans="3:248">
      <c r="C2932" s="86"/>
      <c r="D2932" s="86"/>
      <c r="E2932" s="82"/>
      <c r="F2932" s="87"/>
      <c r="G2932" s="82"/>
      <c r="IG2932"/>
      <c r="IH2932"/>
      <c r="II2932"/>
      <c r="IJ2932"/>
      <c r="IK2932"/>
      <c r="IL2932"/>
      <c r="IM2932"/>
      <c r="IN2932"/>
    </row>
    <row r="2933" s="33" customFormat="1" ht="15.75" customHeight="1" spans="3:248">
      <c r="C2933" s="86"/>
      <c r="D2933" s="86"/>
      <c r="E2933" s="82"/>
      <c r="F2933" s="87"/>
      <c r="G2933" s="82"/>
      <c r="IG2933"/>
      <c r="IH2933"/>
      <c r="II2933"/>
      <c r="IJ2933"/>
      <c r="IK2933"/>
      <c r="IL2933"/>
      <c r="IM2933"/>
      <c r="IN2933"/>
    </row>
    <row r="2934" s="33" customFormat="1" ht="15.75" customHeight="1" spans="3:248">
      <c r="C2934" s="86"/>
      <c r="D2934" s="86"/>
      <c r="E2934" s="82"/>
      <c r="F2934" s="87"/>
      <c r="G2934" s="82"/>
      <c r="IG2934"/>
      <c r="IH2934"/>
      <c r="II2934"/>
      <c r="IJ2934"/>
      <c r="IK2934"/>
      <c r="IL2934"/>
      <c r="IM2934"/>
      <c r="IN2934"/>
    </row>
    <row r="2935" s="33" customFormat="1" ht="15.75" customHeight="1" spans="3:248">
      <c r="C2935" s="86"/>
      <c r="D2935" s="86"/>
      <c r="E2935" s="82"/>
      <c r="F2935" s="87"/>
      <c r="G2935" s="82"/>
      <c r="IG2935"/>
      <c r="IH2935"/>
      <c r="II2935"/>
      <c r="IJ2935"/>
      <c r="IK2935"/>
      <c r="IL2935"/>
      <c r="IM2935"/>
      <c r="IN2935"/>
    </row>
    <row r="2936" s="33" customFormat="1" ht="15.75" customHeight="1" spans="3:248">
      <c r="C2936" s="86"/>
      <c r="D2936" s="86"/>
      <c r="E2936" s="82"/>
      <c r="F2936" s="87"/>
      <c r="G2936" s="82"/>
      <c r="IG2936"/>
      <c r="IH2936"/>
      <c r="II2936"/>
      <c r="IJ2936"/>
      <c r="IK2936"/>
      <c r="IL2936"/>
      <c r="IM2936"/>
      <c r="IN2936"/>
    </row>
    <row r="2937" s="33" customFormat="1" ht="15.75" customHeight="1" spans="3:248">
      <c r="C2937" s="86"/>
      <c r="D2937" s="86"/>
      <c r="E2937" s="82"/>
      <c r="F2937" s="87"/>
      <c r="G2937" s="82"/>
      <c r="IG2937"/>
      <c r="IH2937"/>
      <c r="II2937"/>
      <c r="IJ2937"/>
      <c r="IK2937"/>
      <c r="IL2937"/>
      <c r="IM2937"/>
      <c r="IN2937"/>
    </row>
    <row r="2938" s="33" customFormat="1" ht="15.75" customHeight="1" spans="3:248">
      <c r="C2938" s="86"/>
      <c r="D2938" s="86"/>
      <c r="E2938" s="82"/>
      <c r="F2938" s="87"/>
      <c r="G2938" s="82"/>
      <c r="IG2938"/>
      <c r="IH2938"/>
      <c r="II2938"/>
      <c r="IJ2938"/>
      <c r="IK2938"/>
      <c r="IL2938"/>
      <c r="IM2938"/>
      <c r="IN2938"/>
    </row>
    <row r="2939" s="33" customFormat="1" ht="15.75" customHeight="1" spans="3:248">
      <c r="C2939" s="86"/>
      <c r="D2939" s="86"/>
      <c r="E2939" s="82"/>
      <c r="F2939" s="87"/>
      <c r="G2939" s="82"/>
      <c r="IG2939"/>
      <c r="IH2939"/>
      <c r="II2939"/>
      <c r="IJ2939"/>
      <c r="IK2939"/>
      <c r="IL2939"/>
      <c r="IM2939"/>
      <c r="IN2939"/>
    </row>
    <row r="2940" s="33" customFormat="1" ht="15.75" customHeight="1" spans="3:248">
      <c r="C2940" s="86"/>
      <c r="D2940" s="86"/>
      <c r="E2940" s="82"/>
      <c r="F2940" s="87"/>
      <c r="G2940" s="82"/>
      <c r="IG2940"/>
      <c r="IH2940"/>
      <c r="II2940"/>
      <c r="IJ2940"/>
      <c r="IK2940"/>
      <c r="IL2940"/>
      <c r="IM2940"/>
      <c r="IN2940"/>
    </row>
    <row r="2941" s="33" customFormat="1" ht="15.75" customHeight="1" spans="3:248">
      <c r="C2941" s="86"/>
      <c r="D2941" s="86"/>
      <c r="E2941" s="82"/>
      <c r="F2941" s="87"/>
      <c r="G2941" s="82"/>
      <c r="IG2941"/>
      <c r="IH2941"/>
      <c r="II2941"/>
      <c r="IJ2941"/>
      <c r="IK2941"/>
      <c r="IL2941"/>
      <c r="IM2941"/>
      <c r="IN2941"/>
    </row>
    <row r="2942" s="33" customFormat="1" ht="15.75" customHeight="1" spans="3:248">
      <c r="C2942" s="86"/>
      <c r="D2942" s="86"/>
      <c r="E2942" s="82"/>
      <c r="F2942" s="87"/>
      <c r="G2942" s="82"/>
      <c r="IG2942"/>
      <c r="IH2942"/>
      <c r="II2942"/>
      <c r="IJ2942"/>
      <c r="IK2942"/>
      <c r="IL2942"/>
      <c r="IM2942"/>
      <c r="IN2942"/>
    </row>
    <row r="2943" s="33" customFormat="1" ht="15.75" customHeight="1" spans="3:248">
      <c r="C2943" s="86"/>
      <c r="D2943" s="86"/>
      <c r="E2943" s="82"/>
      <c r="F2943" s="87"/>
      <c r="G2943" s="82"/>
      <c r="IG2943"/>
      <c r="IH2943"/>
      <c r="II2943"/>
      <c r="IJ2943"/>
      <c r="IK2943"/>
      <c r="IL2943"/>
      <c r="IM2943"/>
      <c r="IN2943"/>
    </row>
    <row r="2944" s="33" customFormat="1" ht="15.75" customHeight="1" spans="3:248">
      <c r="C2944" s="86"/>
      <c r="D2944" s="86"/>
      <c r="E2944" s="82"/>
      <c r="F2944" s="87"/>
      <c r="G2944" s="82"/>
      <c r="IG2944"/>
      <c r="IH2944"/>
      <c r="II2944"/>
      <c r="IJ2944"/>
      <c r="IK2944"/>
      <c r="IL2944"/>
      <c r="IM2944"/>
      <c r="IN2944"/>
    </row>
    <row r="2945" s="33" customFormat="1" ht="15.75" customHeight="1" spans="3:248">
      <c r="C2945" s="86"/>
      <c r="D2945" s="86"/>
      <c r="E2945" s="82"/>
      <c r="F2945" s="87"/>
      <c r="G2945" s="82"/>
      <c r="IG2945"/>
      <c r="IH2945"/>
      <c r="II2945"/>
      <c r="IJ2945"/>
      <c r="IK2945"/>
      <c r="IL2945"/>
      <c r="IM2945"/>
      <c r="IN2945"/>
    </row>
    <row r="2946" s="33" customFormat="1" ht="15.75" customHeight="1" spans="3:248">
      <c r="C2946" s="86"/>
      <c r="D2946" s="86"/>
      <c r="E2946" s="82"/>
      <c r="F2946" s="87"/>
      <c r="G2946" s="82"/>
      <c r="IG2946"/>
      <c r="IH2946"/>
      <c r="II2946"/>
      <c r="IJ2946"/>
      <c r="IK2946"/>
      <c r="IL2946"/>
      <c r="IM2946"/>
      <c r="IN2946"/>
    </row>
    <row r="2947" s="33" customFormat="1" ht="15.75" customHeight="1" spans="3:248">
      <c r="C2947" s="86"/>
      <c r="D2947" s="86"/>
      <c r="E2947" s="82"/>
      <c r="F2947" s="87"/>
      <c r="G2947" s="82"/>
      <c r="IG2947"/>
      <c r="IH2947"/>
      <c r="II2947"/>
      <c r="IJ2947"/>
      <c r="IK2947"/>
      <c r="IL2947"/>
      <c r="IM2947"/>
      <c r="IN2947"/>
    </row>
    <row r="2948" s="33" customFormat="1" ht="15.75" customHeight="1" spans="3:248">
      <c r="C2948" s="86"/>
      <c r="D2948" s="86"/>
      <c r="E2948" s="82"/>
      <c r="F2948" s="87"/>
      <c r="G2948" s="82"/>
      <c r="IG2948"/>
      <c r="IH2948"/>
      <c r="II2948"/>
      <c r="IJ2948"/>
      <c r="IK2948"/>
      <c r="IL2948"/>
      <c r="IM2948"/>
      <c r="IN2948"/>
    </row>
    <row r="2949" s="33" customFormat="1" ht="15.75" customHeight="1" spans="3:248">
      <c r="C2949" s="86"/>
      <c r="D2949" s="86"/>
      <c r="E2949" s="82"/>
      <c r="F2949" s="87"/>
      <c r="G2949" s="82"/>
      <c r="IG2949"/>
      <c r="IH2949"/>
      <c r="II2949"/>
      <c r="IJ2949"/>
      <c r="IK2949"/>
      <c r="IL2949"/>
      <c r="IM2949"/>
      <c r="IN2949"/>
    </row>
    <row r="2950" s="33" customFormat="1" ht="15.75" customHeight="1" spans="3:248">
      <c r="C2950" s="86"/>
      <c r="D2950" s="86"/>
      <c r="E2950" s="82"/>
      <c r="F2950" s="87"/>
      <c r="G2950" s="82"/>
      <c r="IG2950"/>
      <c r="IH2950"/>
      <c r="II2950"/>
      <c r="IJ2950"/>
      <c r="IK2950"/>
      <c r="IL2950"/>
      <c r="IM2950"/>
      <c r="IN2950"/>
    </row>
    <row r="2951" s="33" customFormat="1" ht="15.75" customHeight="1" spans="3:248">
      <c r="C2951" s="86"/>
      <c r="D2951" s="86"/>
      <c r="E2951" s="82"/>
      <c r="F2951" s="87"/>
      <c r="G2951" s="82"/>
      <c r="IG2951"/>
      <c r="IH2951"/>
      <c r="II2951"/>
      <c r="IJ2951"/>
      <c r="IK2951"/>
      <c r="IL2951"/>
      <c r="IM2951"/>
      <c r="IN2951"/>
    </row>
    <row r="2952" s="33" customFormat="1" ht="15.75" customHeight="1" spans="3:248">
      <c r="C2952" s="86"/>
      <c r="D2952" s="86"/>
      <c r="E2952" s="82"/>
      <c r="F2952" s="87"/>
      <c r="G2952" s="82"/>
      <c r="IG2952"/>
      <c r="IH2952"/>
      <c r="II2952"/>
      <c r="IJ2952"/>
      <c r="IK2952"/>
      <c r="IL2952"/>
      <c r="IM2952"/>
      <c r="IN2952"/>
    </row>
    <row r="2953" s="33" customFormat="1" ht="15.75" customHeight="1" spans="3:248">
      <c r="C2953" s="86"/>
      <c r="D2953" s="86"/>
      <c r="E2953" s="82"/>
      <c r="F2953" s="87"/>
      <c r="G2953" s="82"/>
      <c r="IG2953"/>
      <c r="IH2953"/>
      <c r="II2953"/>
      <c r="IJ2953"/>
      <c r="IK2953"/>
      <c r="IL2953"/>
      <c r="IM2953"/>
      <c r="IN2953"/>
    </row>
    <row r="2954" s="33" customFormat="1" ht="15.75" customHeight="1" spans="3:248">
      <c r="C2954" s="86"/>
      <c r="D2954" s="86"/>
      <c r="E2954" s="82"/>
      <c r="F2954" s="87"/>
      <c r="G2954" s="82"/>
      <c r="IG2954"/>
      <c r="IH2954"/>
      <c r="II2954"/>
      <c r="IJ2954"/>
      <c r="IK2954"/>
      <c r="IL2954"/>
      <c r="IM2954"/>
      <c r="IN2954"/>
    </row>
    <row r="2955" s="33" customFormat="1" ht="15.75" customHeight="1" spans="3:248">
      <c r="C2955" s="86"/>
      <c r="D2955" s="86"/>
      <c r="E2955" s="82"/>
      <c r="F2955" s="87"/>
      <c r="G2955" s="82"/>
      <c r="IG2955"/>
      <c r="IH2955"/>
      <c r="II2955"/>
      <c r="IJ2955"/>
      <c r="IK2955"/>
      <c r="IL2955"/>
      <c r="IM2955"/>
      <c r="IN2955"/>
    </row>
    <row r="2956" s="33" customFormat="1" ht="15.75" customHeight="1" spans="3:248">
      <c r="C2956" s="86"/>
      <c r="D2956" s="86"/>
      <c r="E2956" s="82"/>
      <c r="F2956" s="87"/>
      <c r="G2956" s="82"/>
      <c r="IG2956"/>
      <c r="IH2956"/>
      <c r="II2956"/>
      <c r="IJ2956"/>
      <c r="IK2956"/>
      <c r="IL2956"/>
      <c r="IM2956"/>
      <c r="IN2956"/>
    </row>
    <row r="2957" s="33" customFormat="1" ht="15.75" customHeight="1" spans="3:248">
      <c r="C2957" s="86"/>
      <c r="D2957" s="86"/>
      <c r="E2957" s="82"/>
      <c r="F2957" s="87"/>
      <c r="G2957" s="82"/>
      <c r="IG2957"/>
      <c r="IH2957"/>
      <c r="II2957"/>
      <c r="IJ2957"/>
      <c r="IK2957"/>
      <c r="IL2957"/>
      <c r="IM2957"/>
      <c r="IN2957"/>
    </row>
    <row r="2958" s="33" customFormat="1" ht="15.75" customHeight="1" spans="3:248">
      <c r="C2958" s="86"/>
      <c r="D2958" s="86"/>
      <c r="E2958" s="82"/>
      <c r="F2958" s="87"/>
      <c r="G2958" s="82"/>
      <c r="IG2958"/>
      <c r="IH2958"/>
      <c r="II2958"/>
      <c r="IJ2958"/>
      <c r="IK2958"/>
      <c r="IL2958"/>
      <c r="IM2958"/>
      <c r="IN2958"/>
    </row>
    <row r="2959" s="33" customFormat="1" ht="15.75" customHeight="1" spans="3:248">
      <c r="C2959" s="86"/>
      <c r="D2959" s="86"/>
      <c r="E2959" s="82"/>
      <c r="F2959" s="87"/>
      <c r="G2959" s="82"/>
      <c r="IG2959"/>
      <c r="IH2959"/>
      <c r="II2959"/>
      <c r="IJ2959"/>
      <c r="IK2959"/>
      <c r="IL2959"/>
      <c r="IM2959"/>
      <c r="IN2959"/>
    </row>
    <row r="2960" s="33" customFormat="1" ht="15.75" customHeight="1" spans="3:248">
      <c r="C2960" s="86"/>
      <c r="D2960" s="86"/>
      <c r="E2960" s="82"/>
      <c r="F2960" s="87"/>
      <c r="G2960" s="82"/>
      <c r="IG2960"/>
      <c r="IH2960"/>
      <c r="II2960"/>
      <c r="IJ2960"/>
      <c r="IK2960"/>
      <c r="IL2960"/>
      <c r="IM2960"/>
      <c r="IN2960"/>
    </row>
    <row r="2961" s="33" customFormat="1" ht="15.75" customHeight="1" spans="3:248">
      <c r="C2961" s="86"/>
      <c r="D2961" s="86"/>
      <c r="E2961" s="82"/>
      <c r="F2961" s="87"/>
      <c r="G2961" s="82"/>
      <c r="IG2961"/>
      <c r="IH2961"/>
      <c r="II2961"/>
      <c r="IJ2961"/>
      <c r="IK2961"/>
      <c r="IL2961"/>
      <c r="IM2961"/>
      <c r="IN2961"/>
    </row>
    <row r="2962" s="33" customFormat="1" ht="15.75" customHeight="1" spans="3:248">
      <c r="C2962" s="86"/>
      <c r="D2962" s="86"/>
      <c r="E2962" s="82"/>
      <c r="F2962" s="87"/>
      <c r="G2962" s="82"/>
      <c r="IG2962"/>
      <c r="IH2962"/>
      <c r="II2962"/>
      <c r="IJ2962"/>
      <c r="IK2962"/>
      <c r="IL2962"/>
      <c r="IM2962"/>
      <c r="IN2962"/>
    </row>
    <row r="2963" s="33" customFormat="1" ht="15.75" customHeight="1" spans="3:248">
      <c r="C2963" s="86"/>
      <c r="D2963" s="86"/>
      <c r="E2963" s="82"/>
      <c r="F2963" s="87"/>
      <c r="G2963" s="82"/>
      <c r="IG2963"/>
      <c r="IH2963"/>
      <c r="II2963"/>
      <c r="IJ2963"/>
      <c r="IK2963"/>
      <c r="IL2963"/>
      <c r="IM2963"/>
      <c r="IN2963"/>
    </row>
    <row r="2964" s="33" customFormat="1" ht="15.75" customHeight="1" spans="3:248">
      <c r="C2964" s="86"/>
      <c r="D2964" s="86"/>
      <c r="E2964" s="82"/>
      <c r="F2964" s="87"/>
      <c r="G2964" s="82"/>
      <c r="IG2964"/>
      <c r="IH2964"/>
      <c r="II2964"/>
      <c r="IJ2964"/>
      <c r="IK2964"/>
      <c r="IL2964"/>
      <c r="IM2964"/>
      <c r="IN2964"/>
    </row>
    <row r="2965" s="33" customFormat="1" ht="15.75" customHeight="1" spans="3:248">
      <c r="C2965" s="86"/>
      <c r="D2965" s="86"/>
      <c r="E2965" s="82"/>
      <c r="F2965" s="87"/>
      <c r="G2965" s="82"/>
      <c r="IG2965"/>
      <c r="IH2965"/>
      <c r="II2965"/>
      <c r="IJ2965"/>
      <c r="IK2965"/>
      <c r="IL2965"/>
      <c r="IM2965"/>
      <c r="IN2965"/>
    </row>
    <row r="2966" s="33" customFormat="1" ht="15.75" customHeight="1" spans="3:248">
      <c r="C2966" s="86"/>
      <c r="D2966" s="86"/>
      <c r="E2966" s="82"/>
      <c r="F2966" s="87"/>
      <c r="G2966" s="82"/>
      <c r="IG2966"/>
      <c r="IH2966"/>
      <c r="II2966"/>
      <c r="IJ2966"/>
      <c r="IK2966"/>
      <c r="IL2966"/>
      <c r="IM2966"/>
      <c r="IN2966"/>
    </row>
    <row r="2967" s="33" customFormat="1" ht="15.75" customHeight="1" spans="3:248">
      <c r="C2967" s="86"/>
      <c r="D2967" s="86"/>
      <c r="E2967" s="82"/>
      <c r="F2967" s="87"/>
      <c r="G2967" s="82"/>
      <c r="IG2967"/>
      <c r="IH2967"/>
      <c r="II2967"/>
      <c r="IJ2967"/>
      <c r="IK2967"/>
      <c r="IL2967"/>
      <c r="IM2967"/>
      <c r="IN2967"/>
    </row>
    <row r="2968" s="33" customFormat="1" ht="15.75" customHeight="1" spans="3:248">
      <c r="C2968" s="86"/>
      <c r="D2968" s="86"/>
      <c r="E2968" s="82"/>
      <c r="F2968" s="87"/>
      <c r="G2968" s="82"/>
      <c r="IG2968"/>
      <c r="IH2968"/>
      <c r="II2968"/>
      <c r="IJ2968"/>
      <c r="IK2968"/>
      <c r="IL2968"/>
      <c r="IM2968"/>
      <c r="IN2968"/>
    </row>
    <row r="2969" s="33" customFormat="1" ht="15.75" customHeight="1" spans="3:248">
      <c r="C2969" s="86"/>
      <c r="D2969" s="86"/>
      <c r="E2969" s="82"/>
      <c r="F2969" s="87"/>
      <c r="G2969" s="82"/>
      <c r="IG2969"/>
      <c r="IH2969"/>
      <c r="II2969"/>
      <c r="IJ2969"/>
      <c r="IK2969"/>
      <c r="IL2969"/>
      <c r="IM2969"/>
      <c r="IN2969"/>
    </row>
    <row r="2970" s="33" customFormat="1" ht="15.75" customHeight="1" spans="3:248">
      <c r="C2970" s="86"/>
      <c r="D2970" s="86"/>
      <c r="E2970" s="82"/>
      <c r="F2970" s="87"/>
      <c r="G2970" s="82"/>
      <c r="IG2970"/>
      <c r="IH2970"/>
      <c r="II2970"/>
      <c r="IJ2970"/>
      <c r="IK2970"/>
      <c r="IL2970"/>
      <c r="IM2970"/>
      <c r="IN2970"/>
    </row>
    <row r="2971" s="33" customFormat="1" ht="15.75" customHeight="1" spans="3:248">
      <c r="C2971" s="86"/>
      <c r="D2971" s="86"/>
      <c r="E2971" s="82"/>
      <c r="F2971" s="87"/>
      <c r="G2971" s="82"/>
      <c r="IG2971"/>
      <c r="IH2971"/>
      <c r="II2971"/>
      <c r="IJ2971"/>
      <c r="IK2971"/>
      <c r="IL2971"/>
      <c r="IM2971"/>
      <c r="IN2971"/>
    </row>
    <row r="2972" s="33" customFormat="1" ht="15.75" customHeight="1" spans="3:248">
      <c r="C2972" s="86"/>
      <c r="D2972" s="86"/>
      <c r="E2972" s="82"/>
      <c r="F2972" s="87"/>
      <c r="G2972" s="82"/>
      <c r="IG2972"/>
      <c r="IH2972"/>
      <c r="II2972"/>
      <c r="IJ2972"/>
      <c r="IK2972"/>
      <c r="IL2972"/>
      <c r="IM2972"/>
      <c r="IN2972"/>
    </row>
    <row r="2973" s="33" customFormat="1" ht="15.75" customHeight="1" spans="3:248">
      <c r="C2973" s="86"/>
      <c r="D2973" s="86"/>
      <c r="E2973" s="82"/>
      <c r="F2973" s="87"/>
      <c r="G2973" s="82"/>
      <c r="IG2973"/>
      <c r="IH2973"/>
      <c r="II2973"/>
      <c r="IJ2973"/>
      <c r="IK2973"/>
      <c r="IL2973"/>
      <c r="IM2973"/>
      <c r="IN2973"/>
    </row>
    <row r="2974" s="33" customFormat="1" ht="15.75" customHeight="1" spans="3:248">
      <c r="C2974" s="86"/>
      <c r="D2974" s="86"/>
      <c r="E2974" s="82"/>
      <c r="F2974" s="87"/>
      <c r="G2974" s="82"/>
      <c r="IG2974"/>
      <c r="IH2974"/>
      <c r="II2974"/>
      <c r="IJ2974"/>
      <c r="IK2974"/>
      <c r="IL2974"/>
      <c r="IM2974"/>
      <c r="IN2974"/>
    </row>
    <row r="2975" s="33" customFormat="1" ht="15.75" customHeight="1" spans="3:248">
      <c r="C2975" s="86"/>
      <c r="D2975" s="86"/>
      <c r="E2975" s="82"/>
      <c r="F2975" s="87"/>
      <c r="G2975" s="82"/>
      <c r="IG2975"/>
      <c r="IH2975"/>
      <c r="II2975"/>
      <c r="IJ2975"/>
      <c r="IK2975"/>
      <c r="IL2975"/>
      <c r="IM2975"/>
      <c r="IN2975"/>
    </row>
    <row r="2976" s="33" customFormat="1" ht="15.75" customHeight="1" spans="3:248">
      <c r="C2976" s="86"/>
      <c r="D2976" s="86"/>
      <c r="E2976" s="82"/>
      <c r="F2976" s="87"/>
      <c r="G2976" s="82"/>
      <c r="IG2976"/>
      <c r="IH2976"/>
      <c r="II2976"/>
      <c r="IJ2976"/>
      <c r="IK2976"/>
      <c r="IL2976"/>
      <c r="IM2976"/>
      <c r="IN2976"/>
    </row>
    <row r="2977" s="33" customFormat="1" ht="15.75" customHeight="1" spans="3:248">
      <c r="C2977" s="86"/>
      <c r="D2977" s="86"/>
      <c r="E2977" s="82"/>
      <c r="F2977" s="87"/>
      <c r="G2977" s="82"/>
      <c r="IG2977"/>
      <c r="IH2977"/>
      <c r="II2977"/>
      <c r="IJ2977"/>
      <c r="IK2977"/>
      <c r="IL2977"/>
      <c r="IM2977"/>
      <c r="IN2977"/>
    </row>
    <row r="2978" s="33" customFormat="1" ht="15.75" customHeight="1" spans="3:248">
      <c r="C2978" s="86"/>
      <c r="D2978" s="86"/>
      <c r="E2978" s="82"/>
      <c r="F2978" s="87"/>
      <c r="G2978" s="82"/>
      <c r="IG2978"/>
      <c r="IH2978"/>
      <c r="II2978"/>
      <c r="IJ2978"/>
      <c r="IK2978"/>
      <c r="IL2978"/>
      <c r="IM2978"/>
      <c r="IN2978"/>
    </row>
    <row r="2979" s="33" customFormat="1" ht="15.75" customHeight="1" spans="3:248">
      <c r="C2979" s="86"/>
      <c r="D2979" s="86"/>
      <c r="E2979" s="82"/>
      <c r="F2979" s="87"/>
      <c r="G2979" s="82"/>
      <c r="IG2979"/>
      <c r="IH2979"/>
      <c r="II2979"/>
      <c r="IJ2979"/>
      <c r="IK2979"/>
      <c r="IL2979"/>
      <c r="IM2979"/>
      <c r="IN2979"/>
    </row>
    <row r="2980" s="33" customFormat="1" ht="15.75" customHeight="1" spans="3:248">
      <c r="C2980" s="86"/>
      <c r="D2980" s="86"/>
      <c r="E2980" s="82"/>
      <c r="F2980" s="87"/>
      <c r="G2980" s="82"/>
      <c r="IG2980"/>
      <c r="IH2980"/>
      <c r="II2980"/>
      <c r="IJ2980"/>
      <c r="IK2980"/>
      <c r="IL2980"/>
      <c r="IM2980"/>
      <c r="IN2980"/>
    </row>
    <row r="2981" s="33" customFormat="1" ht="15.75" customHeight="1" spans="3:248">
      <c r="C2981" s="86"/>
      <c r="D2981" s="86"/>
      <c r="E2981" s="82"/>
      <c r="F2981" s="87"/>
      <c r="G2981" s="82"/>
      <c r="IG2981"/>
      <c r="IH2981"/>
      <c r="II2981"/>
      <c r="IJ2981"/>
      <c r="IK2981"/>
      <c r="IL2981"/>
      <c r="IM2981"/>
      <c r="IN2981"/>
    </row>
    <row r="2982" s="33" customFormat="1" ht="15.75" customHeight="1" spans="3:248">
      <c r="C2982" s="86"/>
      <c r="D2982" s="86"/>
      <c r="E2982" s="82"/>
      <c r="F2982" s="87"/>
      <c r="G2982" s="82"/>
      <c r="IG2982"/>
      <c r="IH2982"/>
      <c r="II2982"/>
      <c r="IJ2982"/>
      <c r="IK2982"/>
      <c r="IL2982"/>
      <c r="IM2982"/>
      <c r="IN2982"/>
    </row>
    <row r="2983" s="33" customFormat="1" ht="15.75" customHeight="1" spans="3:248">
      <c r="C2983" s="86"/>
      <c r="D2983" s="86"/>
      <c r="E2983" s="82"/>
      <c r="F2983" s="87"/>
      <c r="G2983" s="82"/>
      <c r="IG2983"/>
      <c r="IH2983"/>
      <c r="II2983"/>
      <c r="IJ2983"/>
      <c r="IK2983"/>
      <c r="IL2983"/>
      <c r="IM2983"/>
      <c r="IN2983"/>
    </row>
    <row r="2984" s="33" customFormat="1" ht="15.75" customHeight="1" spans="3:248">
      <c r="C2984" s="86"/>
      <c r="D2984" s="86"/>
      <c r="E2984" s="82"/>
      <c r="F2984" s="87"/>
      <c r="G2984" s="82"/>
      <c r="IG2984"/>
      <c r="IH2984"/>
      <c r="II2984"/>
      <c r="IJ2984"/>
      <c r="IK2984"/>
      <c r="IL2984"/>
      <c r="IM2984"/>
      <c r="IN2984"/>
    </row>
    <row r="2985" s="33" customFormat="1" ht="15.75" customHeight="1" spans="3:248">
      <c r="C2985" s="86"/>
      <c r="D2985" s="86"/>
      <c r="E2985" s="82"/>
      <c r="F2985" s="87"/>
      <c r="G2985" s="82"/>
      <c r="IG2985"/>
      <c r="IH2985"/>
      <c r="II2985"/>
      <c r="IJ2985"/>
      <c r="IK2985"/>
      <c r="IL2985"/>
      <c r="IM2985"/>
      <c r="IN2985"/>
    </row>
    <row r="2986" s="33" customFormat="1" ht="15.75" customHeight="1" spans="3:248">
      <c r="C2986" s="86"/>
      <c r="D2986" s="86"/>
      <c r="E2986" s="82"/>
      <c r="F2986" s="87"/>
      <c r="G2986" s="82"/>
      <c r="IG2986"/>
      <c r="IH2986"/>
      <c r="II2986"/>
      <c r="IJ2986"/>
      <c r="IK2986"/>
      <c r="IL2986"/>
      <c r="IM2986"/>
      <c r="IN2986"/>
    </row>
    <row r="2987" s="33" customFormat="1" ht="15.75" customHeight="1" spans="3:248">
      <c r="C2987" s="86"/>
      <c r="D2987" s="86"/>
      <c r="E2987" s="82"/>
      <c r="F2987" s="87"/>
      <c r="G2987" s="82"/>
      <c r="IG2987"/>
      <c r="IH2987"/>
      <c r="II2987"/>
      <c r="IJ2987"/>
      <c r="IK2987"/>
      <c r="IL2987"/>
      <c r="IM2987"/>
      <c r="IN2987"/>
    </row>
    <row r="2988" s="33" customFormat="1" ht="15.75" customHeight="1" spans="3:248">
      <c r="C2988" s="86"/>
      <c r="D2988" s="86"/>
      <c r="E2988" s="82"/>
      <c r="F2988" s="87"/>
      <c r="G2988" s="82"/>
      <c r="IG2988"/>
      <c r="IH2988"/>
      <c r="II2988"/>
      <c r="IJ2988"/>
      <c r="IK2988"/>
      <c r="IL2988"/>
      <c r="IM2988"/>
      <c r="IN2988"/>
    </row>
    <row r="2989" s="33" customFormat="1" ht="15.75" customHeight="1" spans="3:248">
      <c r="C2989" s="86"/>
      <c r="D2989" s="86"/>
      <c r="E2989" s="82"/>
      <c r="F2989" s="87"/>
      <c r="G2989" s="82"/>
      <c r="IG2989"/>
      <c r="IH2989"/>
      <c r="II2989"/>
      <c r="IJ2989"/>
      <c r="IK2989"/>
      <c r="IL2989"/>
      <c r="IM2989"/>
      <c r="IN2989"/>
    </row>
    <row r="2990" s="33" customFormat="1" ht="15.75" customHeight="1" spans="3:248">
      <c r="C2990" s="86"/>
      <c r="D2990" s="86"/>
      <c r="E2990" s="82"/>
      <c r="F2990" s="87"/>
      <c r="G2990" s="82"/>
      <c r="IG2990"/>
      <c r="IH2990"/>
      <c r="II2990"/>
      <c r="IJ2990"/>
      <c r="IK2990"/>
      <c r="IL2990"/>
      <c r="IM2990"/>
      <c r="IN2990"/>
    </row>
    <row r="2991" s="33" customFormat="1" ht="15.75" customHeight="1" spans="3:248">
      <c r="C2991" s="86"/>
      <c r="D2991" s="86"/>
      <c r="E2991" s="82"/>
      <c r="F2991" s="87"/>
      <c r="G2991" s="82"/>
      <c r="IG2991"/>
      <c r="IH2991"/>
      <c r="II2991"/>
      <c r="IJ2991"/>
      <c r="IK2991"/>
      <c r="IL2991"/>
      <c r="IM2991"/>
      <c r="IN2991"/>
    </row>
    <row r="2992" s="33" customFormat="1" ht="15.75" customHeight="1" spans="3:248">
      <c r="C2992" s="86"/>
      <c r="D2992" s="86"/>
      <c r="E2992" s="82"/>
      <c r="F2992" s="87"/>
      <c r="G2992" s="82"/>
      <c r="IG2992"/>
      <c r="IH2992"/>
      <c r="II2992"/>
      <c r="IJ2992"/>
      <c r="IK2992"/>
      <c r="IL2992"/>
      <c r="IM2992"/>
      <c r="IN2992"/>
    </row>
    <row r="2993" s="33" customFormat="1" ht="15.75" customHeight="1" spans="3:248">
      <c r="C2993" s="86"/>
      <c r="D2993" s="86"/>
      <c r="E2993" s="82"/>
      <c r="F2993" s="87"/>
      <c r="G2993" s="82"/>
      <c r="IG2993"/>
      <c r="IH2993"/>
      <c r="II2993"/>
      <c r="IJ2993"/>
      <c r="IK2993"/>
      <c r="IL2993"/>
      <c r="IM2993"/>
      <c r="IN2993"/>
    </row>
    <row r="2994" s="33" customFormat="1" ht="15.75" customHeight="1" spans="3:248">
      <c r="C2994" s="86"/>
      <c r="D2994" s="86"/>
      <c r="E2994" s="82"/>
      <c r="F2994" s="87"/>
      <c r="G2994" s="82"/>
      <c r="IG2994"/>
      <c r="IH2994"/>
      <c r="II2994"/>
      <c r="IJ2994"/>
      <c r="IK2994"/>
      <c r="IL2994"/>
      <c r="IM2994"/>
      <c r="IN2994"/>
    </row>
    <row r="2995" s="33" customFormat="1" ht="15.75" customHeight="1" spans="3:248">
      <c r="C2995" s="86"/>
      <c r="D2995" s="86"/>
      <c r="E2995" s="82"/>
      <c r="F2995" s="87"/>
      <c r="G2995" s="82"/>
      <c r="IG2995"/>
      <c r="IH2995"/>
      <c r="II2995"/>
      <c r="IJ2995"/>
      <c r="IK2995"/>
      <c r="IL2995"/>
      <c r="IM2995"/>
      <c r="IN2995"/>
    </row>
    <row r="2996" s="33" customFormat="1" ht="15.75" customHeight="1" spans="3:248">
      <c r="C2996" s="86"/>
      <c r="D2996" s="86"/>
      <c r="E2996" s="82"/>
      <c r="F2996" s="87"/>
      <c r="G2996" s="82"/>
      <c r="IG2996"/>
      <c r="IH2996"/>
      <c r="II2996"/>
      <c r="IJ2996"/>
      <c r="IK2996"/>
      <c r="IL2996"/>
      <c r="IM2996"/>
      <c r="IN2996"/>
    </row>
    <row r="2997" s="33" customFormat="1" ht="15.75" customHeight="1" spans="3:248">
      <c r="C2997" s="86"/>
      <c r="D2997" s="86"/>
      <c r="E2997" s="82"/>
      <c r="F2997" s="87"/>
      <c r="G2997" s="82"/>
      <c r="IG2997"/>
      <c r="IH2997"/>
      <c r="II2997"/>
      <c r="IJ2997"/>
      <c r="IK2997"/>
      <c r="IL2997"/>
      <c r="IM2997"/>
      <c r="IN2997"/>
    </row>
    <row r="2998" s="33" customFormat="1" ht="15.75" customHeight="1" spans="3:248">
      <c r="C2998" s="86"/>
      <c r="D2998" s="86"/>
      <c r="E2998" s="82"/>
      <c r="F2998" s="87"/>
      <c r="G2998" s="82"/>
      <c r="IG2998"/>
      <c r="IH2998"/>
      <c r="II2998"/>
      <c r="IJ2998"/>
      <c r="IK2998"/>
      <c r="IL2998"/>
      <c r="IM2998"/>
      <c r="IN2998"/>
    </row>
    <row r="2999" s="33" customFormat="1" ht="15.75" customHeight="1" spans="3:248">
      <c r="C2999" s="86"/>
      <c r="D2999" s="86"/>
      <c r="E2999" s="82"/>
      <c r="F2999" s="87"/>
      <c r="G2999" s="82"/>
      <c r="IG2999"/>
      <c r="IH2999"/>
      <c r="II2999"/>
      <c r="IJ2999"/>
      <c r="IK2999"/>
      <c r="IL2999"/>
      <c r="IM2999"/>
      <c r="IN2999"/>
    </row>
    <row r="3000" s="33" customFormat="1" ht="15.75" customHeight="1" spans="3:248">
      <c r="C3000" s="86"/>
      <c r="D3000" s="86"/>
      <c r="E3000" s="82"/>
      <c r="F3000" s="87"/>
      <c r="G3000" s="82"/>
      <c r="IG3000"/>
      <c r="IH3000"/>
      <c r="II3000"/>
      <c r="IJ3000"/>
      <c r="IK3000"/>
      <c r="IL3000"/>
      <c r="IM3000"/>
      <c r="IN3000"/>
    </row>
    <row r="3001" s="33" customFormat="1" ht="15.75" customHeight="1" spans="3:248">
      <c r="C3001" s="86"/>
      <c r="D3001" s="86"/>
      <c r="E3001" s="82"/>
      <c r="F3001" s="87"/>
      <c r="G3001" s="82"/>
      <c r="IG3001"/>
      <c r="IH3001"/>
      <c r="II3001"/>
      <c r="IJ3001"/>
      <c r="IK3001"/>
      <c r="IL3001"/>
      <c r="IM3001"/>
      <c r="IN3001"/>
    </row>
    <row r="3002" s="33" customFormat="1" ht="15.75" customHeight="1" spans="3:248">
      <c r="C3002" s="86"/>
      <c r="D3002" s="86"/>
      <c r="E3002" s="82"/>
      <c r="F3002" s="87"/>
      <c r="G3002" s="82"/>
      <c r="IG3002"/>
      <c r="IH3002"/>
      <c r="II3002"/>
      <c r="IJ3002"/>
      <c r="IK3002"/>
      <c r="IL3002"/>
      <c r="IM3002"/>
      <c r="IN3002"/>
    </row>
    <row r="3003" s="33" customFormat="1" ht="15.75" customHeight="1" spans="3:248">
      <c r="C3003" s="86"/>
      <c r="D3003" s="86"/>
      <c r="E3003" s="82"/>
      <c r="F3003" s="87"/>
      <c r="G3003" s="82"/>
      <c r="IG3003"/>
      <c r="IH3003"/>
      <c r="II3003"/>
      <c r="IJ3003"/>
      <c r="IK3003"/>
      <c r="IL3003"/>
      <c r="IM3003"/>
      <c r="IN3003"/>
    </row>
    <row r="3004" s="33" customFormat="1" ht="15.75" customHeight="1" spans="3:248">
      <c r="C3004" s="86"/>
      <c r="D3004" s="86"/>
      <c r="E3004" s="82"/>
      <c r="F3004" s="87"/>
      <c r="G3004" s="82"/>
      <c r="IG3004"/>
      <c r="IH3004"/>
      <c r="II3004"/>
      <c r="IJ3004"/>
      <c r="IK3004"/>
      <c r="IL3004"/>
      <c r="IM3004"/>
      <c r="IN3004"/>
    </row>
    <row r="3005" s="33" customFormat="1" ht="15.75" customHeight="1" spans="3:248">
      <c r="C3005" s="86"/>
      <c r="D3005" s="86"/>
      <c r="E3005" s="82"/>
      <c r="F3005" s="87"/>
      <c r="G3005" s="82"/>
      <c r="IG3005"/>
      <c r="IH3005"/>
      <c r="II3005"/>
      <c r="IJ3005"/>
      <c r="IK3005"/>
      <c r="IL3005"/>
      <c r="IM3005"/>
      <c r="IN3005"/>
    </row>
    <row r="3006" s="33" customFormat="1" ht="15.75" customHeight="1" spans="3:248">
      <c r="C3006" s="86"/>
      <c r="D3006" s="86"/>
      <c r="E3006" s="82"/>
      <c r="F3006" s="87"/>
      <c r="G3006" s="82"/>
      <c r="IG3006"/>
      <c r="IH3006"/>
      <c r="II3006"/>
      <c r="IJ3006"/>
      <c r="IK3006"/>
      <c r="IL3006"/>
      <c r="IM3006"/>
      <c r="IN3006"/>
    </row>
    <row r="3007" s="33" customFormat="1" ht="15.75" customHeight="1" spans="3:248">
      <c r="C3007" s="86"/>
      <c r="D3007" s="86"/>
      <c r="E3007" s="82"/>
      <c r="F3007" s="87"/>
      <c r="G3007" s="82"/>
      <c r="IG3007"/>
      <c r="IH3007"/>
      <c r="II3007"/>
      <c r="IJ3007"/>
      <c r="IK3007"/>
      <c r="IL3007"/>
      <c r="IM3007"/>
      <c r="IN3007"/>
    </row>
    <row r="3008" s="33" customFormat="1" ht="15.75" customHeight="1" spans="3:248">
      <c r="C3008" s="86"/>
      <c r="D3008" s="86"/>
      <c r="E3008" s="82"/>
      <c r="F3008" s="87"/>
      <c r="G3008" s="82"/>
      <c r="IG3008"/>
      <c r="IH3008"/>
      <c r="II3008"/>
      <c r="IJ3008"/>
      <c r="IK3008"/>
      <c r="IL3008"/>
      <c r="IM3008"/>
      <c r="IN3008"/>
    </row>
    <row r="3009" s="33" customFormat="1" ht="15.75" customHeight="1" spans="3:248">
      <c r="C3009" s="86"/>
      <c r="D3009" s="86"/>
      <c r="E3009" s="82"/>
      <c r="F3009" s="87"/>
      <c r="G3009" s="82"/>
      <c r="IG3009"/>
      <c r="IH3009"/>
      <c r="II3009"/>
      <c r="IJ3009"/>
      <c r="IK3009"/>
      <c r="IL3009"/>
      <c r="IM3009"/>
      <c r="IN3009"/>
    </row>
    <row r="3010" s="33" customFormat="1" ht="15.75" customHeight="1" spans="3:248">
      <c r="C3010" s="86"/>
      <c r="D3010" s="86"/>
      <c r="E3010" s="82"/>
      <c r="F3010" s="87"/>
      <c r="G3010" s="82"/>
      <c r="IG3010"/>
      <c r="IH3010"/>
      <c r="II3010"/>
      <c r="IJ3010"/>
      <c r="IK3010"/>
      <c r="IL3010"/>
      <c r="IM3010"/>
      <c r="IN3010"/>
    </row>
    <row r="3011" s="33" customFormat="1" ht="15.75" customHeight="1" spans="3:248">
      <c r="C3011" s="86"/>
      <c r="D3011" s="86"/>
      <c r="E3011" s="82"/>
      <c r="F3011" s="87"/>
      <c r="G3011" s="82"/>
      <c r="IG3011"/>
      <c r="IH3011"/>
      <c r="II3011"/>
      <c r="IJ3011"/>
      <c r="IK3011"/>
      <c r="IL3011"/>
      <c r="IM3011"/>
      <c r="IN3011"/>
    </row>
    <row r="3012" s="33" customFormat="1" ht="15.75" customHeight="1" spans="3:248">
      <c r="C3012" s="86"/>
      <c r="D3012" s="86"/>
      <c r="E3012" s="82"/>
      <c r="F3012" s="87"/>
      <c r="G3012" s="82"/>
      <c r="IG3012"/>
      <c r="IH3012"/>
      <c r="II3012"/>
      <c r="IJ3012"/>
      <c r="IK3012"/>
      <c r="IL3012"/>
      <c r="IM3012"/>
      <c r="IN3012"/>
    </row>
    <row r="3013" s="33" customFormat="1" ht="15.75" customHeight="1" spans="3:248">
      <c r="C3013" s="86"/>
      <c r="D3013" s="86"/>
      <c r="E3013" s="82"/>
      <c r="F3013" s="87"/>
      <c r="G3013" s="82"/>
      <c r="IG3013"/>
      <c r="IH3013"/>
      <c r="II3013"/>
      <c r="IJ3013"/>
      <c r="IK3013"/>
      <c r="IL3013"/>
      <c r="IM3013"/>
      <c r="IN3013"/>
    </row>
    <row r="3014" s="33" customFormat="1" ht="15.75" customHeight="1" spans="3:248">
      <c r="C3014" s="86"/>
      <c r="D3014" s="86"/>
      <c r="E3014" s="82"/>
      <c r="F3014" s="87"/>
      <c r="G3014" s="82"/>
      <c r="IG3014"/>
      <c r="IH3014"/>
      <c r="II3014"/>
      <c r="IJ3014"/>
      <c r="IK3014"/>
      <c r="IL3014"/>
      <c r="IM3014"/>
      <c r="IN3014"/>
    </row>
    <row r="3015" s="33" customFormat="1" ht="15.75" customHeight="1" spans="3:248">
      <c r="C3015" s="86"/>
      <c r="D3015" s="86"/>
      <c r="E3015" s="82"/>
      <c r="F3015" s="87"/>
      <c r="G3015" s="82"/>
      <c r="IG3015"/>
      <c r="IH3015"/>
      <c r="II3015"/>
      <c r="IJ3015"/>
      <c r="IK3015"/>
      <c r="IL3015"/>
      <c r="IM3015"/>
      <c r="IN3015"/>
    </row>
    <row r="3016" s="33" customFormat="1" ht="15.75" customHeight="1" spans="3:248">
      <c r="C3016" s="86"/>
      <c r="D3016" s="86"/>
      <c r="E3016" s="82"/>
      <c r="F3016" s="87"/>
      <c r="G3016" s="82"/>
      <c r="IG3016"/>
      <c r="IH3016"/>
      <c r="II3016"/>
      <c r="IJ3016"/>
      <c r="IK3016"/>
      <c r="IL3016"/>
      <c r="IM3016"/>
      <c r="IN3016"/>
    </row>
    <row r="3017" s="33" customFormat="1" ht="15.75" customHeight="1" spans="3:248">
      <c r="C3017" s="86"/>
      <c r="D3017" s="86"/>
      <c r="E3017" s="82"/>
      <c r="F3017" s="87"/>
      <c r="G3017" s="82"/>
      <c r="IG3017"/>
      <c r="IH3017"/>
      <c r="II3017"/>
      <c r="IJ3017"/>
      <c r="IK3017"/>
      <c r="IL3017"/>
      <c r="IM3017"/>
      <c r="IN3017"/>
    </row>
    <row r="3018" s="33" customFormat="1" ht="15.75" customHeight="1" spans="3:248">
      <c r="C3018" s="86"/>
      <c r="D3018" s="86"/>
      <c r="E3018" s="82"/>
      <c r="F3018" s="87"/>
      <c r="G3018" s="82"/>
      <c r="IG3018"/>
      <c r="IH3018"/>
      <c r="II3018"/>
      <c r="IJ3018"/>
      <c r="IK3018"/>
      <c r="IL3018"/>
      <c r="IM3018"/>
      <c r="IN3018"/>
    </row>
    <row r="3019" s="33" customFormat="1" ht="15.75" customHeight="1" spans="3:248">
      <c r="C3019" s="86"/>
      <c r="D3019" s="86"/>
      <c r="E3019" s="82"/>
      <c r="F3019" s="87"/>
      <c r="G3019" s="82"/>
      <c r="IG3019"/>
      <c r="IH3019"/>
      <c r="II3019"/>
      <c r="IJ3019"/>
      <c r="IK3019"/>
      <c r="IL3019"/>
      <c r="IM3019"/>
      <c r="IN3019"/>
    </row>
    <row r="3020" s="33" customFormat="1" ht="15.75" customHeight="1" spans="3:248">
      <c r="C3020" s="86"/>
      <c r="D3020" s="86"/>
      <c r="E3020" s="82"/>
      <c r="F3020" s="87"/>
      <c r="G3020" s="82"/>
      <c r="IG3020"/>
      <c r="IH3020"/>
      <c r="II3020"/>
      <c r="IJ3020"/>
      <c r="IK3020"/>
      <c r="IL3020"/>
      <c r="IM3020"/>
      <c r="IN3020"/>
    </row>
    <row r="3021" s="33" customFormat="1" ht="15.75" customHeight="1" spans="3:248">
      <c r="C3021" s="86"/>
      <c r="D3021" s="86"/>
      <c r="E3021" s="82"/>
      <c r="F3021" s="87"/>
      <c r="G3021" s="82"/>
      <c r="IG3021"/>
      <c r="IH3021"/>
      <c r="II3021"/>
      <c r="IJ3021"/>
      <c r="IK3021"/>
      <c r="IL3021"/>
      <c r="IM3021"/>
      <c r="IN3021"/>
    </row>
    <row r="3022" s="33" customFormat="1" ht="15.75" customHeight="1" spans="3:248">
      <c r="C3022" s="86"/>
      <c r="D3022" s="86"/>
      <c r="E3022" s="82"/>
      <c r="F3022" s="87"/>
      <c r="G3022" s="82"/>
      <c r="IG3022"/>
      <c r="IH3022"/>
      <c r="II3022"/>
      <c r="IJ3022"/>
      <c r="IK3022"/>
      <c r="IL3022"/>
      <c r="IM3022"/>
      <c r="IN3022"/>
    </row>
    <row r="3023" s="33" customFormat="1" ht="15.75" customHeight="1" spans="3:248">
      <c r="C3023" s="86"/>
      <c r="D3023" s="86"/>
      <c r="E3023" s="82"/>
      <c r="F3023" s="87"/>
      <c r="G3023" s="82"/>
      <c r="IG3023"/>
      <c r="IH3023"/>
      <c r="II3023"/>
      <c r="IJ3023"/>
      <c r="IK3023"/>
      <c r="IL3023"/>
      <c r="IM3023"/>
      <c r="IN3023"/>
    </row>
    <row r="3024" s="33" customFormat="1" ht="15.75" customHeight="1" spans="3:248">
      <c r="C3024" s="86"/>
      <c r="D3024" s="86"/>
      <c r="E3024" s="82"/>
      <c r="F3024" s="87"/>
      <c r="G3024" s="82"/>
      <c r="IG3024"/>
      <c r="IH3024"/>
      <c r="II3024"/>
      <c r="IJ3024"/>
      <c r="IK3024"/>
      <c r="IL3024"/>
      <c r="IM3024"/>
      <c r="IN3024"/>
    </row>
    <row r="3025" s="33" customFormat="1" ht="15.75" customHeight="1" spans="3:248">
      <c r="C3025" s="86"/>
      <c r="D3025" s="86"/>
      <c r="E3025" s="82"/>
      <c r="F3025" s="87"/>
      <c r="G3025" s="82"/>
      <c r="IG3025"/>
      <c r="IH3025"/>
      <c r="II3025"/>
      <c r="IJ3025"/>
      <c r="IK3025"/>
      <c r="IL3025"/>
      <c r="IM3025"/>
      <c r="IN3025"/>
    </row>
    <row r="3026" s="33" customFormat="1" ht="15.75" customHeight="1" spans="3:248">
      <c r="C3026" s="86"/>
      <c r="D3026" s="86"/>
      <c r="E3026" s="82"/>
      <c r="F3026" s="87"/>
      <c r="G3026" s="82"/>
      <c r="IG3026"/>
      <c r="IH3026"/>
      <c r="II3026"/>
      <c r="IJ3026"/>
      <c r="IK3026"/>
      <c r="IL3026"/>
      <c r="IM3026"/>
      <c r="IN3026"/>
    </row>
    <row r="3027" s="33" customFormat="1" ht="15.75" customHeight="1" spans="3:248">
      <c r="C3027" s="86"/>
      <c r="D3027" s="86"/>
      <c r="E3027" s="82"/>
      <c r="F3027" s="87"/>
      <c r="G3027" s="82"/>
      <c r="IG3027"/>
      <c r="IH3027"/>
      <c r="II3027"/>
      <c r="IJ3027"/>
      <c r="IK3027"/>
      <c r="IL3027"/>
      <c r="IM3027"/>
      <c r="IN3027"/>
    </row>
    <row r="3028" s="33" customFormat="1" ht="15.75" customHeight="1" spans="3:248">
      <c r="C3028" s="86"/>
      <c r="D3028" s="86"/>
      <c r="E3028" s="82"/>
      <c r="F3028" s="87"/>
      <c r="G3028" s="82"/>
      <c r="IG3028"/>
      <c r="IH3028"/>
      <c r="II3028"/>
      <c r="IJ3028"/>
      <c r="IK3028"/>
      <c r="IL3028"/>
      <c r="IM3028"/>
      <c r="IN3028"/>
    </row>
    <row r="3029" s="33" customFormat="1" ht="15.75" customHeight="1" spans="3:248">
      <c r="C3029" s="86"/>
      <c r="D3029" s="86"/>
      <c r="E3029" s="82"/>
      <c r="F3029" s="87"/>
      <c r="G3029" s="82"/>
      <c r="IG3029"/>
      <c r="IH3029"/>
      <c r="II3029"/>
      <c r="IJ3029"/>
      <c r="IK3029"/>
      <c r="IL3029"/>
      <c r="IM3029"/>
      <c r="IN3029"/>
    </row>
    <row r="3030" s="33" customFormat="1" ht="15.75" customHeight="1" spans="3:248">
      <c r="C3030" s="86"/>
      <c r="D3030" s="86"/>
      <c r="E3030" s="82"/>
      <c r="F3030" s="87"/>
      <c r="G3030" s="82"/>
      <c r="IG3030"/>
      <c r="IH3030"/>
      <c r="II3030"/>
      <c r="IJ3030"/>
      <c r="IK3030"/>
      <c r="IL3030"/>
      <c r="IM3030"/>
      <c r="IN3030"/>
    </row>
    <row r="3031" s="33" customFormat="1" ht="15.75" customHeight="1" spans="3:248">
      <c r="C3031" s="86"/>
      <c r="D3031" s="86"/>
      <c r="E3031" s="82"/>
      <c r="F3031" s="87"/>
      <c r="G3031" s="82"/>
      <c r="IG3031"/>
      <c r="IH3031"/>
      <c r="II3031"/>
      <c r="IJ3031"/>
      <c r="IK3031"/>
      <c r="IL3031"/>
      <c r="IM3031"/>
      <c r="IN3031"/>
    </row>
    <row r="3032" s="33" customFormat="1" ht="15.75" customHeight="1" spans="3:248">
      <c r="C3032" s="86"/>
      <c r="D3032" s="86"/>
      <c r="E3032" s="82"/>
      <c r="F3032" s="87"/>
      <c r="G3032" s="82"/>
      <c r="IG3032"/>
      <c r="IH3032"/>
      <c r="II3032"/>
      <c r="IJ3032"/>
      <c r="IK3032"/>
      <c r="IL3032"/>
      <c r="IM3032"/>
      <c r="IN3032"/>
    </row>
    <row r="3033" s="33" customFormat="1" ht="15.75" customHeight="1" spans="3:248">
      <c r="C3033" s="86"/>
      <c r="D3033" s="86"/>
      <c r="E3033" s="82"/>
      <c r="F3033" s="87"/>
      <c r="G3033" s="82"/>
      <c r="IG3033"/>
      <c r="IH3033"/>
      <c r="II3033"/>
      <c r="IJ3033"/>
      <c r="IK3033"/>
      <c r="IL3033"/>
      <c r="IM3033"/>
      <c r="IN3033"/>
    </row>
    <row r="3034" s="33" customFormat="1" ht="15.75" customHeight="1" spans="3:248">
      <c r="C3034" s="86"/>
      <c r="D3034" s="86"/>
      <c r="E3034" s="82"/>
      <c r="F3034" s="87"/>
      <c r="G3034" s="82"/>
      <c r="IG3034"/>
      <c r="IH3034"/>
      <c r="II3034"/>
      <c r="IJ3034"/>
      <c r="IK3034"/>
      <c r="IL3034"/>
      <c r="IM3034"/>
      <c r="IN3034"/>
    </row>
    <row r="3035" s="33" customFormat="1" ht="15.75" customHeight="1" spans="3:248">
      <c r="C3035" s="86"/>
      <c r="D3035" s="86"/>
      <c r="E3035" s="82"/>
      <c r="F3035" s="87"/>
      <c r="G3035" s="82"/>
      <c r="IG3035"/>
      <c r="IH3035"/>
      <c r="II3035"/>
      <c r="IJ3035"/>
      <c r="IK3035"/>
      <c r="IL3035"/>
      <c r="IM3035"/>
      <c r="IN3035"/>
    </row>
    <row r="3036" s="33" customFormat="1" ht="15.75" customHeight="1" spans="3:248">
      <c r="C3036" s="86"/>
      <c r="D3036" s="86"/>
      <c r="E3036" s="82"/>
      <c r="F3036" s="87"/>
      <c r="G3036" s="82"/>
      <c r="IG3036"/>
      <c r="IH3036"/>
      <c r="II3036"/>
      <c r="IJ3036"/>
      <c r="IK3036"/>
      <c r="IL3036"/>
      <c r="IM3036"/>
      <c r="IN3036"/>
    </row>
    <row r="3037" s="33" customFormat="1" ht="15.75" customHeight="1" spans="3:248">
      <c r="C3037" s="86"/>
      <c r="D3037" s="86"/>
      <c r="E3037" s="82"/>
      <c r="F3037" s="87"/>
      <c r="G3037" s="82"/>
      <c r="IG3037"/>
      <c r="IH3037"/>
      <c r="II3037"/>
      <c r="IJ3037"/>
      <c r="IK3037"/>
      <c r="IL3037"/>
      <c r="IM3037"/>
      <c r="IN3037"/>
    </row>
    <row r="3038" s="33" customFormat="1" ht="15.75" customHeight="1" spans="3:248">
      <c r="C3038" s="86"/>
      <c r="D3038" s="86"/>
      <c r="E3038" s="82"/>
      <c r="F3038" s="87"/>
      <c r="G3038" s="82"/>
      <c r="IG3038"/>
      <c r="IH3038"/>
      <c r="II3038"/>
      <c r="IJ3038"/>
      <c r="IK3038"/>
      <c r="IL3038"/>
      <c r="IM3038"/>
      <c r="IN3038"/>
    </row>
    <row r="3039" s="33" customFormat="1" ht="15.75" customHeight="1" spans="3:248">
      <c r="C3039" s="86"/>
      <c r="D3039" s="86"/>
      <c r="E3039" s="82"/>
      <c r="F3039" s="87"/>
      <c r="G3039" s="82"/>
      <c r="IG3039"/>
      <c r="IH3039"/>
      <c r="II3039"/>
      <c r="IJ3039"/>
      <c r="IK3039"/>
      <c r="IL3039"/>
      <c r="IM3039"/>
      <c r="IN3039"/>
    </row>
    <row r="3040" s="33" customFormat="1" ht="15.75" customHeight="1" spans="3:248">
      <c r="C3040" s="86"/>
      <c r="D3040" s="86"/>
      <c r="E3040" s="82"/>
      <c r="F3040" s="87"/>
      <c r="G3040" s="82"/>
      <c r="IG3040"/>
      <c r="IH3040"/>
      <c r="II3040"/>
      <c r="IJ3040"/>
      <c r="IK3040"/>
      <c r="IL3040"/>
      <c r="IM3040"/>
      <c r="IN3040"/>
    </row>
    <row r="3041" s="33" customFormat="1" ht="15.75" customHeight="1" spans="3:248">
      <c r="C3041" s="86"/>
      <c r="D3041" s="86"/>
      <c r="E3041" s="82"/>
      <c r="F3041" s="87"/>
      <c r="G3041" s="82"/>
      <c r="IG3041"/>
      <c r="IH3041"/>
      <c r="II3041"/>
      <c r="IJ3041"/>
      <c r="IK3041"/>
      <c r="IL3041"/>
      <c r="IM3041"/>
      <c r="IN3041"/>
    </row>
    <row r="3042" s="33" customFormat="1" ht="15.75" customHeight="1" spans="3:248">
      <c r="C3042" s="86"/>
      <c r="D3042" s="86"/>
      <c r="E3042" s="82"/>
      <c r="F3042" s="87"/>
      <c r="G3042" s="82"/>
      <c r="IG3042"/>
      <c r="IH3042"/>
      <c r="II3042"/>
      <c r="IJ3042"/>
      <c r="IK3042"/>
      <c r="IL3042"/>
      <c r="IM3042"/>
      <c r="IN3042"/>
    </row>
    <row r="3043" s="33" customFormat="1" ht="15.75" customHeight="1" spans="3:248">
      <c r="C3043" s="86"/>
      <c r="D3043" s="86"/>
      <c r="E3043" s="82"/>
      <c r="F3043" s="87"/>
      <c r="G3043" s="82"/>
      <c r="IG3043"/>
      <c r="IH3043"/>
      <c r="II3043"/>
      <c r="IJ3043"/>
      <c r="IK3043"/>
      <c r="IL3043"/>
      <c r="IM3043"/>
      <c r="IN3043"/>
    </row>
    <row r="3044" s="33" customFormat="1" ht="15.75" customHeight="1" spans="3:248">
      <c r="C3044" s="86"/>
      <c r="D3044" s="86"/>
      <c r="E3044" s="82"/>
      <c r="F3044" s="87"/>
      <c r="G3044" s="82"/>
      <c r="IG3044"/>
      <c r="IH3044"/>
      <c r="II3044"/>
      <c r="IJ3044"/>
      <c r="IK3044"/>
      <c r="IL3044"/>
      <c r="IM3044"/>
      <c r="IN3044"/>
    </row>
    <row r="3045" s="33" customFormat="1" ht="15.75" customHeight="1" spans="3:248">
      <c r="C3045" s="86"/>
      <c r="D3045" s="86"/>
      <c r="E3045" s="82"/>
      <c r="F3045" s="87"/>
      <c r="G3045" s="82"/>
      <c r="IG3045"/>
      <c r="IH3045"/>
      <c r="II3045"/>
      <c r="IJ3045"/>
      <c r="IK3045"/>
      <c r="IL3045"/>
      <c r="IM3045"/>
      <c r="IN3045"/>
    </row>
    <row r="3046" s="33" customFormat="1" ht="15.75" customHeight="1" spans="3:248">
      <c r="C3046" s="86"/>
      <c r="D3046" s="86"/>
      <c r="E3046" s="82"/>
      <c r="F3046" s="87"/>
      <c r="G3046" s="82"/>
      <c r="IG3046"/>
      <c r="IH3046"/>
      <c r="II3046"/>
      <c r="IJ3046"/>
      <c r="IK3046"/>
      <c r="IL3046"/>
      <c r="IM3046"/>
      <c r="IN3046"/>
    </row>
    <row r="3047" s="33" customFormat="1" ht="15.75" customHeight="1" spans="3:248">
      <c r="C3047" s="86"/>
      <c r="D3047" s="86"/>
      <c r="E3047" s="82"/>
      <c r="F3047" s="87"/>
      <c r="G3047" s="82"/>
      <c r="IG3047"/>
      <c r="IH3047"/>
      <c r="II3047"/>
      <c r="IJ3047"/>
      <c r="IK3047"/>
      <c r="IL3047"/>
      <c r="IM3047"/>
      <c r="IN3047"/>
    </row>
    <row r="3048" s="33" customFormat="1" ht="15.75" customHeight="1" spans="3:248">
      <c r="C3048" s="86"/>
      <c r="D3048" s="86"/>
      <c r="E3048" s="82"/>
      <c r="F3048" s="87"/>
      <c r="G3048" s="82"/>
      <c r="IG3048"/>
      <c r="IH3048"/>
      <c r="II3048"/>
      <c r="IJ3048"/>
      <c r="IK3048"/>
      <c r="IL3048"/>
      <c r="IM3048"/>
      <c r="IN3048"/>
    </row>
    <row r="3049" s="33" customFormat="1" ht="15.75" customHeight="1" spans="3:248">
      <c r="C3049" s="86"/>
      <c r="D3049" s="86"/>
      <c r="E3049" s="82"/>
      <c r="F3049" s="87"/>
      <c r="G3049" s="82"/>
      <c r="IG3049"/>
      <c r="IH3049"/>
      <c r="II3049"/>
      <c r="IJ3049"/>
      <c r="IK3049"/>
      <c r="IL3049"/>
      <c r="IM3049"/>
      <c r="IN3049"/>
    </row>
    <row r="3050" s="33" customFormat="1" ht="15.75" customHeight="1" spans="3:248">
      <c r="C3050" s="86"/>
      <c r="D3050" s="86"/>
      <c r="E3050" s="82"/>
      <c r="F3050" s="87"/>
      <c r="G3050" s="82"/>
      <c r="IG3050"/>
      <c r="IH3050"/>
      <c r="II3050"/>
      <c r="IJ3050"/>
      <c r="IK3050"/>
      <c r="IL3050"/>
      <c r="IM3050"/>
      <c r="IN3050"/>
    </row>
    <row r="3051" s="33" customFormat="1" ht="15.75" customHeight="1" spans="3:248">
      <c r="C3051" s="86"/>
      <c r="D3051" s="86"/>
      <c r="E3051" s="82"/>
      <c r="F3051" s="87"/>
      <c r="G3051" s="82"/>
      <c r="IG3051"/>
      <c r="IH3051"/>
      <c r="II3051"/>
      <c r="IJ3051"/>
      <c r="IK3051"/>
      <c r="IL3051"/>
      <c r="IM3051"/>
      <c r="IN3051"/>
    </row>
    <row r="3052" s="33" customFormat="1" ht="15.75" customHeight="1" spans="3:248">
      <c r="C3052" s="86"/>
      <c r="D3052" s="86"/>
      <c r="E3052" s="82"/>
      <c r="F3052" s="87"/>
      <c r="G3052" s="82"/>
      <c r="IG3052"/>
      <c r="IH3052"/>
      <c r="II3052"/>
      <c r="IJ3052"/>
      <c r="IK3052"/>
      <c r="IL3052"/>
      <c r="IM3052"/>
      <c r="IN3052"/>
    </row>
    <row r="3053" s="33" customFormat="1" ht="15.75" customHeight="1" spans="3:248">
      <c r="C3053" s="86"/>
      <c r="D3053" s="86"/>
      <c r="E3053" s="82"/>
      <c r="F3053" s="87"/>
      <c r="G3053" s="82"/>
      <c r="IG3053"/>
      <c r="IH3053"/>
      <c r="II3053"/>
      <c r="IJ3053"/>
      <c r="IK3053"/>
      <c r="IL3053"/>
      <c r="IM3053"/>
      <c r="IN3053"/>
    </row>
    <row r="3054" s="33" customFormat="1" ht="15.75" customHeight="1" spans="3:248">
      <c r="C3054" s="86"/>
      <c r="D3054" s="86"/>
      <c r="E3054" s="82"/>
      <c r="F3054" s="87"/>
      <c r="G3054" s="82"/>
      <c r="IG3054"/>
      <c r="IH3054"/>
      <c r="II3054"/>
      <c r="IJ3054"/>
      <c r="IK3054"/>
      <c r="IL3054"/>
      <c r="IM3054"/>
      <c r="IN3054"/>
    </row>
    <row r="3055" s="33" customFormat="1" ht="15.75" customHeight="1" spans="3:248">
      <c r="C3055" s="86"/>
      <c r="D3055" s="86"/>
      <c r="E3055" s="82"/>
      <c r="F3055" s="87"/>
      <c r="G3055" s="82"/>
      <c r="IG3055"/>
      <c r="IH3055"/>
      <c r="II3055"/>
      <c r="IJ3055"/>
      <c r="IK3055"/>
      <c r="IL3055"/>
      <c r="IM3055"/>
      <c r="IN3055"/>
    </row>
    <row r="3056" s="33" customFormat="1" ht="15.75" customHeight="1" spans="3:248">
      <c r="C3056" s="86"/>
      <c r="D3056" s="86"/>
      <c r="E3056" s="82"/>
      <c r="F3056" s="87"/>
      <c r="G3056" s="82"/>
      <c r="IG3056"/>
      <c r="IH3056"/>
      <c r="II3056"/>
      <c r="IJ3056"/>
      <c r="IK3056"/>
      <c r="IL3056"/>
      <c r="IM3056"/>
      <c r="IN3056"/>
    </row>
    <row r="3057" s="33" customFormat="1" ht="15.75" customHeight="1" spans="3:248">
      <c r="C3057" s="86"/>
      <c r="D3057" s="86"/>
      <c r="E3057" s="82"/>
      <c r="F3057" s="87"/>
      <c r="G3057" s="82"/>
      <c r="IG3057"/>
      <c r="IH3057"/>
      <c r="II3057"/>
      <c r="IJ3057"/>
      <c r="IK3057"/>
      <c r="IL3057"/>
      <c r="IM3057"/>
      <c r="IN3057"/>
    </row>
    <row r="3058" s="33" customFormat="1" ht="15.75" customHeight="1" spans="3:248">
      <c r="C3058" s="86"/>
      <c r="D3058" s="86"/>
      <c r="E3058" s="82"/>
      <c r="F3058" s="87"/>
      <c r="G3058" s="82"/>
      <c r="IG3058"/>
      <c r="IH3058"/>
      <c r="II3058"/>
      <c r="IJ3058"/>
      <c r="IK3058"/>
      <c r="IL3058"/>
      <c r="IM3058"/>
      <c r="IN3058"/>
    </row>
    <row r="3059" s="33" customFormat="1" ht="15.75" customHeight="1" spans="3:248">
      <c r="C3059" s="86"/>
      <c r="D3059" s="86"/>
      <c r="E3059" s="82"/>
      <c r="F3059" s="87"/>
      <c r="G3059" s="82"/>
      <c r="IG3059"/>
      <c r="IH3059"/>
      <c r="II3059"/>
      <c r="IJ3059"/>
      <c r="IK3059"/>
      <c r="IL3059"/>
      <c r="IM3059"/>
      <c r="IN3059"/>
    </row>
    <row r="3060" s="33" customFormat="1" ht="15.75" customHeight="1" spans="3:248">
      <c r="C3060" s="86"/>
      <c r="D3060" s="86"/>
      <c r="E3060" s="82"/>
      <c r="F3060" s="87"/>
      <c r="G3060" s="82"/>
      <c r="IG3060"/>
      <c r="IH3060"/>
      <c r="II3060"/>
      <c r="IJ3060"/>
      <c r="IK3060"/>
      <c r="IL3060"/>
      <c r="IM3060"/>
      <c r="IN3060"/>
    </row>
    <row r="3061" s="33" customFormat="1" ht="15.75" customHeight="1" spans="3:248">
      <c r="C3061" s="86"/>
      <c r="D3061" s="86"/>
      <c r="E3061" s="82"/>
      <c r="F3061" s="87"/>
      <c r="G3061" s="82"/>
      <c r="IG3061"/>
      <c r="IH3061"/>
      <c r="II3061"/>
      <c r="IJ3061"/>
      <c r="IK3061"/>
      <c r="IL3061"/>
      <c r="IM3061"/>
      <c r="IN3061"/>
    </row>
    <row r="3062" s="33" customFormat="1" ht="15.75" customHeight="1" spans="3:248">
      <c r="C3062" s="86"/>
      <c r="D3062" s="86"/>
      <c r="E3062" s="82"/>
      <c r="F3062" s="87"/>
      <c r="G3062" s="82"/>
      <c r="IG3062"/>
      <c r="IH3062"/>
      <c r="II3062"/>
      <c r="IJ3062"/>
      <c r="IK3062"/>
      <c r="IL3062"/>
      <c r="IM3062"/>
      <c r="IN3062"/>
    </row>
    <row r="3063" s="33" customFormat="1" ht="15.75" customHeight="1" spans="3:248">
      <c r="C3063" s="86"/>
      <c r="D3063" s="86"/>
      <c r="E3063" s="82"/>
      <c r="F3063" s="87"/>
      <c r="G3063" s="82"/>
      <c r="IG3063"/>
      <c r="IH3063"/>
      <c r="II3063"/>
      <c r="IJ3063"/>
      <c r="IK3063"/>
      <c r="IL3063"/>
      <c r="IM3063"/>
      <c r="IN3063"/>
    </row>
    <row r="3064" s="33" customFormat="1" ht="15.75" customHeight="1" spans="3:248">
      <c r="C3064" s="86"/>
      <c r="D3064" s="86"/>
      <c r="E3064" s="82"/>
      <c r="F3064" s="87"/>
      <c r="G3064" s="82"/>
      <c r="IG3064"/>
      <c r="IH3064"/>
      <c r="II3064"/>
      <c r="IJ3064"/>
      <c r="IK3064"/>
      <c r="IL3064"/>
      <c r="IM3064"/>
      <c r="IN3064"/>
    </row>
    <row r="3065" s="33" customFormat="1" ht="15.75" customHeight="1" spans="3:248">
      <c r="C3065" s="86"/>
      <c r="D3065" s="86"/>
      <c r="E3065" s="82"/>
      <c r="F3065" s="87"/>
      <c r="G3065" s="82"/>
      <c r="IG3065"/>
      <c r="IH3065"/>
      <c r="II3065"/>
      <c r="IJ3065"/>
      <c r="IK3065"/>
      <c r="IL3065"/>
      <c r="IM3065"/>
      <c r="IN3065"/>
    </row>
    <row r="3066" s="33" customFormat="1" ht="15.75" customHeight="1" spans="3:248">
      <c r="C3066" s="86"/>
      <c r="D3066" s="86"/>
      <c r="E3066" s="82"/>
      <c r="F3066" s="87"/>
      <c r="G3066" s="82"/>
      <c r="IG3066"/>
      <c r="IH3066"/>
      <c r="II3066"/>
      <c r="IJ3066"/>
      <c r="IK3066"/>
      <c r="IL3066"/>
      <c r="IM3066"/>
      <c r="IN3066"/>
    </row>
    <row r="3067" s="33" customFormat="1" ht="15.75" customHeight="1" spans="3:248">
      <c r="C3067" s="86"/>
      <c r="D3067" s="86"/>
      <c r="E3067" s="82"/>
      <c r="F3067" s="87"/>
      <c r="G3067" s="82"/>
      <c r="IG3067"/>
      <c r="IH3067"/>
      <c r="II3067"/>
      <c r="IJ3067"/>
      <c r="IK3067"/>
      <c r="IL3067"/>
      <c r="IM3067"/>
      <c r="IN3067"/>
    </row>
    <row r="3068" s="33" customFormat="1" ht="15.75" customHeight="1" spans="3:248">
      <c r="C3068" s="86"/>
      <c r="D3068" s="86"/>
      <c r="E3068" s="82"/>
      <c r="F3068" s="87"/>
      <c r="G3068" s="82"/>
      <c r="IG3068"/>
      <c r="IH3068"/>
      <c r="II3068"/>
      <c r="IJ3068"/>
      <c r="IK3068"/>
      <c r="IL3068"/>
      <c r="IM3068"/>
      <c r="IN3068"/>
    </row>
    <row r="3069" s="33" customFormat="1" ht="15.75" customHeight="1" spans="3:248">
      <c r="C3069" s="86"/>
      <c r="D3069" s="86"/>
      <c r="E3069" s="82"/>
      <c r="F3069" s="87"/>
      <c r="G3069" s="82"/>
      <c r="IG3069"/>
      <c r="IH3069"/>
      <c r="II3069"/>
      <c r="IJ3069"/>
      <c r="IK3069"/>
      <c r="IL3069"/>
      <c r="IM3069"/>
      <c r="IN3069"/>
    </row>
    <row r="3070" s="33" customFormat="1" ht="15.75" customHeight="1" spans="3:248">
      <c r="C3070" s="86"/>
      <c r="D3070" s="86"/>
      <c r="E3070" s="82"/>
      <c r="F3070" s="87"/>
      <c r="G3070" s="82"/>
      <c r="IG3070"/>
      <c r="IH3070"/>
      <c r="II3070"/>
      <c r="IJ3070"/>
      <c r="IK3070"/>
      <c r="IL3070"/>
      <c r="IM3070"/>
      <c r="IN3070"/>
    </row>
    <row r="3071" s="33" customFormat="1" ht="15.75" customHeight="1" spans="3:248">
      <c r="C3071" s="86"/>
      <c r="D3071" s="86"/>
      <c r="E3071" s="82"/>
      <c r="F3071" s="87"/>
      <c r="G3071" s="82"/>
      <c r="IG3071"/>
      <c r="IH3071"/>
      <c r="II3071"/>
      <c r="IJ3071"/>
      <c r="IK3071"/>
      <c r="IL3071"/>
      <c r="IM3071"/>
      <c r="IN3071"/>
    </row>
    <row r="3072" s="33" customFormat="1" ht="15.75" customHeight="1" spans="3:248">
      <c r="C3072" s="86"/>
      <c r="D3072" s="86"/>
      <c r="E3072" s="82"/>
      <c r="F3072" s="87"/>
      <c r="G3072" s="82"/>
      <c r="IG3072"/>
      <c r="IH3072"/>
      <c r="II3072"/>
      <c r="IJ3072"/>
      <c r="IK3072"/>
      <c r="IL3072"/>
      <c r="IM3072"/>
      <c r="IN3072"/>
    </row>
    <row r="3073" s="33" customFormat="1" ht="15.75" customHeight="1" spans="3:248">
      <c r="C3073" s="86"/>
      <c r="D3073" s="86"/>
      <c r="E3073" s="82"/>
      <c r="F3073" s="87"/>
      <c r="G3073" s="82"/>
      <c r="IG3073"/>
      <c r="IH3073"/>
      <c r="II3073"/>
      <c r="IJ3073"/>
      <c r="IK3073"/>
      <c r="IL3073"/>
      <c r="IM3073"/>
      <c r="IN3073"/>
    </row>
    <row r="3074" s="33" customFormat="1" ht="15.75" customHeight="1" spans="3:248">
      <c r="C3074" s="86"/>
      <c r="D3074" s="86"/>
      <c r="E3074" s="82"/>
      <c r="F3074" s="87"/>
      <c r="G3074" s="82"/>
      <c r="IG3074"/>
      <c r="IH3074"/>
      <c r="II3074"/>
      <c r="IJ3074"/>
      <c r="IK3074"/>
      <c r="IL3074"/>
      <c r="IM3074"/>
      <c r="IN3074"/>
    </row>
    <row r="3075" s="33" customFormat="1" ht="15.75" customHeight="1" spans="3:248">
      <c r="C3075" s="86"/>
      <c r="D3075" s="86"/>
      <c r="E3075" s="82"/>
      <c r="F3075" s="87"/>
      <c r="G3075" s="82"/>
      <c r="IG3075"/>
      <c r="IH3075"/>
      <c r="II3075"/>
      <c r="IJ3075"/>
      <c r="IK3075"/>
      <c r="IL3075"/>
      <c r="IM3075"/>
      <c r="IN3075"/>
    </row>
    <row r="3076" s="33" customFormat="1" ht="15.75" customHeight="1" spans="3:248">
      <c r="C3076" s="86"/>
      <c r="D3076" s="86"/>
      <c r="E3076" s="82"/>
      <c r="F3076" s="87"/>
      <c r="G3076" s="82"/>
      <c r="IG3076"/>
      <c r="IH3076"/>
      <c r="II3076"/>
      <c r="IJ3076"/>
      <c r="IK3076"/>
      <c r="IL3076"/>
      <c r="IM3076"/>
      <c r="IN3076"/>
    </row>
    <row r="3077" s="33" customFormat="1" ht="15.75" customHeight="1" spans="3:248">
      <c r="C3077" s="86"/>
      <c r="D3077" s="86"/>
      <c r="E3077" s="82"/>
      <c r="F3077" s="87"/>
      <c r="G3077" s="82"/>
      <c r="IG3077"/>
      <c r="IH3077"/>
      <c r="II3077"/>
      <c r="IJ3077"/>
      <c r="IK3077"/>
      <c r="IL3077"/>
      <c r="IM3077"/>
      <c r="IN3077"/>
    </row>
    <row r="3078" s="33" customFormat="1" ht="15.75" customHeight="1" spans="3:248">
      <c r="C3078" s="86"/>
      <c r="D3078" s="86"/>
      <c r="E3078" s="82"/>
      <c r="F3078" s="87"/>
      <c r="G3078" s="82"/>
      <c r="IG3078"/>
      <c r="IH3078"/>
      <c r="II3078"/>
      <c r="IJ3078"/>
      <c r="IK3078"/>
      <c r="IL3078"/>
      <c r="IM3078"/>
      <c r="IN3078"/>
    </row>
    <row r="3079" s="33" customFormat="1" ht="15.75" customHeight="1" spans="3:248">
      <c r="C3079" s="86"/>
      <c r="D3079" s="86"/>
      <c r="E3079" s="82"/>
      <c r="F3079" s="87"/>
      <c r="G3079" s="82"/>
      <c r="IG3079"/>
      <c r="IH3079"/>
      <c r="II3079"/>
      <c r="IJ3079"/>
      <c r="IK3079"/>
      <c r="IL3079"/>
      <c r="IM3079"/>
      <c r="IN3079"/>
    </row>
    <row r="3080" s="33" customFormat="1" ht="15.75" customHeight="1" spans="3:248">
      <c r="C3080" s="86"/>
      <c r="D3080" s="86"/>
      <c r="E3080" s="82"/>
      <c r="F3080" s="87"/>
      <c r="G3080" s="82"/>
      <c r="IG3080"/>
      <c r="IH3080"/>
      <c r="II3080"/>
      <c r="IJ3080"/>
      <c r="IK3080"/>
      <c r="IL3080"/>
      <c r="IM3080"/>
      <c r="IN3080"/>
    </row>
    <row r="3081" s="33" customFormat="1" ht="15.75" customHeight="1" spans="3:248">
      <c r="C3081" s="86"/>
      <c r="D3081" s="86"/>
      <c r="E3081" s="82"/>
      <c r="F3081" s="87"/>
      <c r="G3081" s="82"/>
      <c r="IG3081"/>
      <c r="IH3081"/>
      <c r="II3081"/>
      <c r="IJ3081"/>
      <c r="IK3081"/>
      <c r="IL3081"/>
      <c r="IM3081"/>
      <c r="IN3081"/>
    </row>
    <row r="3082" s="33" customFormat="1" ht="15.75" customHeight="1" spans="3:248">
      <c r="C3082" s="86"/>
      <c r="D3082" s="86"/>
      <c r="E3082" s="82"/>
      <c r="F3082" s="87"/>
      <c r="G3082" s="82"/>
      <c r="IG3082"/>
      <c r="IH3082"/>
      <c r="II3082"/>
      <c r="IJ3082"/>
      <c r="IK3082"/>
      <c r="IL3082"/>
      <c r="IM3082"/>
      <c r="IN3082"/>
    </row>
    <row r="3083" s="33" customFormat="1" ht="15.75" customHeight="1" spans="3:248">
      <c r="C3083" s="86"/>
      <c r="D3083" s="86"/>
      <c r="E3083" s="82"/>
      <c r="F3083" s="87"/>
      <c r="G3083" s="82"/>
      <c r="IG3083"/>
      <c r="IH3083"/>
      <c r="II3083"/>
      <c r="IJ3083"/>
      <c r="IK3083"/>
      <c r="IL3083"/>
      <c r="IM3083"/>
      <c r="IN3083"/>
    </row>
    <row r="3084" s="33" customFormat="1" ht="15.75" customHeight="1" spans="3:248">
      <c r="C3084" s="86"/>
      <c r="D3084" s="86"/>
      <c r="E3084" s="82"/>
      <c r="F3084" s="87"/>
      <c r="G3084" s="82"/>
      <c r="IG3084"/>
      <c r="IH3084"/>
      <c r="II3084"/>
      <c r="IJ3084"/>
      <c r="IK3084"/>
      <c r="IL3084"/>
      <c r="IM3084"/>
      <c r="IN3084"/>
    </row>
    <row r="3085" s="33" customFormat="1" ht="15.75" customHeight="1" spans="3:248">
      <c r="C3085" s="86"/>
      <c r="D3085" s="86"/>
      <c r="E3085" s="82"/>
      <c r="F3085" s="87"/>
      <c r="G3085" s="82"/>
      <c r="IG3085"/>
      <c r="IH3085"/>
      <c r="II3085"/>
      <c r="IJ3085"/>
      <c r="IK3085"/>
      <c r="IL3085"/>
      <c r="IM3085"/>
      <c r="IN3085"/>
    </row>
    <row r="3086" s="33" customFormat="1" ht="15.75" customHeight="1" spans="3:248">
      <c r="C3086" s="86"/>
      <c r="D3086" s="86"/>
      <c r="E3086" s="82"/>
      <c r="F3086" s="87"/>
      <c r="G3086" s="82"/>
      <c r="IG3086"/>
      <c r="IH3086"/>
      <c r="II3086"/>
      <c r="IJ3086"/>
      <c r="IK3086"/>
      <c r="IL3086"/>
      <c r="IM3086"/>
      <c r="IN3086"/>
    </row>
    <row r="3087" s="33" customFormat="1" ht="15.75" customHeight="1" spans="3:248">
      <c r="C3087" s="86"/>
      <c r="D3087" s="86"/>
      <c r="E3087" s="82"/>
      <c r="F3087" s="87"/>
      <c r="G3087" s="82"/>
      <c r="IG3087"/>
      <c r="IH3087"/>
      <c r="II3087"/>
      <c r="IJ3087"/>
      <c r="IK3087"/>
      <c r="IL3087"/>
      <c r="IM3087"/>
      <c r="IN3087"/>
    </row>
    <row r="3088" s="33" customFormat="1" ht="15.75" customHeight="1" spans="3:248">
      <c r="C3088" s="86"/>
      <c r="D3088" s="86"/>
      <c r="E3088" s="82"/>
      <c r="F3088" s="87"/>
      <c r="G3088" s="82"/>
      <c r="IG3088"/>
      <c r="IH3088"/>
      <c r="II3088"/>
      <c r="IJ3088"/>
      <c r="IK3088"/>
      <c r="IL3088"/>
      <c r="IM3088"/>
      <c r="IN3088"/>
    </row>
    <row r="3089" s="33" customFormat="1" ht="15.75" customHeight="1" spans="3:248">
      <c r="C3089" s="86"/>
      <c r="D3089" s="86"/>
      <c r="E3089" s="82"/>
      <c r="F3089" s="87"/>
      <c r="G3089" s="82"/>
      <c r="IG3089"/>
      <c r="IH3089"/>
      <c r="II3089"/>
      <c r="IJ3089"/>
      <c r="IK3089"/>
      <c r="IL3089"/>
      <c r="IM3089"/>
      <c r="IN3089"/>
    </row>
    <row r="3090" s="33" customFormat="1" ht="15.75" customHeight="1" spans="3:248">
      <c r="C3090" s="86"/>
      <c r="D3090" s="86"/>
      <c r="E3090" s="82"/>
      <c r="F3090" s="87"/>
      <c r="G3090" s="82"/>
      <c r="IG3090"/>
      <c r="IH3090"/>
      <c r="II3090"/>
      <c r="IJ3090"/>
      <c r="IK3090"/>
      <c r="IL3090"/>
      <c r="IM3090"/>
      <c r="IN3090"/>
    </row>
    <row r="3091" s="33" customFormat="1" ht="15.75" customHeight="1" spans="3:248">
      <c r="C3091" s="86"/>
      <c r="D3091" s="86"/>
      <c r="E3091" s="82"/>
      <c r="F3091" s="87"/>
      <c r="G3091" s="82"/>
      <c r="IG3091"/>
      <c r="IH3091"/>
      <c r="II3091"/>
      <c r="IJ3091"/>
      <c r="IK3091"/>
      <c r="IL3091"/>
      <c r="IM3091"/>
      <c r="IN3091"/>
    </row>
    <row r="3092" s="33" customFormat="1" ht="15.75" customHeight="1" spans="3:248">
      <c r="C3092" s="86"/>
      <c r="D3092" s="86"/>
      <c r="E3092" s="82"/>
      <c r="F3092" s="87"/>
      <c r="G3092" s="82"/>
      <c r="IG3092"/>
      <c r="IH3092"/>
      <c r="II3092"/>
      <c r="IJ3092"/>
      <c r="IK3092"/>
      <c r="IL3092"/>
      <c r="IM3092"/>
      <c r="IN3092"/>
    </row>
    <row r="3093" s="33" customFormat="1" ht="15.75" customHeight="1" spans="3:248">
      <c r="C3093" s="86"/>
      <c r="D3093" s="86"/>
      <c r="E3093" s="82"/>
      <c r="F3093" s="87"/>
      <c r="G3093" s="82"/>
      <c r="IG3093"/>
      <c r="IH3093"/>
      <c r="II3093"/>
      <c r="IJ3093"/>
      <c r="IK3093"/>
      <c r="IL3093"/>
      <c r="IM3093"/>
      <c r="IN3093"/>
    </row>
    <row r="3094" s="33" customFormat="1" ht="15.75" customHeight="1" spans="3:248">
      <c r="C3094" s="86"/>
      <c r="D3094" s="86"/>
      <c r="E3094" s="82"/>
      <c r="F3094" s="87"/>
      <c r="G3094" s="82"/>
      <c r="IG3094"/>
      <c r="IH3094"/>
      <c r="II3094"/>
      <c r="IJ3094"/>
      <c r="IK3094"/>
      <c r="IL3094"/>
      <c r="IM3094"/>
      <c r="IN3094"/>
    </row>
    <row r="3095" s="33" customFormat="1" ht="15.75" customHeight="1" spans="3:248">
      <c r="C3095" s="86"/>
      <c r="D3095" s="86"/>
      <c r="E3095" s="82"/>
      <c r="F3095" s="87"/>
      <c r="G3095" s="82"/>
      <c r="IG3095"/>
      <c r="IH3095"/>
      <c r="II3095"/>
      <c r="IJ3095"/>
      <c r="IK3095"/>
      <c r="IL3095"/>
      <c r="IM3095"/>
      <c r="IN3095"/>
    </row>
    <row r="3096" s="33" customFormat="1" ht="15.75" customHeight="1" spans="3:248">
      <c r="C3096" s="86"/>
      <c r="D3096" s="86"/>
      <c r="E3096" s="82"/>
      <c r="F3096" s="87"/>
      <c r="G3096" s="82"/>
      <c r="IG3096"/>
      <c r="IH3096"/>
      <c r="II3096"/>
      <c r="IJ3096"/>
      <c r="IK3096"/>
      <c r="IL3096"/>
      <c r="IM3096"/>
      <c r="IN3096"/>
    </row>
    <row r="3097" s="33" customFormat="1" ht="15.75" customHeight="1" spans="3:248">
      <c r="C3097" s="86"/>
      <c r="D3097" s="86"/>
      <c r="E3097" s="82"/>
      <c r="F3097" s="87"/>
      <c r="G3097" s="82"/>
      <c r="IG3097"/>
      <c r="IH3097"/>
      <c r="II3097"/>
      <c r="IJ3097"/>
      <c r="IK3097"/>
      <c r="IL3097"/>
      <c r="IM3097"/>
      <c r="IN3097"/>
    </row>
    <row r="3098" s="33" customFormat="1" ht="15.75" customHeight="1" spans="3:248">
      <c r="C3098" s="86"/>
      <c r="D3098" s="86"/>
      <c r="E3098" s="82"/>
      <c r="F3098" s="87"/>
      <c r="G3098" s="82"/>
      <c r="IG3098"/>
      <c r="IH3098"/>
      <c r="II3098"/>
      <c r="IJ3098"/>
      <c r="IK3098"/>
      <c r="IL3098"/>
      <c r="IM3098"/>
      <c r="IN3098"/>
    </row>
    <row r="3099" s="33" customFormat="1" ht="15.75" customHeight="1" spans="3:248">
      <c r="C3099" s="86"/>
      <c r="D3099" s="86"/>
      <c r="E3099" s="82"/>
      <c r="F3099" s="87"/>
      <c r="G3099" s="82"/>
      <c r="IG3099"/>
      <c r="IH3099"/>
      <c r="II3099"/>
      <c r="IJ3099"/>
      <c r="IK3099"/>
      <c r="IL3099"/>
      <c r="IM3099"/>
      <c r="IN3099"/>
    </row>
    <row r="3100" s="33" customFormat="1" ht="15.75" customHeight="1" spans="3:248">
      <c r="C3100" s="86"/>
      <c r="D3100" s="86"/>
      <c r="E3100" s="82"/>
      <c r="F3100" s="87"/>
      <c r="G3100" s="82"/>
      <c r="IG3100"/>
      <c r="IH3100"/>
      <c r="II3100"/>
      <c r="IJ3100"/>
      <c r="IK3100"/>
      <c r="IL3100"/>
      <c r="IM3100"/>
      <c r="IN3100"/>
    </row>
    <row r="3101" s="33" customFormat="1" ht="15.75" customHeight="1" spans="3:248">
      <c r="C3101" s="86"/>
      <c r="D3101" s="86"/>
      <c r="E3101" s="82"/>
      <c r="F3101" s="87"/>
      <c r="G3101" s="82"/>
      <c r="IG3101"/>
      <c r="IH3101"/>
      <c r="II3101"/>
      <c r="IJ3101"/>
      <c r="IK3101"/>
      <c r="IL3101"/>
      <c r="IM3101"/>
      <c r="IN3101"/>
    </row>
    <row r="3102" s="33" customFormat="1" ht="15.75" customHeight="1" spans="3:248">
      <c r="C3102" s="86"/>
      <c r="D3102" s="86"/>
      <c r="E3102" s="82"/>
      <c r="F3102" s="87"/>
      <c r="G3102" s="82"/>
      <c r="IG3102"/>
      <c r="IH3102"/>
      <c r="II3102"/>
      <c r="IJ3102"/>
      <c r="IK3102"/>
      <c r="IL3102"/>
      <c r="IM3102"/>
      <c r="IN3102"/>
    </row>
    <row r="3103" s="33" customFormat="1" ht="15.75" customHeight="1" spans="3:248">
      <c r="C3103" s="86"/>
      <c r="D3103" s="86"/>
      <c r="E3103" s="82"/>
      <c r="F3103" s="87"/>
      <c r="G3103" s="82"/>
      <c r="IG3103"/>
      <c r="IH3103"/>
      <c r="II3103"/>
      <c r="IJ3103"/>
      <c r="IK3103"/>
      <c r="IL3103"/>
      <c r="IM3103"/>
      <c r="IN3103"/>
    </row>
    <row r="3104" s="33" customFormat="1" ht="15.75" customHeight="1" spans="3:248">
      <c r="C3104" s="86"/>
      <c r="D3104" s="86"/>
      <c r="E3104" s="82"/>
      <c r="F3104" s="87"/>
      <c r="G3104" s="82"/>
      <c r="IG3104"/>
      <c r="IH3104"/>
      <c r="II3104"/>
      <c r="IJ3104"/>
      <c r="IK3104"/>
      <c r="IL3104"/>
      <c r="IM3104"/>
      <c r="IN3104"/>
    </row>
    <row r="3105" s="33" customFormat="1" ht="15.75" customHeight="1" spans="3:248">
      <c r="C3105" s="86"/>
      <c r="D3105" s="86"/>
      <c r="E3105" s="82"/>
      <c r="F3105" s="87"/>
      <c r="G3105" s="82"/>
      <c r="IG3105"/>
      <c r="IH3105"/>
      <c r="II3105"/>
      <c r="IJ3105"/>
      <c r="IK3105"/>
      <c r="IL3105"/>
      <c r="IM3105"/>
      <c r="IN3105"/>
    </row>
    <row r="3106" s="33" customFormat="1" ht="15.75" customHeight="1" spans="3:248">
      <c r="C3106" s="86"/>
      <c r="D3106" s="86"/>
      <c r="E3106" s="82"/>
      <c r="F3106" s="87"/>
      <c r="G3106" s="82"/>
      <c r="IG3106"/>
      <c r="IH3106"/>
      <c r="II3106"/>
      <c r="IJ3106"/>
      <c r="IK3106"/>
      <c r="IL3106"/>
      <c r="IM3106"/>
      <c r="IN3106"/>
    </row>
    <row r="3107" s="33" customFormat="1" ht="15.75" customHeight="1" spans="3:248">
      <c r="C3107" s="86"/>
      <c r="D3107" s="86"/>
      <c r="E3107" s="82"/>
      <c r="F3107" s="87"/>
      <c r="G3107" s="82"/>
      <c r="IG3107"/>
      <c r="IH3107"/>
      <c r="II3107"/>
      <c r="IJ3107"/>
      <c r="IK3107"/>
      <c r="IL3107"/>
      <c r="IM3107"/>
      <c r="IN3107"/>
    </row>
    <row r="3108" s="33" customFormat="1" ht="15.75" customHeight="1" spans="3:248">
      <c r="C3108" s="86"/>
      <c r="D3108" s="86"/>
      <c r="E3108" s="82"/>
      <c r="F3108" s="87"/>
      <c r="G3108" s="82"/>
      <c r="IG3108"/>
      <c r="IH3108"/>
      <c r="II3108"/>
      <c r="IJ3108"/>
      <c r="IK3108"/>
      <c r="IL3108"/>
      <c r="IM3108"/>
      <c r="IN3108"/>
    </row>
    <row r="3109" s="33" customFormat="1" ht="15.75" customHeight="1" spans="3:248">
      <c r="C3109" s="86"/>
      <c r="D3109" s="86"/>
      <c r="E3109" s="82"/>
      <c r="F3109" s="87"/>
      <c r="G3109" s="82"/>
      <c r="IG3109"/>
      <c r="IH3109"/>
      <c r="II3109"/>
      <c r="IJ3109"/>
      <c r="IK3109"/>
      <c r="IL3109"/>
      <c r="IM3109"/>
      <c r="IN3109"/>
    </row>
    <row r="3110" s="33" customFormat="1" ht="15.75" customHeight="1" spans="3:248">
      <c r="C3110" s="86"/>
      <c r="D3110" s="86"/>
      <c r="E3110" s="82"/>
      <c r="F3110" s="87"/>
      <c r="G3110" s="82"/>
      <c r="IG3110"/>
      <c r="IH3110"/>
      <c r="II3110"/>
      <c r="IJ3110"/>
      <c r="IK3110"/>
      <c r="IL3110"/>
      <c r="IM3110"/>
      <c r="IN3110"/>
    </row>
    <row r="3111" s="33" customFormat="1" ht="15.75" customHeight="1" spans="3:248">
      <c r="C3111" s="86"/>
      <c r="D3111" s="86"/>
      <c r="E3111" s="82"/>
      <c r="F3111" s="87"/>
      <c r="G3111" s="82"/>
      <c r="IG3111"/>
      <c r="IH3111"/>
      <c r="II3111"/>
      <c r="IJ3111"/>
      <c r="IK3111"/>
      <c r="IL3111"/>
      <c r="IM3111"/>
      <c r="IN3111"/>
    </row>
    <row r="3112" s="33" customFormat="1" ht="15.75" customHeight="1" spans="3:248">
      <c r="C3112" s="86"/>
      <c r="D3112" s="86"/>
      <c r="E3112" s="82"/>
      <c r="F3112" s="87"/>
      <c r="G3112" s="82"/>
      <c r="IG3112"/>
      <c r="IH3112"/>
      <c r="II3112"/>
      <c r="IJ3112"/>
      <c r="IK3112"/>
      <c r="IL3112"/>
      <c r="IM3112"/>
      <c r="IN3112"/>
    </row>
    <row r="3113" s="33" customFormat="1" ht="15.75" customHeight="1" spans="3:248">
      <c r="C3113" s="86"/>
      <c r="D3113" s="86"/>
      <c r="E3113" s="82"/>
      <c r="F3113" s="87"/>
      <c r="G3113" s="82"/>
      <c r="IG3113"/>
      <c r="IH3113"/>
      <c r="II3113"/>
      <c r="IJ3113"/>
      <c r="IK3113"/>
      <c r="IL3113"/>
      <c r="IM3113"/>
      <c r="IN3113"/>
    </row>
    <row r="3114" s="33" customFormat="1" ht="15.75" customHeight="1" spans="3:248">
      <c r="C3114" s="86"/>
      <c r="D3114" s="86"/>
      <c r="E3114" s="82"/>
      <c r="F3114" s="87"/>
      <c r="G3114" s="82"/>
      <c r="IG3114"/>
      <c r="IH3114"/>
      <c r="II3114"/>
      <c r="IJ3114"/>
      <c r="IK3114"/>
      <c r="IL3114"/>
      <c r="IM3114"/>
      <c r="IN3114"/>
    </row>
    <row r="3115" s="33" customFormat="1" ht="15.75" customHeight="1" spans="3:248">
      <c r="C3115" s="86"/>
      <c r="D3115" s="86"/>
      <c r="E3115" s="82"/>
      <c r="F3115" s="87"/>
      <c r="G3115" s="82"/>
      <c r="IG3115"/>
      <c r="IH3115"/>
      <c r="II3115"/>
      <c r="IJ3115"/>
      <c r="IK3115"/>
      <c r="IL3115"/>
      <c r="IM3115"/>
      <c r="IN3115"/>
    </row>
    <row r="3116" s="33" customFormat="1" ht="15.75" customHeight="1" spans="3:248">
      <c r="C3116" s="86"/>
      <c r="D3116" s="86"/>
      <c r="E3116" s="82"/>
      <c r="F3116" s="87"/>
      <c r="G3116" s="82"/>
      <c r="IG3116"/>
      <c r="IH3116"/>
      <c r="II3116"/>
      <c r="IJ3116"/>
      <c r="IK3116"/>
      <c r="IL3116"/>
      <c r="IM3116"/>
      <c r="IN3116"/>
    </row>
    <row r="3117" s="33" customFormat="1" ht="15.75" customHeight="1" spans="3:248">
      <c r="C3117" s="86"/>
      <c r="D3117" s="86"/>
      <c r="E3117" s="82"/>
      <c r="F3117" s="87"/>
      <c r="G3117" s="82"/>
      <c r="IG3117"/>
      <c r="IH3117"/>
      <c r="II3117"/>
      <c r="IJ3117"/>
      <c r="IK3117"/>
      <c r="IL3117"/>
      <c r="IM3117"/>
      <c r="IN3117"/>
    </row>
    <row r="3118" s="33" customFormat="1" ht="15.75" customHeight="1" spans="3:248">
      <c r="C3118" s="86"/>
      <c r="D3118" s="86"/>
      <c r="E3118" s="82"/>
      <c r="F3118" s="87"/>
      <c r="G3118" s="82"/>
      <c r="IG3118"/>
      <c r="IH3118"/>
      <c r="II3118"/>
      <c r="IJ3118"/>
      <c r="IK3118"/>
      <c r="IL3118"/>
      <c r="IM3118"/>
      <c r="IN3118"/>
    </row>
    <row r="3119" s="33" customFormat="1" ht="15.75" customHeight="1" spans="3:248">
      <c r="C3119" s="86"/>
      <c r="D3119" s="86"/>
      <c r="E3119" s="82"/>
      <c r="F3119" s="87"/>
      <c r="G3119" s="82"/>
      <c r="IG3119"/>
      <c r="IH3119"/>
      <c r="II3119"/>
      <c r="IJ3119"/>
      <c r="IK3119"/>
      <c r="IL3119"/>
      <c r="IM3119"/>
      <c r="IN3119"/>
    </row>
    <row r="3120" s="33" customFormat="1" ht="15.75" customHeight="1" spans="3:248">
      <c r="C3120" s="86"/>
      <c r="D3120" s="86"/>
      <c r="E3120" s="82"/>
      <c r="F3120" s="87"/>
      <c r="G3120" s="82"/>
      <c r="IG3120"/>
      <c r="IH3120"/>
      <c r="II3120"/>
      <c r="IJ3120"/>
      <c r="IK3120"/>
      <c r="IL3120"/>
      <c r="IM3120"/>
      <c r="IN3120"/>
    </row>
    <row r="3121" s="33" customFormat="1" ht="15.75" customHeight="1" spans="3:248">
      <c r="C3121" s="86"/>
      <c r="D3121" s="86"/>
      <c r="E3121" s="82"/>
      <c r="F3121" s="87"/>
      <c r="G3121" s="82"/>
      <c r="IG3121"/>
      <c r="IH3121"/>
      <c r="II3121"/>
      <c r="IJ3121"/>
      <c r="IK3121"/>
      <c r="IL3121"/>
      <c r="IM3121"/>
      <c r="IN3121"/>
    </row>
    <row r="3122" s="33" customFormat="1" ht="15.75" customHeight="1" spans="3:248">
      <c r="C3122" s="86"/>
      <c r="D3122" s="86"/>
      <c r="E3122" s="82"/>
      <c r="F3122" s="87"/>
      <c r="G3122" s="82"/>
      <c r="IG3122"/>
      <c r="IH3122"/>
      <c r="II3122"/>
      <c r="IJ3122"/>
      <c r="IK3122"/>
      <c r="IL3122"/>
      <c r="IM3122"/>
      <c r="IN3122"/>
    </row>
    <row r="3123" s="33" customFormat="1" ht="15.75" customHeight="1" spans="3:248">
      <c r="C3123" s="86"/>
      <c r="D3123" s="86"/>
      <c r="E3123" s="82"/>
      <c r="F3123" s="87"/>
      <c r="G3123" s="82"/>
      <c r="IG3123"/>
      <c r="IH3123"/>
      <c r="II3123"/>
      <c r="IJ3123"/>
      <c r="IK3123"/>
      <c r="IL3123"/>
      <c r="IM3123"/>
      <c r="IN3123"/>
    </row>
    <row r="3124" s="33" customFormat="1" ht="15.75" customHeight="1" spans="3:248">
      <c r="C3124" s="86"/>
      <c r="D3124" s="86"/>
      <c r="E3124" s="82"/>
      <c r="F3124" s="87"/>
      <c r="G3124" s="82"/>
      <c r="IG3124"/>
      <c r="IH3124"/>
      <c r="II3124"/>
      <c r="IJ3124"/>
      <c r="IK3124"/>
      <c r="IL3124"/>
      <c r="IM3124"/>
      <c r="IN3124"/>
    </row>
    <row r="3125" s="33" customFormat="1" ht="15.75" customHeight="1" spans="3:248">
      <c r="C3125" s="86"/>
      <c r="D3125" s="86"/>
      <c r="E3125" s="82"/>
      <c r="F3125" s="87"/>
      <c r="G3125" s="82"/>
      <c r="IG3125"/>
      <c r="IH3125"/>
      <c r="II3125"/>
      <c r="IJ3125"/>
      <c r="IK3125"/>
      <c r="IL3125"/>
      <c r="IM3125"/>
      <c r="IN3125"/>
    </row>
    <row r="3126" s="33" customFormat="1" ht="15.75" customHeight="1" spans="3:248">
      <c r="C3126" s="86"/>
      <c r="D3126" s="86"/>
      <c r="E3126" s="82"/>
      <c r="F3126" s="87"/>
      <c r="G3126" s="82"/>
      <c r="IG3126"/>
      <c r="IH3126"/>
      <c r="II3126"/>
      <c r="IJ3126"/>
      <c r="IK3126"/>
      <c r="IL3126"/>
      <c r="IM3126"/>
      <c r="IN3126"/>
    </row>
    <row r="3127" s="33" customFormat="1" ht="15.75" customHeight="1" spans="3:248">
      <c r="C3127" s="86"/>
      <c r="D3127" s="86"/>
      <c r="E3127" s="82"/>
      <c r="F3127" s="87"/>
      <c r="G3127" s="82"/>
      <c r="IG3127"/>
      <c r="IH3127"/>
      <c r="II3127"/>
      <c r="IJ3127"/>
      <c r="IK3127"/>
      <c r="IL3127"/>
      <c r="IM3127"/>
      <c r="IN3127"/>
    </row>
    <row r="3128" s="33" customFormat="1" ht="15.75" customHeight="1" spans="3:248">
      <c r="C3128" s="86"/>
      <c r="D3128" s="86"/>
      <c r="E3128" s="82"/>
      <c r="F3128" s="87"/>
      <c r="G3128" s="82"/>
      <c r="IG3128"/>
      <c r="IH3128"/>
      <c r="II3128"/>
      <c r="IJ3128"/>
      <c r="IK3128"/>
      <c r="IL3128"/>
      <c r="IM3128"/>
      <c r="IN3128"/>
    </row>
    <row r="3129" s="33" customFormat="1" ht="15.75" customHeight="1" spans="3:248">
      <c r="C3129" s="86"/>
      <c r="D3129" s="86"/>
      <c r="E3129" s="82"/>
      <c r="F3129" s="87"/>
      <c r="G3129" s="82"/>
      <c r="IG3129"/>
      <c r="IH3129"/>
      <c r="II3129"/>
      <c r="IJ3129"/>
      <c r="IK3129"/>
      <c r="IL3129"/>
      <c r="IM3129"/>
      <c r="IN3129"/>
    </row>
    <row r="3130" s="33" customFormat="1" ht="15.75" customHeight="1" spans="3:248">
      <c r="C3130" s="86"/>
      <c r="D3130" s="86"/>
      <c r="E3130" s="82"/>
      <c r="F3130" s="87"/>
      <c r="G3130" s="82"/>
      <c r="IG3130"/>
      <c r="IH3130"/>
      <c r="II3130"/>
      <c r="IJ3130"/>
      <c r="IK3130"/>
      <c r="IL3130"/>
      <c r="IM3130"/>
      <c r="IN3130"/>
    </row>
    <row r="3131" s="33" customFormat="1" ht="15.75" customHeight="1" spans="3:248">
      <c r="C3131" s="86"/>
      <c r="D3131" s="86"/>
      <c r="E3131" s="82"/>
      <c r="F3131" s="87"/>
      <c r="G3131" s="82"/>
      <c r="IG3131"/>
      <c r="IH3131"/>
      <c r="II3131"/>
      <c r="IJ3131"/>
      <c r="IK3131"/>
      <c r="IL3131"/>
      <c r="IM3131"/>
      <c r="IN3131"/>
    </row>
    <row r="3132" s="33" customFormat="1" ht="15.75" customHeight="1" spans="3:248">
      <c r="C3132" s="86"/>
      <c r="D3132" s="86"/>
      <c r="E3132" s="82"/>
      <c r="F3132" s="87"/>
      <c r="G3132" s="82"/>
      <c r="IG3132"/>
      <c r="IH3132"/>
      <c r="II3132"/>
      <c r="IJ3132"/>
      <c r="IK3132"/>
      <c r="IL3132"/>
      <c r="IM3132"/>
      <c r="IN3132"/>
    </row>
    <row r="3133" s="33" customFormat="1" ht="15.75" customHeight="1" spans="3:248">
      <c r="C3133" s="86"/>
      <c r="D3133" s="86"/>
      <c r="E3133" s="82"/>
      <c r="F3133" s="87"/>
      <c r="G3133" s="82"/>
      <c r="IG3133"/>
      <c r="IH3133"/>
      <c r="II3133"/>
      <c r="IJ3133"/>
      <c r="IK3133"/>
      <c r="IL3133"/>
      <c r="IM3133"/>
      <c r="IN3133"/>
    </row>
    <row r="3134" s="33" customFormat="1" ht="15.75" customHeight="1" spans="3:248">
      <c r="C3134" s="86"/>
      <c r="D3134" s="86"/>
      <c r="E3134" s="82"/>
      <c r="F3134" s="87"/>
      <c r="G3134" s="82"/>
      <c r="IG3134"/>
      <c r="IH3134"/>
      <c r="II3134"/>
      <c r="IJ3134"/>
      <c r="IK3134"/>
      <c r="IL3134"/>
      <c r="IM3134"/>
      <c r="IN3134"/>
    </row>
    <row r="3135" s="33" customFormat="1" ht="15.75" customHeight="1" spans="3:248">
      <c r="C3135" s="86"/>
      <c r="D3135" s="86"/>
      <c r="E3135" s="82"/>
      <c r="F3135" s="87"/>
      <c r="G3135" s="82"/>
      <c r="IG3135"/>
      <c r="IH3135"/>
      <c r="II3135"/>
      <c r="IJ3135"/>
      <c r="IK3135"/>
      <c r="IL3135"/>
      <c r="IM3135"/>
      <c r="IN3135"/>
    </row>
    <row r="3136" s="33" customFormat="1" ht="15.75" customHeight="1" spans="3:248">
      <c r="C3136" s="86"/>
      <c r="D3136" s="86"/>
      <c r="E3136" s="82"/>
      <c r="F3136" s="87"/>
      <c r="G3136" s="82"/>
      <c r="IG3136"/>
      <c r="IH3136"/>
      <c r="II3136"/>
      <c r="IJ3136"/>
      <c r="IK3136"/>
      <c r="IL3136"/>
      <c r="IM3136"/>
      <c r="IN3136"/>
    </row>
    <row r="3137" s="33" customFormat="1" ht="15.75" customHeight="1" spans="3:248">
      <c r="C3137" s="86"/>
      <c r="D3137" s="86"/>
      <c r="E3137" s="82"/>
      <c r="F3137" s="87"/>
      <c r="G3137" s="82"/>
      <c r="IG3137"/>
      <c r="IH3137"/>
      <c r="II3137"/>
      <c r="IJ3137"/>
      <c r="IK3137"/>
      <c r="IL3137"/>
      <c r="IM3137"/>
      <c r="IN3137"/>
    </row>
    <row r="3138" s="33" customFormat="1" ht="15.75" customHeight="1" spans="3:248">
      <c r="C3138" s="86"/>
      <c r="D3138" s="86"/>
      <c r="E3138" s="82"/>
      <c r="F3138" s="87"/>
      <c r="G3138" s="82"/>
      <c r="IG3138"/>
      <c r="IH3138"/>
      <c r="II3138"/>
      <c r="IJ3138"/>
      <c r="IK3138"/>
      <c r="IL3138"/>
      <c r="IM3138"/>
      <c r="IN3138"/>
    </row>
    <row r="3139" s="33" customFormat="1" ht="15.75" customHeight="1" spans="3:248">
      <c r="C3139" s="86"/>
      <c r="D3139" s="86"/>
      <c r="E3139" s="82"/>
      <c r="F3139" s="87"/>
      <c r="G3139" s="82"/>
      <c r="IG3139"/>
      <c r="IH3139"/>
      <c r="II3139"/>
      <c r="IJ3139"/>
      <c r="IK3139"/>
      <c r="IL3139"/>
      <c r="IM3139"/>
      <c r="IN3139"/>
    </row>
    <row r="3140" s="33" customFormat="1" ht="15.75" customHeight="1" spans="3:248">
      <c r="C3140" s="86"/>
      <c r="D3140" s="86"/>
      <c r="E3140" s="82"/>
      <c r="F3140" s="87"/>
      <c r="G3140" s="82"/>
      <c r="IG3140"/>
      <c r="IH3140"/>
      <c r="II3140"/>
      <c r="IJ3140"/>
      <c r="IK3140"/>
      <c r="IL3140"/>
      <c r="IM3140"/>
      <c r="IN3140"/>
    </row>
    <row r="3141" s="33" customFormat="1" ht="15.75" customHeight="1" spans="3:248">
      <c r="C3141" s="86"/>
      <c r="D3141" s="86"/>
      <c r="E3141" s="82"/>
      <c r="F3141" s="87"/>
      <c r="G3141" s="82"/>
      <c r="IG3141"/>
      <c r="IH3141"/>
      <c r="II3141"/>
      <c r="IJ3141"/>
      <c r="IK3141"/>
      <c r="IL3141"/>
      <c r="IM3141"/>
      <c r="IN3141"/>
    </row>
    <row r="3142" s="33" customFormat="1" ht="15.75" customHeight="1" spans="3:248">
      <c r="C3142" s="86"/>
      <c r="D3142" s="86"/>
      <c r="E3142" s="82"/>
      <c r="F3142" s="87"/>
      <c r="G3142" s="82"/>
      <c r="IG3142"/>
      <c r="IH3142"/>
      <c r="II3142"/>
      <c r="IJ3142"/>
      <c r="IK3142"/>
      <c r="IL3142"/>
      <c r="IM3142"/>
      <c r="IN3142"/>
    </row>
    <row r="3143" s="33" customFormat="1" ht="15.75" customHeight="1" spans="3:248">
      <c r="C3143" s="86"/>
      <c r="D3143" s="86"/>
      <c r="E3143" s="82"/>
      <c r="F3143" s="87"/>
      <c r="G3143" s="82"/>
      <c r="IG3143"/>
      <c r="IH3143"/>
      <c r="II3143"/>
      <c r="IJ3143"/>
      <c r="IK3143"/>
      <c r="IL3143"/>
      <c r="IM3143"/>
      <c r="IN3143"/>
    </row>
    <row r="3144" s="33" customFormat="1" ht="15.75" customHeight="1" spans="3:248">
      <c r="C3144" s="86"/>
      <c r="D3144" s="86"/>
      <c r="E3144" s="82"/>
      <c r="F3144" s="87"/>
      <c r="G3144" s="82"/>
      <c r="IG3144"/>
      <c r="IH3144"/>
      <c r="II3144"/>
      <c r="IJ3144"/>
      <c r="IK3144"/>
      <c r="IL3144"/>
      <c r="IM3144"/>
      <c r="IN3144"/>
    </row>
    <row r="3145" s="33" customFormat="1" ht="15.75" customHeight="1" spans="3:248">
      <c r="C3145" s="86"/>
      <c r="D3145" s="86"/>
      <c r="E3145" s="82"/>
      <c r="F3145" s="87"/>
      <c r="G3145" s="82"/>
      <c r="IG3145"/>
      <c r="IH3145"/>
      <c r="II3145"/>
      <c r="IJ3145"/>
      <c r="IK3145"/>
      <c r="IL3145"/>
      <c r="IM3145"/>
      <c r="IN3145"/>
    </row>
    <row r="3146" s="33" customFormat="1" ht="15.75" customHeight="1" spans="3:248">
      <c r="C3146" s="86"/>
      <c r="D3146" s="86"/>
      <c r="E3146" s="82"/>
      <c r="F3146" s="87"/>
      <c r="G3146" s="82"/>
      <c r="IG3146"/>
      <c r="IH3146"/>
      <c r="II3146"/>
      <c r="IJ3146"/>
      <c r="IK3146"/>
      <c r="IL3146"/>
      <c r="IM3146"/>
      <c r="IN3146"/>
    </row>
    <row r="3147" s="33" customFormat="1" ht="15.75" customHeight="1" spans="3:248">
      <c r="C3147" s="86"/>
      <c r="D3147" s="86"/>
      <c r="E3147" s="82"/>
      <c r="F3147" s="87"/>
      <c r="G3147" s="82"/>
      <c r="IG3147"/>
      <c r="IH3147"/>
      <c r="II3147"/>
      <c r="IJ3147"/>
      <c r="IK3147"/>
      <c r="IL3147"/>
      <c r="IM3147"/>
      <c r="IN3147"/>
    </row>
    <row r="3148" s="33" customFormat="1" ht="15.75" customHeight="1" spans="3:248">
      <c r="C3148" s="86"/>
      <c r="D3148" s="86"/>
      <c r="E3148" s="82"/>
      <c r="F3148" s="87"/>
      <c r="G3148" s="82"/>
      <c r="IG3148"/>
      <c r="IH3148"/>
      <c r="II3148"/>
      <c r="IJ3148"/>
      <c r="IK3148"/>
      <c r="IL3148"/>
      <c r="IM3148"/>
      <c r="IN3148"/>
    </row>
    <row r="3149" s="33" customFormat="1" ht="15.75" customHeight="1" spans="3:248">
      <c r="C3149" s="86"/>
      <c r="D3149" s="86"/>
      <c r="E3149" s="82"/>
      <c r="F3149" s="87"/>
      <c r="G3149" s="82"/>
      <c r="IG3149"/>
      <c r="IH3149"/>
      <c r="II3149"/>
      <c r="IJ3149"/>
      <c r="IK3149"/>
      <c r="IL3149"/>
      <c r="IM3149"/>
      <c r="IN3149"/>
    </row>
    <row r="3150" s="33" customFormat="1" ht="15.75" customHeight="1" spans="3:248">
      <c r="C3150" s="86"/>
      <c r="D3150" s="86"/>
      <c r="E3150" s="82"/>
      <c r="F3150" s="87"/>
      <c r="G3150" s="82"/>
      <c r="IG3150"/>
      <c r="IH3150"/>
      <c r="II3150"/>
      <c r="IJ3150"/>
      <c r="IK3150"/>
      <c r="IL3150"/>
      <c r="IM3150"/>
      <c r="IN3150"/>
    </row>
    <row r="3151" s="33" customFormat="1" ht="15.75" customHeight="1" spans="3:248">
      <c r="C3151" s="86"/>
      <c r="D3151" s="86"/>
      <c r="E3151" s="82"/>
      <c r="F3151" s="87"/>
      <c r="G3151" s="82"/>
      <c r="IG3151"/>
      <c r="IH3151"/>
      <c r="II3151"/>
      <c r="IJ3151"/>
      <c r="IK3151"/>
      <c r="IL3151"/>
      <c r="IM3151"/>
      <c r="IN3151"/>
    </row>
    <row r="3152" s="33" customFormat="1" ht="15.75" customHeight="1" spans="3:248">
      <c r="C3152" s="86"/>
      <c r="D3152" s="86"/>
      <c r="E3152" s="82"/>
      <c r="F3152" s="87"/>
      <c r="G3152" s="82"/>
      <c r="IG3152"/>
      <c r="IH3152"/>
      <c r="II3152"/>
      <c r="IJ3152"/>
      <c r="IK3152"/>
      <c r="IL3152"/>
      <c r="IM3152"/>
      <c r="IN3152"/>
    </row>
    <row r="3153" s="33" customFormat="1" ht="15.75" customHeight="1" spans="3:248">
      <c r="C3153" s="86"/>
      <c r="D3153" s="86"/>
      <c r="E3153" s="82"/>
      <c r="F3153" s="87"/>
      <c r="G3153" s="82"/>
      <c r="IG3153"/>
      <c r="IH3153"/>
      <c r="II3153"/>
      <c r="IJ3153"/>
      <c r="IK3153"/>
      <c r="IL3153"/>
      <c r="IM3153"/>
      <c r="IN3153"/>
    </row>
    <row r="3154" s="33" customFormat="1" ht="15.75" customHeight="1" spans="3:248">
      <c r="C3154" s="86"/>
      <c r="D3154" s="86"/>
      <c r="E3154" s="82"/>
      <c r="F3154" s="87"/>
      <c r="G3154" s="82"/>
      <c r="IG3154"/>
      <c r="IH3154"/>
      <c r="II3154"/>
      <c r="IJ3154"/>
      <c r="IK3154"/>
      <c r="IL3154"/>
      <c r="IM3154"/>
      <c r="IN3154"/>
    </row>
    <row r="3155" s="33" customFormat="1" ht="15.75" customHeight="1" spans="3:248">
      <c r="C3155" s="86"/>
      <c r="D3155" s="86"/>
      <c r="E3155" s="82"/>
      <c r="F3155" s="87"/>
      <c r="G3155" s="82"/>
      <c r="IG3155"/>
      <c r="IH3155"/>
      <c r="II3155"/>
      <c r="IJ3155"/>
      <c r="IK3155"/>
      <c r="IL3155"/>
      <c r="IM3155"/>
      <c r="IN3155"/>
    </row>
    <row r="3156" s="33" customFormat="1" ht="15.75" customHeight="1" spans="3:248">
      <c r="C3156" s="86"/>
      <c r="D3156" s="86"/>
      <c r="E3156" s="82"/>
      <c r="F3156" s="87"/>
      <c r="G3156" s="82"/>
      <c r="IG3156"/>
      <c r="IH3156"/>
      <c r="II3156"/>
      <c r="IJ3156"/>
      <c r="IK3156"/>
      <c r="IL3156"/>
      <c r="IM3156"/>
      <c r="IN3156"/>
    </row>
    <row r="3157" s="33" customFormat="1" ht="15.75" customHeight="1" spans="3:248">
      <c r="C3157" s="86"/>
      <c r="D3157" s="86"/>
      <c r="E3157" s="82"/>
      <c r="F3157" s="87"/>
      <c r="G3157" s="82"/>
      <c r="IG3157"/>
      <c r="IH3157"/>
      <c r="II3157"/>
      <c r="IJ3157"/>
      <c r="IK3157"/>
      <c r="IL3157"/>
      <c r="IM3157"/>
      <c r="IN3157"/>
    </row>
    <row r="3158" s="33" customFormat="1" ht="15.75" customHeight="1" spans="3:248">
      <c r="C3158" s="86"/>
      <c r="D3158" s="86"/>
      <c r="E3158" s="82"/>
      <c r="F3158" s="87"/>
      <c r="G3158" s="82"/>
      <c r="IG3158"/>
      <c r="IH3158"/>
      <c r="II3158"/>
      <c r="IJ3158"/>
      <c r="IK3158"/>
      <c r="IL3158"/>
      <c r="IM3158"/>
      <c r="IN3158"/>
    </row>
    <row r="3159" s="33" customFormat="1" ht="15.75" customHeight="1" spans="3:248">
      <c r="C3159" s="86"/>
      <c r="D3159" s="86"/>
      <c r="E3159" s="82"/>
      <c r="F3159" s="87"/>
      <c r="G3159" s="82"/>
      <c r="IG3159"/>
      <c r="IH3159"/>
      <c r="II3159"/>
      <c r="IJ3159"/>
      <c r="IK3159"/>
      <c r="IL3159"/>
      <c r="IM3159"/>
      <c r="IN3159"/>
    </row>
    <row r="3160" s="33" customFormat="1" ht="15.75" customHeight="1" spans="3:248">
      <c r="C3160" s="86"/>
      <c r="D3160" s="86"/>
      <c r="E3160" s="82"/>
      <c r="F3160" s="87"/>
      <c r="G3160" s="82"/>
      <c r="IG3160"/>
      <c r="IH3160"/>
      <c r="II3160"/>
      <c r="IJ3160"/>
      <c r="IK3160"/>
      <c r="IL3160"/>
      <c r="IM3160"/>
      <c r="IN3160"/>
    </row>
    <row r="3161" s="33" customFormat="1" ht="15.75" customHeight="1" spans="3:248">
      <c r="C3161" s="86"/>
      <c r="D3161" s="86"/>
      <c r="E3161" s="82"/>
      <c r="F3161" s="87"/>
      <c r="G3161" s="82"/>
      <c r="IG3161"/>
      <c r="IH3161"/>
      <c r="II3161"/>
      <c r="IJ3161"/>
      <c r="IK3161"/>
      <c r="IL3161"/>
      <c r="IM3161"/>
      <c r="IN3161"/>
    </row>
    <row r="3162" s="33" customFormat="1" ht="15.75" customHeight="1" spans="3:248">
      <c r="C3162" s="86"/>
      <c r="D3162" s="86"/>
      <c r="E3162" s="82"/>
      <c r="F3162" s="87"/>
      <c r="G3162" s="82"/>
      <c r="IG3162"/>
      <c r="IH3162"/>
      <c r="II3162"/>
      <c r="IJ3162"/>
      <c r="IK3162"/>
      <c r="IL3162"/>
      <c r="IM3162"/>
      <c r="IN3162"/>
    </row>
    <row r="3163" s="33" customFormat="1" ht="15.75" customHeight="1" spans="3:248">
      <c r="C3163" s="86"/>
      <c r="D3163" s="86"/>
      <c r="E3163" s="82"/>
      <c r="F3163" s="87"/>
      <c r="G3163" s="82"/>
      <c r="IG3163"/>
      <c r="IH3163"/>
      <c r="II3163"/>
      <c r="IJ3163"/>
      <c r="IK3163"/>
      <c r="IL3163"/>
      <c r="IM3163"/>
      <c r="IN3163"/>
    </row>
    <row r="3164" s="33" customFormat="1" ht="15.75" customHeight="1" spans="3:248">
      <c r="C3164" s="86"/>
      <c r="D3164" s="86"/>
      <c r="E3164" s="82"/>
      <c r="F3164" s="87"/>
      <c r="G3164" s="82"/>
      <c r="IG3164"/>
      <c r="IH3164"/>
      <c r="II3164"/>
      <c r="IJ3164"/>
      <c r="IK3164"/>
      <c r="IL3164"/>
      <c r="IM3164"/>
      <c r="IN3164"/>
    </row>
    <row r="3165" s="33" customFormat="1" ht="15.75" customHeight="1" spans="3:248">
      <c r="C3165" s="86"/>
      <c r="D3165" s="86"/>
      <c r="E3165" s="82"/>
      <c r="F3165" s="87"/>
      <c r="G3165" s="82"/>
      <c r="IG3165"/>
      <c r="IH3165"/>
      <c r="II3165"/>
      <c r="IJ3165"/>
      <c r="IK3165"/>
      <c r="IL3165"/>
      <c r="IM3165"/>
      <c r="IN3165"/>
    </row>
    <row r="3166" s="33" customFormat="1" ht="15.75" customHeight="1" spans="3:248">
      <c r="C3166" s="86"/>
      <c r="D3166" s="86"/>
      <c r="E3166" s="82"/>
      <c r="F3166" s="87"/>
      <c r="G3166" s="82"/>
      <c r="IG3166"/>
      <c r="IH3166"/>
      <c r="II3166"/>
      <c r="IJ3166"/>
      <c r="IK3166"/>
      <c r="IL3166"/>
      <c r="IM3166"/>
      <c r="IN3166"/>
    </row>
    <row r="3167" s="33" customFormat="1" ht="15.75" customHeight="1" spans="3:248">
      <c r="C3167" s="86"/>
      <c r="D3167" s="86"/>
      <c r="E3167" s="82"/>
      <c r="F3167" s="87"/>
      <c r="G3167" s="82"/>
      <c r="IG3167"/>
      <c r="IH3167"/>
      <c r="II3167"/>
      <c r="IJ3167"/>
      <c r="IK3167"/>
      <c r="IL3167"/>
      <c r="IM3167"/>
      <c r="IN3167"/>
    </row>
    <row r="3168" s="33" customFormat="1" ht="15.75" customHeight="1" spans="3:248">
      <c r="C3168" s="86"/>
      <c r="D3168" s="86"/>
      <c r="E3168" s="82"/>
      <c r="F3168" s="87"/>
      <c r="G3168" s="82"/>
      <c r="IG3168"/>
      <c r="IH3168"/>
      <c r="II3168"/>
      <c r="IJ3168"/>
      <c r="IK3168"/>
      <c r="IL3168"/>
      <c r="IM3168"/>
      <c r="IN3168"/>
    </row>
    <row r="3169" s="33" customFormat="1" ht="15.75" customHeight="1" spans="3:248">
      <c r="C3169" s="86"/>
      <c r="D3169" s="86"/>
      <c r="E3169" s="82"/>
      <c r="F3169" s="87"/>
      <c r="G3169" s="82"/>
      <c r="IG3169"/>
      <c r="IH3169"/>
      <c r="II3169"/>
      <c r="IJ3169"/>
      <c r="IK3169"/>
      <c r="IL3169"/>
      <c r="IM3169"/>
      <c r="IN3169"/>
    </row>
    <row r="3170" s="33" customFormat="1" ht="15.75" customHeight="1" spans="3:248">
      <c r="C3170" s="86"/>
      <c r="D3170" s="86"/>
      <c r="E3170" s="82"/>
      <c r="F3170" s="87"/>
      <c r="G3170" s="82"/>
      <c r="IG3170"/>
      <c r="IH3170"/>
      <c r="II3170"/>
      <c r="IJ3170"/>
      <c r="IK3170"/>
      <c r="IL3170"/>
      <c r="IM3170"/>
      <c r="IN3170"/>
    </row>
    <row r="3171" s="33" customFormat="1" ht="15.75" customHeight="1" spans="3:248">
      <c r="C3171" s="86"/>
      <c r="D3171" s="86"/>
      <c r="E3171" s="82"/>
      <c r="F3171" s="87"/>
      <c r="G3171" s="82"/>
      <c r="IG3171"/>
      <c r="IH3171"/>
      <c r="II3171"/>
      <c r="IJ3171"/>
      <c r="IK3171"/>
      <c r="IL3171"/>
      <c r="IM3171"/>
      <c r="IN3171"/>
    </row>
    <row r="3172" s="33" customFormat="1" ht="15.75" customHeight="1" spans="3:248">
      <c r="C3172" s="86"/>
      <c r="D3172" s="86"/>
      <c r="E3172" s="82"/>
      <c r="F3172" s="87"/>
      <c r="G3172" s="82"/>
      <c r="IG3172"/>
      <c r="IH3172"/>
      <c r="II3172"/>
      <c r="IJ3172"/>
      <c r="IK3172"/>
      <c r="IL3172"/>
      <c r="IM3172"/>
      <c r="IN3172"/>
    </row>
    <row r="3173" s="33" customFormat="1" ht="15.75" customHeight="1" spans="3:248">
      <c r="C3173" s="86"/>
      <c r="D3173" s="86"/>
      <c r="E3173" s="82"/>
      <c r="F3173" s="87"/>
      <c r="G3173" s="82"/>
      <c r="IG3173"/>
      <c r="IH3173"/>
      <c r="II3173"/>
      <c r="IJ3173"/>
      <c r="IK3173"/>
      <c r="IL3173"/>
      <c r="IM3173"/>
      <c r="IN3173"/>
    </row>
    <row r="3174" s="33" customFormat="1" ht="15.75" customHeight="1" spans="3:248">
      <c r="C3174" s="86"/>
      <c r="D3174" s="86"/>
      <c r="E3174" s="82"/>
      <c r="F3174" s="87"/>
      <c r="G3174" s="82"/>
      <c r="IG3174"/>
      <c r="IH3174"/>
      <c r="II3174"/>
      <c r="IJ3174"/>
      <c r="IK3174"/>
      <c r="IL3174"/>
      <c r="IM3174"/>
      <c r="IN3174"/>
    </row>
    <row r="3175" s="33" customFormat="1" ht="15.75" customHeight="1" spans="3:248">
      <c r="C3175" s="86"/>
      <c r="D3175" s="86"/>
      <c r="E3175" s="82"/>
      <c r="F3175" s="87"/>
      <c r="G3175" s="82"/>
      <c r="IG3175"/>
      <c r="IH3175"/>
      <c r="II3175"/>
      <c r="IJ3175"/>
      <c r="IK3175"/>
      <c r="IL3175"/>
      <c r="IM3175"/>
      <c r="IN3175"/>
    </row>
    <row r="3176" s="33" customFormat="1" ht="15.75" customHeight="1" spans="3:248">
      <c r="C3176" s="86"/>
      <c r="D3176" s="86"/>
      <c r="E3176" s="82"/>
      <c r="F3176" s="87"/>
      <c r="G3176" s="82"/>
      <c r="IG3176"/>
      <c r="IH3176"/>
      <c r="II3176"/>
      <c r="IJ3176"/>
      <c r="IK3176"/>
      <c r="IL3176"/>
      <c r="IM3176"/>
      <c r="IN3176"/>
    </row>
    <row r="3177" s="33" customFormat="1" ht="15.75" customHeight="1" spans="3:248">
      <c r="C3177" s="86"/>
      <c r="D3177" s="86"/>
      <c r="E3177" s="82"/>
      <c r="F3177" s="87"/>
      <c r="G3177" s="82"/>
      <c r="IG3177"/>
      <c r="IH3177"/>
      <c r="II3177"/>
      <c r="IJ3177"/>
      <c r="IK3177"/>
      <c r="IL3177"/>
      <c r="IM3177"/>
      <c r="IN3177"/>
    </row>
    <row r="3178" s="33" customFormat="1" ht="15.75" customHeight="1" spans="3:248">
      <c r="C3178" s="86"/>
      <c r="D3178" s="86"/>
      <c r="E3178" s="82"/>
      <c r="F3178" s="87"/>
      <c r="G3178" s="82"/>
      <c r="IG3178"/>
      <c r="IH3178"/>
      <c r="II3178"/>
      <c r="IJ3178"/>
      <c r="IK3178"/>
      <c r="IL3178"/>
      <c r="IM3178"/>
      <c r="IN3178"/>
    </row>
    <row r="3179" s="33" customFormat="1" ht="15.75" customHeight="1" spans="3:248">
      <c r="C3179" s="86"/>
      <c r="D3179" s="86"/>
      <c r="E3179" s="82"/>
      <c r="F3179" s="87"/>
      <c r="G3179" s="82"/>
      <c r="IG3179"/>
      <c r="IH3179"/>
      <c r="II3179"/>
      <c r="IJ3179"/>
      <c r="IK3179"/>
      <c r="IL3179"/>
      <c r="IM3179"/>
      <c r="IN3179"/>
    </row>
    <row r="3180" s="33" customFormat="1" ht="15.75" customHeight="1" spans="3:248">
      <c r="C3180" s="86"/>
      <c r="D3180" s="86"/>
      <c r="E3180" s="82"/>
      <c r="F3180" s="87"/>
      <c r="G3180" s="82"/>
      <c r="IG3180"/>
      <c r="IH3180"/>
      <c r="II3180"/>
      <c r="IJ3180"/>
      <c r="IK3180"/>
      <c r="IL3180"/>
      <c r="IM3180"/>
      <c r="IN3180"/>
    </row>
    <row r="3181" s="33" customFormat="1" ht="15.75" customHeight="1" spans="3:248">
      <c r="C3181" s="86"/>
      <c r="D3181" s="86"/>
      <c r="E3181" s="82"/>
      <c r="F3181" s="87"/>
      <c r="G3181" s="82"/>
      <c r="IG3181"/>
      <c r="IH3181"/>
      <c r="II3181"/>
      <c r="IJ3181"/>
      <c r="IK3181"/>
      <c r="IL3181"/>
      <c r="IM3181"/>
      <c r="IN3181"/>
    </row>
    <row r="3182" s="33" customFormat="1" ht="15.75" customHeight="1" spans="3:248">
      <c r="C3182" s="86"/>
      <c r="D3182" s="86"/>
      <c r="E3182" s="82"/>
      <c r="F3182" s="87"/>
      <c r="G3182" s="82"/>
      <c r="IG3182"/>
      <c r="IH3182"/>
      <c r="II3182"/>
      <c r="IJ3182"/>
      <c r="IK3182"/>
      <c r="IL3182"/>
      <c r="IM3182"/>
      <c r="IN3182"/>
    </row>
    <row r="3183" s="33" customFormat="1" ht="15.75" customHeight="1" spans="3:248">
      <c r="C3183" s="86"/>
      <c r="D3183" s="86"/>
      <c r="E3183" s="82"/>
      <c r="F3183" s="87"/>
      <c r="G3183" s="82"/>
      <c r="IG3183"/>
      <c r="IH3183"/>
      <c r="II3183"/>
      <c r="IJ3183"/>
      <c r="IK3183"/>
      <c r="IL3183"/>
      <c r="IM3183"/>
      <c r="IN3183"/>
    </row>
    <row r="3184" s="33" customFormat="1" ht="15.75" customHeight="1" spans="3:248">
      <c r="C3184" s="86"/>
      <c r="D3184" s="86"/>
      <c r="E3184" s="82"/>
      <c r="F3184" s="87"/>
      <c r="G3184" s="82"/>
      <c r="IG3184"/>
      <c r="IH3184"/>
      <c r="II3184"/>
      <c r="IJ3184"/>
      <c r="IK3184"/>
      <c r="IL3184"/>
      <c r="IM3184"/>
      <c r="IN3184"/>
    </row>
    <row r="3185" s="33" customFormat="1" ht="15.75" customHeight="1" spans="3:248">
      <c r="C3185" s="86"/>
      <c r="D3185" s="86"/>
      <c r="E3185" s="82"/>
      <c r="F3185" s="87"/>
      <c r="G3185" s="82"/>
      <c r="IG3185"/>
      <c r="IH3185"/>
      <c r="II3185"/>
      <c r="IJ3185"/>
      <c r="IK3185"/>
      <c r="IL3185"/>
      <c r="IM3185"/>
      <c r="IN3185"/>
    </row>
    <row r="3186" s="33" customFormat="1" ht="15.75" customHeight="1" spans="3:248">
      <c r="C3186" s="86"/>
      <c r="D3186" s="86"/>
      <c r="E3186" s="82"/>
      <c r="F3186" s="87"/>
      <c r="G3186" s="82"/>
      <c r="IG3186"/>
      <c r="IH3186"/>
      <c r="II3186"/>
      <c r="IJ3186"/>
      <c r="IK3186"/>
      <c r="IL3186"/>
      <c r="IM3186"/>
      <c r="IN3186"/>
    </row>
    <row r="3187" s="33" customFormat="1" ht="15.75" customHeight="1" spans="3:248">
      <c r="C3187" s="86"/>
      <c r="D3187" s="86"/>
      <c r="E3187" s="82"/>
      <c r="F3187" s="87"/>
      <c r="G3187" s="82"/>
      <c r="IG3187"/>
      <c r="IH3187"/>
      <c r="II3187"/>
      <c r="IJ3187"/>
      <c r="IK3187"/>
      <c r="IL3187"/>
      <c r="IM3187"/>
      <c r="IN3187"/>
    </row>
    <row r="3188" s="33" customFormat="1" ht="15.75" customHeight="1" spans="3:248">
      <c r="C3188" s="86"/>
      <c r="D3188" s="86"/>
      <c r="E3188" s="82"/>
      <c r="F3188" s="87"/>
      <c r="G3188" s="82"/>
      <c r="IG3188"/>
      <c r="IH3188"/>
      <c r="II3188"/>
      <c r="IJ3188"/>
      <c r="IK3188"/>
      <c r="IL3188"/>
      <c r="IM3188"/>
      <c r="IN3188"/>
    </row>
    <row r="3189" s="33" customFormat="1" ht="15.75" customHeight="1" spans="3:248">
      <c r="C3189" s="86"/>
      <c r="D3189" s="86"/>
      <c r="E3189" s="82"/>
      <c r="F3189" s="87"/>
      <c r="G3189" s="82"/>
      <c r="IG3189"/>
      <c r="IH3189"/>
      <c r="II3189"/>
      <c r="IJ3189"/>
      <c r="IK3189"/>
      <c r="IL3189"/>
      <c r="IM3189"/>
      <c r="IN3189"/>
    </row>
    <row r="3190" s="33" customFormat="1" ht="15.75" customHeight="1" spans="3:248">
      <c r="C3190" s="86"/>
      <c r="D3190" s="86"/>
      <c r="E3190" s="82"/>
      <c r="F3190" s="87"/>
      <c r="G3190" s="82"/>
      <c r="IG3190"/>
      <c r="IH3190"/>
      <c r="II3190"/>
      <c r="IJ3190"/>
      <c r="IK3190"/>
      <c r="IL3190"/>
      <c r="IM3190"/>
      <c r="IN3190"/>
    </row>
    <row r="3191" s="33" customFormat="1" ht="15.75" customHeight="1" spans="3:248">
      <c r="C3191" s="86"/>
      <c r="D3191" s="86"/>
      <c r="E3191" s="82"/>
      <c r="F3191" s="87"/>
      <c r="G3191" s="82"/>
      <c r="IG3191"/>
      <c r="IH3191"/>
      <c r="II3191"/>
      <c r="IJ3191"/>
      <c r="IK3191"/>
      <c r="IL3191"/>
      <c r="IM3191"/>
      <c r="IN3191"/>
    </row>
    <row r="3192" s="33" customFormat="1" ht="15.75" customHeight="1" spans="3:248">
      <c r="C3192" s="86"/>
      <c r="D3192" s="86"/>
      <c r="E3192" s="82"/>
      <c r="F3192" s="87"/>
      <c r="G3192" s="82"/>
      <c r="IG3192"/>
      <c r="IH3192"/>
      <c r="II3192"/>
      <c r="IJ3192"/>
      <c r="IK3192"/>
      <c r="IL3192"/>
      <c r="IM3192"/>
      <c r="IN3192"/>
    </row>
    <row r="3193" s="33" customFormat="1" ht="15.75" customHeight="1" spans="3:248">
      <c r="C3193" s="86"/>
      <c r="D3193" s="86"/>
      <c r="E3193" s="82"/>
      <c r="F3193" s="87"/>
      <c r="G3193" s="82"/>
      <c r="IG3193"/>
      <c r="IH3193"/>
      <c r="II3193"/>
      <c r="IJ3193"/>
      <c r="IK3193"/>
      <c r="IL3193"/>
      <c r="IM3193"/>
      <c r="IN3193"/>
    </row>
    <row r="3194" s="33" customFormat="1" ht="15.75" customHeight="1" spans="3:248">
      <c r="C3194" s="86"/>
      <c r="D3194" s="86"/>
      <c r="E3194" s="82"/>
      <c r="F3194" s="87"/>
      <c r="G3194" s="82"/>
      <c r="IG3194"/>
      <c r="IH3194"/>
      <c r="II3194"/>
      <c r="IJ3194"/>
      <c r="IK3194"/>
      <c r="IL3194"/>
      <c r="IM3194"/>
      <c r="IN3194"/>
    </row>
    <row r="3195" s="33" customFormat="1" ht="15.75" customHeight="1" spans="3:248">
      <c r="C3195" s="86"/>
      <c r="D3195" s="86"/>
      <c r="E3195" s="82"/>
      <c r="F3195" s="87"/>
      <c r="G3195" s="82"/>
      <c r="IG3195"/>
      <c r="IH3195"/>
      <c r="II3195"/>
      <c r="IJ3195"/>
      <c r="IK3195"/>
      <c r="IL3195"/>
      <c r="IM3195"/>
      <c r="IN3195"/>
    </row>
    <row r="3196" s="33" customFormat="1" ht="15.75" customHeight="1" spans="3:248">
      <c r="C3196" s="86"/>
      <c r="D3196" s="86"/>
      <c r="E3196" s="82"/>
      <c r="F3196" s="87"/>
      <c r="G3196" s="82"/>
      <c r="IG3196"/>
      <c r="IH3196"/>
      <c r="II3196"/>
      <c r="IJ3196"/>
      <c r="IK3196"/>
      <c r="IL3196"/>
      <c r="IM3196"/>
      <c r="IN3196"/>
    </row>
    <row r="3197" s="33" customFormat="1" ht="15.75" customHeight="1" spans="3:248">
      <c r="C3197" s="86"/>
      <c r="D3197" s="86"/>
      <c r="E3197" s="82"/>
      <c r="F3197" s="87"/>
      <c r="G3197" s="82"/>
      <c r="IG3197"/>
      <c r="IH3197"/>
      <c r="II3197"/>
      <c r="IJ3197"/>
      <c r="IK3197"/>
      <c r="IL3197"/>
      <c r="IM3197"/>
      <c r="IN3197"/>
    </row>
    <row r="3198" s="33" customFormat="1" ht="15.75" customHeight="1" spans="3:248">
      <c r="C3198" s="86"/>
      <c r="D3198" s="86"/>
      <c r="E3198" s="82"/>
      <c r="F3198" s="87"/>
      <c r="G3198" s="82"/>
      <c r="IG3198"/>
      <c r="IH3198"/>
      <c r="II3198"/>
      <c r="IJ3198"/>
      <c r="IK3198"/>
      <c r="IL3198"/>
      <c r="IM3198"/>
      <c r="IN3198"/>
    </row>
    <row r="3199" s="33" customFormat="1" ht="15.75" customHeight="1" spans="3:248">
      <c r="C3199" s="86"/>
      <c r="D3199" s="86"/>
      <c r="E3199" s="82"/>
      <c r="F3199" s="87"/>
      <c r="G3199" s="82"/>
      <c r="IG3199"/>
      <c r="IH3199"/>
      <c r="II3199"/>
      <c r="IJ3199"/>
      <c r="IK3199"/>
      <c r="IL3199"/>
      <c r="IM3199"/>
      <c r="IN3199"/>
    </row>
    <row r="3200" s="33" customFormat="1" ht="15.75" customHeight="1" spans="3:248">
      <c r="C3200" s="86"/>
      <c r="D3200" s="86"/>
      <c r="E3200" s="82"/>
      <c r="F3200" s="87"/>
      <c r="G3200" s="82"/>
      <c r="IG3200"/>
      <c r="IH3200"/>
      <c r="II3200"/>
      <c r="IJ3200"/>
      <c r="IK3200"/>
      <c r="IL3200"/>
      <c r="IM3200"/>
      <c r="IN3200"/>
    </row>
    <row r="3201" s="33" customFormat="1" ht="15.75" customHeight="1" spans="3:248">
      <c r="C3201" s="86"/>
      <c r="D3201" s="86"/>
      <c r="E3201" s="82"/>
      <c r="F3201" s="87"/>
      <c r="G3201" s="82"/>
      <c r="IG3201"/>
      <c r="IH3201"/>
      <c r="II3201"/>
      <c r="IJ3201"/>
      <c r="IK3201"/>
      <c r="IL3201"/>
      <c r="IM3201"/>
      <c r="IN3201"/>
    </row>
    <row r="3202" s="33" customFormat="1" ht="15.75" customHeight="1" spans="3:248">
      <c r="C3202" s="86"/>
      <c r="D3202" s="86"/>
      <c r="E3202" s="82"/>
      <c r="F3202" s="87"/>
      <c r="G3202" s="82"/>
      <c r="IG3202"/>
      <c r="IH3202"/>
      <c r="II3202"/>
      <c r="IJ3202"/>
      <c r="IK3202"/>
      <c r="IL3202"/>
      <c r="IM3202"/>
      <c r="IN3202"/>
    </row>
    <row r="3203" s="33" customFormat="1" ht="15.75" customHeight="1" spans="3:248">
      <c r="C3203" s="86"/>
      <c r="D3203" s="86"/>
      <c r="E3203" s="82"/>
      <c r="F3203" s="87"/>
      <c r="G3203" s="82"/>
      <c r="IG3203"/>
      <c r="IH3203"/>
      <c r="II3203"/>
      <c r="IJ3203"/>
      <c r="IK3203"/>
      <c r="IL3203"/>
      <c r="IM3203"/>
      <c r="IN3203"/>
    </row>
    <row r="3204" s="33" customFormat="1" ht="15.75" customHeight="1" spans="3:248">
      <c r="C3204" s="86"/>
      <c r="D3204" s="86"/>
      <c r="E3204" s="82"/>
      <c r="F3204" s="87"/>
      <c r="G3204" s="82"/>
      <c r="IG3204"/>
      <c r="IH3204"/>
      <c r="II3204"/>
      <c r="IJ3204"/>
      <c r="IK3204"/>
      <c r="IL3204"/>
      <c r="IM3204"/>
      <c r="IN3204"/>
    </row>
    <row r="3205" s="33" customFormat="1" ht="15.75" customHeight="1" spans="3:248">
      <c r="C3205" s="86"/>
      <c r="D3205" s="86"/>
      <c r="E3205" s="82"/>
      <c r="F3205" s="87"/>
      <c r="G3205" s="82"/>
      <c r="IG3205"/>
      <c r="IH3205"/>
      <c r="II3205"/>
      <c r="IJ3205"/>
      <c r="IK3205"/>
      <c r="IL3205"/>
      <c r="IM3205"/>
      <c r="IN3205"/>
    </row>
    <row r="3206" s="33" customFormat="1" ht="15.75" customHeight="1" spans="3:248">
      <c r="C3206" s="86"/>
      <c r="D3206" s="86"/>
      <c r="E3206" s="82"/>
      <c r="F3206" s="87"/>
      <c r="G3206" s="82"/>
      <c r="IG3206"/>
      <c r="IH3206"/>
      <c r="II3206"/>
      <c r="IJ3206"/>
      <c r="IK3206"/>
      <c r="IL3206"/>
      <c r="IM3206"/>
      <c r="IN3206"/>
    </row>
    <row r="3207" s="33" customFormat="1" ht="15.75" customHeight="1" spans="3:248">
      <c r="C3207" s="86"/>
      <c r="D3207" s="86"/>
      <c r="E3207" s="82"/>
      <c r="F3207" s="87"/>
      <c r="G3207" s="82"/>
      <c r="IG3207"/>
      <c r="IH3207"/>
      <c r="II3207"/>
      <c r="IJ3207"/>
      <c r="IK3207"/>
      <c r="IL3207"/>
      <c r="IM3207"/>
      <c r="IN3207"/>
    </row>
    <row r="3208" s="33" customFormat="1" ht="15.75" customHeight="1" spans="3:248">
      <c r="C3208" s="86"/>
      <c r="D3208" s="86"/>
      <c r="E3208" s="82"/>
      <c r="F3208" s="87"/>
      <c r="G3208" s="82"/>
      <c r="IG3208"/>
      <c r="IH3208"/>
      <c r="II3208"/>
      <c r="IJ3208"/>
      <c r="IK3208"/>
      <c r="IL3208"/>
      <c r="IM3208"/>
      <c r="IN3208"/>
    </row>
    <row r="3209" s="33" customFormat="1" ht="15.75" customHeight="1" spans="3:248">
      <c r="C3209" s="86"/>
      <c r="D3209" s="86"/>
      <c r="E3209" s="82"/>
      <c r="F3209" s="87"/>
      <c r="G3209" s="82"/>
      <c r="IG3209"/>
      <c r="IH3209"/>
      <c r="II3209"/>
      <c r="IJ3209"/>
      <c r="IK3209"/>
      <c r="IL3209"/>
      <c r="IM3209"/>
      <c r="IN3209"/>
    </row>
    <row r="3210" s="33" customFormat="1" ht="15.75" customHeight="1" spans="3:248">
      <c r="C3210" s="86"/>
      <c r="D3210" s="86"/>
      <c r="E3210" s="82"/>
      <c r="F3210" s="87"/>
      <c r="G3210" s="82"/>
      <c r="IG3210"/>
      <c r="IH3210"/>
      <c r="II3210"/>
      <c r="IJ3210"/>
      <c r="IK3210"/>
      <c r="IL3210"/>
      <c r="IM3210"/>
      <c r="IN3210"/>
    </row>
    <row r="3211" s="33" customFormat="1" ht="15.75" customHeight="1" spans="3:248">
      <c r="C3211" s="86"/>
      <c r="D3211" s="86"/>
      <c r="E3211" s="82"/>
      <c r="F3211" s="87"/>
      <c r="G3211" s="82"/>
      <c r="IG3211"/>
      <c r="IH3211"/>
      <c r="II3211"/>
      <c r="IJ3211"/>
      <c r="IK3211"/>
      <c r="IL3211"/>
      <c r="IM3211"/>
      <c r="IN3211"/>
    </row>
    <row r="3212" s="33" customFormat="1" ht="15.75" customHeight="1" spans="3:248">
      <c r="C3212" s="86"/>
      <c r="D3212" s="86"/>
      <c r="E3212" s="82"/>
      <c r="F3212" s="87"/>
      <c r="G3212" s="82"/>
      <c r="IG3212"/>
      <c r="IH3212"/>
      <c r="II3212"/>
      <c r="IJ3212"/>
      <c r="IK3212"/>
      <c r="IL3212"/>
      <c r="IM3212"/>
      <c r="IN3212"/>
    </row>
    <row r="3213" s="33" customFormat="1" ht="15.75" customHeight="1" spans="3:248">
      <c r="C3213" s="86"/>
      <c r="D3213" s="86"/>
      <c r="E3213" s="82"/>
      <c r="F3213" s="87"/>
      <c r="G3213" s="82"/>
      <c r="IG3213"/>
      <c r="IH3213"/>
      <c r="II3213"/>
      <c r="IJ3213"/>
      <c r="IK3213"/>
      <c r="IL3213"/>
      <c r="IM3213"/>
      <c r="IN3213"/>
    </row>
    <row r="3214" s="33" customFormat="1" ht="15.75" customHeight="1" spans="3:248">
      <c r="C3214" s="86"/>
      <c r="D3214" s="86"/>
      <c r="E3214" s="82"/>
      <c r="F3214" s="87"/>
      <c r="G3214" s="82"/>
      <c r="IG3214"/>
      <c r="IH3214"/>
      <c r="II3214"/>
      <c r="IJ3214"/>
      <c r="IK3214"/>
      <c r="IL3214"/>
      <c r="IM3214"/>
      <c r="IN3214"/>
    </row>
    <row r="3215" s="33" customFormat="1" ht="15.75" customHeight="1" spans="3:248">
      <c r="C3215" s="86"/>
      <c r="D3215" s="86"/>
      <c r="E3215" s="82"/>
      <c r="F3215" s="87"/>
      <c r="G3215" s="82"/>
      <c r="IG3215"/>
      <c r="IH3215"/>
      <c r="II3215"/>
      <c r="IJ3215"/>
      <c r="IK3215"/>
      <c r="IL3215"/>
      <c r="IM3215"/>
      <c r="IN3215"/>
    </row>
    <row r="3216" s="33" customFormat="1" ht="15.75" customHeight="1" spans="3:248">
      <c r="C3216" s="86"/>
      <c r="D3216" s="86"/>
      <c r="E3216" s="82"/>
      <c r="F3216" s="87"/>
      <c r="G3216" s="82"/>
      <c r="IG3216"/>
      <c r="IH3216"/>
      <c r="II3216"/>
      <c r="IJ3216"/>
      <c r="IK3216"/>
      <c r="IL3216"/>
      <c r="IM3216"/>
      <c r="IN3216"/>
    </row>
    <row r="3217" s="33" customFormat="1" ht="15.75" customHeight="1" spans="3:248">
      <c r="C3217" s="86"/>
      <c r="D3217" s="86"/>
      <c r="E3217" s="82"/>
      <c r="F3217" s="87"/>
      <c r="G3217" s="82"/>
      <c r="IG3217"/>
      <c r="IH3217"/>
      <c r="II3217"/>
      <c r="IJ3217"/>
      <c r="IK3217"/>
      <c r="IL3217"/>
      <c r="IM3217"/>
      <c r="IN3217"/>
    </row>
    <row r="3218" s="33" customFormat="1" ht="15.75" customHeight="1" spans="3:248">
      <c r="C3218" s="86"/>
      <c r="D3218" s="86"/>
      <c r="E3218" s="82"/>
      <c r="F3218" s="87"/>
      <c r="G3218" s="82"/>
      <c r="IG3218"/>
      <c r="IH3218"/>
      <c r="II3218"/>
      <c r="IJ3218"/>
      <c r="IK3218"/>
      <c r="IL3218"/>
      <c r="IM3218"/>
      <c r="IN3218"/>
    </row>
    <row r="3219" s="33" customFormat="1" ht="15.75" customHeight="1" spans="3:248">
      <c r="C3219" s="86"/>
      <c r="D3219" s="86"/>
      <c r="E3219" s="82"/>
      <c r="F3219" s="87"/>
      <c r="G3219" s="82"/>
      <c r="IG3219"/>
      <c r="IH3219"/>
      <c r="II3219"/>
      <c r="IJ3219"/>
      <c r="IK3219"/>
      <c r="IL3219"/>
      <c r="IM3219"/>
      <c r="IN3219"/>
    </row>
    <row r="3220" s="33" customFormat="1" ht="15.75" customHeight="1" spans="3:248">
      <c r="C3220" s="86"/>
      <c r="D3220" s="86"/>
      <c r="E3220" s="82"/>
      <c r="F3220" s="87"/>
      <c r="G3220" s="82"/>
      <c r="IG3220"/>
      <c r="IH3220"/>
      <c r="II3220"/>
      <c r="IJ3220"/>
      <c r="IK3220"/>
      <c r="IL3220"/>
      <c r="IM3220"/>
      <c r="IN3220"/>
    </row>
    <row r="3221" s="33" customFormat="1" ht="15.75" customHeight="1" spans="3:248">
      <c r="C3221" s="86"/>
      <c r="D3221" s="86"/>
      <c r="E3221" s="82"/>
      <c r="F3221" s="87"/>
      <c r="G3221" s="82"/>
      <c r="IG3221"/>
      <c r="IH3221"/>
      <c r="II3221"/>
      <c r="IJ3221"/>
      <c r="IK3221"/>
      <c r="IL3221"/>
      <c r="IM3221"/>
      <c r="IN3221"/>
    </row>
    <row r="3222" s="33" customFormat="1" ht="15.75" customHeight="1" spans="3:248">
      <c r="C3222" s="86"/>
      <c r="D3222" s="86"/>
      <c r="E3222" s="82"/>
      <c r="F3222" s="87"/>
      <c r="G3222" s="82"/>
      <c r="IG3222"/>
      <c r="IH3222"/>
      <c r="II3222"/>
      <c r="IJ3222"/>
      <c r="IK3222"/>
      <c r="IL3222"/>
      <c r="IM3222"/>
      <c r="IN3222"/>
    </row>
    <row r="3223" s="33" customFormat="1" ht="15.75" customHeight="1" spans="3:248">
      <c r="C3223" s="86"/>
      <c r="D3223" s="86"/>
      <c r="E3223" s="82"/>
      <c r="F3223" s="87"/>
      <c r="G3223" s="82"/>
      <c r="IG3223"/>
      <c r="IH3223"/>
      <c r="II3223"/>
      <c r="IJ3223"/>
      <c r="IK3223"/>
      <c r="IL3223"/>
      <c r="IM3223"/>
      <c r="IN3223"/>
    </row>
    <row r="3224" s="33" customFormat="1" ht="15.75" customHeight="1" spans="3:248">
      <c r="C3224" s="86"/>
      <c r="D3224" s="86"/>
      <c r="E3224" s="82"/>
      <c r="F3224" s="87"/>
      <c r="G3224" s="82"/>
      <c r="IG3224"/>
      <c r="IH3224"/>
      <c r="II3224"/>
      <c r="IJ3224"/>
      <c r="IK3224"/>
      <c r="IL3224"/>
      <c r="IM3224"/>
      <c r="IN3224"/>
    </row>
    <row r="3225" s="33" customFormat="1" ht="15.75" customHeight="1" spans="3:248">
      <c r="C3225" s="86"/>
      <c r="D3225" s="86"/>
      <c r="E3225" s="82"/>
      <c r="F3225" s="87"/>
      <c r="G3225" s="82"/>
      <c r="IG3225"/>
      <c r="IH3225"/>
      <c r="II3225"/>
      <c r="IJ3225"/>
      <c r="IK3225"/>
      <c r="IL3225"/>
      <c r="IM3225"/>
      <c r="IN3225"/>
    </row>
    <row r="3226" s="33" customFormat="1" ht="15.75" customHeight="1" spans="3:248">
      <c r="C3226" s="86"/>
      <c r="D3226" s="86"/>
      <c r="E3226" s="82"/>
      <c r="F3226" s="87"/>
      <c r="G3226" s="82"/>
      <c r="IG3226"/>
      <c r="IH3226"/>
      <c r="II3226"/>
      <c r="IJ3226"/>
      <c r="IK3226"/>
      <c r="IL3226"/>
      <c r="IM3226"/>
      <c r="IN3226"/>
    </row>
    <row r="3227" s="33" customFormat="1" ht="15.75" customHeight="1" spans="3:248">
      <c r="C3227" s="86"/>
      <c r="D3227" s="86"/>
      <c r="E3227" s="82"/>
      <c r="F3227" s="87"/>
      <c r="G3227" s="82"/>
      <c r="IG3227"/>
      <c r="IH3227"/>
      <c r="II3227"/>
      <c r="IJ3227"/>
      <c r="IK3227"/>
      <c r="IL3227"/>
      <c r="IM3227"/>
      <c r="IN3227"/>
    </row>
    <row r="3228" s="33" customFormat="1" ht="15.75" customHeight="1" spans="3:248">
      <c r="C3228" s="86"/>
      <c r="D3228" s="86"/>
      <c r="E3228" s="82"/>
      <c r="F3228" s="87"/>
      <c r="G3228" s="82"/>
      <c r="IG3228"/>
      <c r="IH3228"/>
      <c r="II3228"/>
      <c r="IJ3228"/>
      <c r="IK3228"/>
      <c r="IL3228"/>
      <c r="IM3228"/>
      <c r="IN3228"/>
    </row>
    <row r="3229" s="33" customFormat="1" ht="15.75" customHeight="1" spans="3:248">
      <c r="C3229" s="86"/>
      <c r="D3229" s="86"/>
      <c r="E3229" s="82"/>
      <c r="F3229" s="87"/>
      <c r="G3229" s="82"/>
      <c r="IG3229"/>
      <c r="IH3229"/>
      <c r="II3229"/>
      <c r="IJ3229"/>
      <c r="IK3229"/>
      <c r="IL3229"/>
      <c r="IM3229"/>
      <c r="IN3229"/>
    </row>
    <row r="3230" s="33" customFormat="1" ht="15.75" customHeight="1" spans="3:248">
      <c r="C3230" s="86"/>
      <c r="D3230" s="86"/>
      <c r="E3230" s="82"/>
      <c r="F3230" s="87"/>
      <c r="G3230" s="82"/>
      <c r="IG3230"/>
      <c r="IH3230"/>
      <c r="II3230"/>
      <c r="IJ3230"/>
      <c r="IK3230"/>
      <c r="IL3230"/>
      <c r="IM3230"/>
      <c r="IN3230"/>
    </row>
    <row r="3231" s="33" customFormat="1" ht="15.75" customHeight="1" spans="3:248">
      <c r="C3231" s="86"/>
      <c r="D3231" s="86"/>
      <c r="E3231" s="82"/>
      <c r="F3231" s="87"/>
      <c r="G3231" s="82"/>
      <c r="IG3231"/>
      <c r="IH3231"/>
      <c r="II3231"/>
      <c r="IJ3231"/>
      <c r="IK3231"/>
      <c r="IL3231"/>
      <c r="IM3231"/>
      <c r="IN3231"/>
    </row>
    <row r="3232" s="33" customFormat="1" ht="15.75" customHeight="1" spans="3:248">
      <c r="C3232" s="86"/>
      <c r="D3232" s="86"/>
      <c r="E3232" s="82"/>
      <c r="F3232" s="87"/>
      <c r="G3232" s="82"/>
      <c r="IG3232"/>
      <c r="IH3232"/>
      <c r="II3232"/>
      <c r="IJ3232"/>
      <c r="IK3232"/>
      <c r="IL3232"/>
      <c r="IM3232"/>
      <c r="IN3232"/>
    </row>
    <row r="3233" s="33" customFormat="1" ht="15.75" customHeight="1" spans="3:248">
      <c r="C3233" s="86"/>
      <c r="D3233" s="86"/>
      <c r="E3233" s="82"/>
      <c r="F3233" s="87"/>
      <c r="G3233" s="82"/>
      <c r="IG3233"/>
      <c r="IH3233"/>
      <c r="II3233"/>
      <c r="IJ3233"/>
      <c r="IK3233"/>
      <c r="IL3233"/>
      <c r="IM3233"/>
      <c r="IN3233"/>
    </row>
    <row r="3234" s="33" customFormat="1" ht="15.75" customHeight="1" spans="3:248">
      <c r="C3234" s="86"/>
      <c r="D3234" s="86"/>
      <c r="E3234" s="82"/>
      <c r="F3234" s="87"/>
      <c r="G3234" s="82"/>
      <c r="IG3234"/>
      <c r="IH3234"/>
      <c r="II3234"/>
      <c r="IJ3234"/>
      <c r="IK3234"/>
      <c r="IL3234"/>
      <c r="IM3234"/>
      <c r="IN3234"/>
    </row>
    <row r="3235" s="33" customFormat="1" ht="15.75" customHeight="1" spans="3:248">
      <c r="C3235" s="86"/>
      <c r="D3235" s="86"/>
      <c r="E3235" s="82"/>
      <c r="F3235" s="87"/>
      <c r="G3235" s="82"/>
      <c r="IG3235"/>
      <c r="IH3235"/>
      <c r="II3235"/>
      <c r="IJ3235"/>
      <c r="IK3235"/>
      <c r="IL3235"/>
      <c r="IM3235"/>
      <c r="IN3235"/>
    </row>
    <row r="3236" s="33" customFormat="1" ht="15.75" customHeight="1" spans="3:248">
      <c r="C3236" s="86"/>
      <c r="D3236" s="86"/>
      <c r="E3236" s="82"/>
      <c r="F3236" s="87"/>
      <c r="G3236" s="82"/>
      <c r="IG3236"/>
      <c r="IH3236"/>
      <c r="II3236"/>
      <c r="IJ3236"/>
      <c r="IK3236"/>
      <c r="IL3236"/>
      <c r="IM3236"/>
      <c r="IN3236"/>
    </row>
    <row r="3237" s="33" customFormat="1" ht="15.75" customHeight="1" spans="3:248">
      <c r="C3237" s="86"/>
      <c r="D3237" s="86"/>
      <c r="E3237" s="82"/>
      <c r="F3237" s="87"/>
      <c r="G3237" s="82"/>
      <c r="IG3237"/>
      <c r="IH3237"/>
      <c r="II3237"/>
      <c r="IJ3237"/>
      <c r="IK3237"/>
      <c r="IL3237"/>
      <c r="IM3237"/>
      <c r="IN3237"/>
    </row>
    <row r="3238" s="33" customFormat="1" ht="15.75" customHeight="1" spans="3:248">
      <c r="C3238" s="86"/>
      <c r="D3238" s="86"/>
      <c r="E3238" s="82"/>
      <c r="F3238" s="87"/>
      <c r="G3238" s="82"/>
      <c r="IG3238"/>
      <c r="IH3238"/>
      <c r="II3238"/>
      <c r="IJ3238"/>
      <c r="IK3238"/>
      <c r="IL3238"/>
      <c r="IM3238"/>
      <c r="IN3238"/>
    </row>
    <row r="3239" s="33" customFormat="1" ht="15.75" customHeight="1" spans="3:248">
      <c r="C3239" s="86"/>
      <c r="D3239" s="86"/>
      <c r="E3239" s="82"/>
      <c r="F3239" s="87"/>
      <c r="G3239" s="82"/>
      <c r="IG3239"/>
      <c r="IH3239"/>
      <c r="II3239"/>
      <c r="IJ3239"/>
      <c r="IK3239"/>
      <c r="IL3239"/>
      <c r="IM3239"/>
      <c r="IN3239"/>
    </row>
    <row r="3240" s="33" customFormat="1" ht="15.75" customHeight="1" spans="3:248">
      <c r="C3240" s="86"/>
      <c r="D3240" s="86"/>
      <c r="E3240" s="82"/>
      <c r="F3240" s="87"/>
      <c r="G3240" s="82"/>
      <c r="IG3240"/>
      <c r="IH3240"/>
      <c r="II3240"/>
      <c r="IJ3240"/>
      <c r="IK3240"/>
      <c r="IL3240"/>
      <c r="IM3240"/>
      <c r="IN3240"/>
    </row>
    <row r="3241" s="33" customFormat="1" ht="15.75" customHeight="1" spans="3:248">
      <c r="C3241" s="86"/>
      <c r="D3241" s="86"/>
      <c r="E3241" s="82"/>
      <c r="F3241" s="87"/>
      <c r="G3241" s="82"/>
      <c r="IG3241"/>
      <c r="IH3241"/>
      <c r="II3241"/>
      <c r="IJ3241"/>
      <c r="IK3241"/>
      <c r="IL3241"/>
      <c r="IM3241"/>
      <c r="IN3241"/>
    </row>
    <row r="3242" s="33" customFormat="1" ht="15.75" customHeight="1" spans="3:248">
      <c r="C3242" s="86"/>
      <c r="D3242" s="86"/>
      <c r="E3242" s="82"/>
      <c r="F3242" s="87"/>
      <c r="G3242" s="82"/>
      <c r="IG3242"/>
      <c r="IH3242"/>
      <c r="II3242"/>
      <c r="IJ3242"/>
      <c r="IK3242"/>
      <c r="IL3242"/>
      <c r="IM3242"/>
      <c r="IN3242"/>
    </row>
    <row r="3243" s="33" customFormat="1" ht="15.75" customHeight="1" spans="3:248">
      <c r="C3243" s="86"/>
      <c r="D3243" s="86"/>
      <c r="E3243" s="82"/>
      <c r="F3243" s="87"/>
      <c r="G3243" s="82"/>
      <c r="IG3243"/>
      <c r="IH3243"/>
      <c r="II3243"/>
      <c r="IJ3243"/>
      <c r="IK3243"/>
      <c r="IL3243"/>
      <c r="IM3243"/>
      <c r="IN3243"/>
    </row>
    <row r="3244" s="33" customFormat="1" ht="15.75" customHeight="1" spans="3:248">
      <c r="C3244" s="86"/>
      <c r="D3244" s="86"/>
      <c r="E3244" s="82"/>
      <c r="F3244" s="87"/>
      <c r="G3244" s="82"/>
      <c r="IG3244"/>
      <c r="IH3244"/>
      <c r="II3244"/>
      <c r="IJ3244"/>
      <c r="IK3244"/>
      <c r="IL3244"/>
      <c r="IM3244"/>
      <c r="IN3244"/>
    </row>
    <row r="3245" s="33" customFormat="1" ht="15.75" customHeight="1" spans="3:248">
      <c r="C3245" s="86"/>
      <c r="D3245" s="86"/>
      <c r="E3245" s="82"/>
      <c r="F3245" s="87"/>
      <c r="G3245" s="82"/>
      <c r="IG3245"/>
      <c r="IH3245"/>
      <c r="II3245"/>
      <c r="IJ3245"/>
      <c r="IK3245"/>
      <c r="IL3245"/>
      <c r="IM3245"/>
      <c r="IN3245"/>
    </row>
    <row r="3246" s="33" customFormat="1" ht="15.75" customHeight="1" spans="3:248">
      <c r="C3246" s="86"/>
      <c r="D3246" s="86"/>
      <c r="E3246" s="82"/>
      <c r="F3246" s="87"/>
      <c r="G3246" s="82"/>
      <c r="IG3246"/>
      <c r="IH3246"/>
      <c r="II3246"/>
      <c r="IJ3246"/>
      <c r="IK3246"/>
      <c r="IL3246"/>
      <c r="IM3246"/>
      <c r="IN3246"/>
    </row>
    <row r="3247" s="33" customFormat="1" ht="15.75" customHeight="1" spans="3:248">
      <c r="C3247" s="86"/>
      <c r="D3247" s="86"/>
      <c r="E3247" s="82"/>
      <c r="F3247" s="87"/>
      <c r="G3247" s="82"/>
      <c r="IG3247"/>
      <c r="IH3247"/>
      <c r="II3247"/>
      <c r="IJ3247"/>
      <c r="IK3247"/>
      <c r="IL3247"/>
      <c r="IM3247"/>
      <c r="IN3247"/>
    </row>
    <row r="3248" s="33" customFormat="1" ht="15.75" customHeight="1" spans="3:248">
      <c r="C3248" s="86"/>
      <c r="D3248" s="86"/>
      <c r="E3248" s="82"/>
      <c r="F3248" s="87"/>
      <c r="G3248" s="82"/>
      <c r="IG3248"/>
      <c r="IH3248"/>
      <c r="II3248"/>
      <c r="IJ3248"/>
      <c r="IK3248"/>
      <c r="IL3248"/>
      <c r="IM3248"/>
      <c r="IN3248"/>
    </row>
    <row r="3249" s="33" customFormat="1" ht="15.75" customHeight="1" spans="3:248">
      <c r="C3249" s="86"/>
      <c r="D3249" s="86"/>
      <c r="E3249" s="82"/>
      <c r="F3249" s="87"/>
      <c r="G3249" s="82"/>
      <c r="IG3249"/>
      <c r="IH3249"/>
      <c r="II3249"/>
      <c r="IJ3249"/>
      <c r="IK3249"/>
      <c r="IL3249"/>
      <c r="IM3249"/>
      <c r="IN3249"/>
    </row>
    <row r="3250" s="33" customFormat="1" ht="15.75" customHeight="1" spans="3:248">
      <c r="C3250" s="86"/>
      <c r="D3250" s="86"/>
      <c r="E3250" s="82"/>
      <c r="F3250" s="87"/>
      <c r="G3250" s="82"/>
      <c r="IG3250"/>
      <c r="IH3250"/>
      <c r="II3250"/>
      <c r="IJ3250"/>
      <c r="IK3250"/>
      <c r="IL3250"/>
      <c r="IM3250"/>
      <c r="IN3250"/>
    </row>
    <row r="3251" s="33" customFormat="1" ht="15.75" customHeight="1" spans="3:248">
      <c r="C3251" s="86"/>
      <c r="D3251" s="86"/>
      <c r="E3251" s="82"/>
      <c r="F3251" s="87"/>
      <c r="G3251" s="82"/>
      <c r="IG3251"/>
      <c r="IH3251"/>
      <c r="II3251"/>
      <c r="IJ3251"/>
      <c r="IK3251"/>
      <c r="IL3251"/>
      <c r="IM3251"/>
      <c r="IN3251"/>
    </row>
    <row r="3252" s="33" customFormat="1" ht="15.75" customHeight="1" spans="3:248">
      <c r="C3252" s="86"/>
      <c r="D3252" s="86"/>
      <c r="E3252" s="82"/>
      <c r="F3252" s="87"/>
      <c r="G3252" s="82"/>
      <c r="IG3252"/>
      <c r="IH3252"/>
      <c r="II3252"/>
      <c r="IJ3252"/>
      <c r="IK3252"/>
      <c r="IL3252"/>
      <c r="IM3252"/>
      <c r="IN3252"/>
    </row>
    <row r="3253" s="33" customFormat="1" ht="15.75" customHeight="1" spans="3:248">
      <c r="C3253" s="86"/>
      <c r="D3253" s="86"/>
      <c r="E3253" s="82"/>
      <c r="F3253" s="87"/>
      <c r="G3253" s="82"/>
      <c r="IG3253"/>
      <c r="IH3253"/>
      <c r="II3253"/>
      <c r="IJ3253"/>
      <c r="IK3253"/>
      <c r="IL3253"/>
      <c r="IM3253"/>
      <c r="IN3253"/>
    </row>
    <row r="3254" s="33" customFormat="1" ht="15.75" customHeight="1" spans="3:248">
      <c r="C3254" s="86"/>
      <c r="D3254" s="86"/>
      <c r="E3254" s="82"/>
      <c r="F3254" s="87"/>
      <c r="G3254" s="82"/>
      <c r="IG3254"/>
      <c r="IH3254"/>
      <c r="II3254"/>
      <c r="IJ3254"/>
      <c r="IK3254"/>
      <c r="IL3254"/>
      <c r="IM3254"/>
      <c r="IN3254"/>
    </row>
    <row r="3255" s="33" customFormat="1" ht="15.75" customHeight="1" spans="3:248">
      <c r="C3255" s="86"/>
      <c r="D3255" s="86"/>
      <c r="E3255" s="82"/>
      <c r="F3255" s="87"/>
      <c r="G3255" s="82"/>
      <c r="IG3255"/>
      <c r="IH3255"/>
      <c r="II3255"/>
      <c r="IJ3255"/>
      <c r="IK3255"/>
      <c r="IL3255"/>
      <c r="IM3255"/>
      <c r="IN3255"/>
    </row>
    <row r="3256" s="33" customFormat="1" ht="15.75" customHeight="1" spans="3:248">
      <c r="C3256" s="86"/>
      <c r="D3256" s="86"/>
      <c r="E3256" s="82"/>
      <c r="F3256" s="87"/>
      <c r="G3256" s="82"/>
      <c r="IG3256"/>
      <c r="IH3256"/>
      <c r="II3256"/>
      <c r="IJ3256"/>
      <c r="IK3256"/>
      <c r="IL3256"/>
      <c r="IM3256"/>
      <c r="IN3256"/>
    </row>
    <row r="3257" s="33" customFormat="1" ht="15.75" customHeight="1" spans="3:248">
      <c r="C3257" s="86"/>
      <c r="D3257" s="86"/>
      <c r="E3257" s="82"/>
      <c r="F3257" s="87"/>
      <c r="G3257" s="82"/>
      <c r="IG3257"/>
      <c r="IH3257"/>
      <c r="II3257"/>
      <c r="IJ3257"/>
      <c r="IK3257"/>
      <c r="IL3257"/>
      <c r="IM3257"/>
      <c r="IN3257"/>
    </row>
    <row r="3258" s="33" customFormat="1" ht="15.75" customHeight="1" spans="3:248">
      <c r="C3258" s="86"/>
      <c r="D3258" s="86"/>
      <c r="E3258" s="82"/>
      <c r="F3258" s="87"/>
      <c r="G3258" s="82"/>
      <c r="IG3258"/>
      <c r="IH3258"/>
      <c r="II3258"/>
      <c r="IJ3258"/>
      <c r="IK3258"/>
      <c r="IL3258"/>
      <c r="IM3258"/>
      <c r="IN3258"/>
    </row>
    <row r="3259" s="33" customFormat="1" ht="15.75" customHeight="1" spans="3:248">
      <c r="C3259" s="86"/>
      <c r="D3259" s="86"/>
      <c r="E3259" s="82"/>
      <c r="F3259" s="87"/>
      <c r="G3259" s="82"/>
      <c r="IG3259"/>
      <c r="IH3259"/>
      <c r="II3259"/>
      <c r="IJ3259"/>
      <c r="IK3259"/>
      <c r="IL3259"/>
      <c r="IM3259"/>
      <c r="IN3259"/>
    </row>
    <row r="3260" s="33" customFormat="1" ht="15.75" customHeight="1" spans="3:248">
      <c r="C3260" s="86"/>
      <c r="D3260" s="86"/>
      <c r="E3260" s="82"/>
      <c r="F3260" s="87"/>
      <c r="G3260" s="82"/>
      <c r="IG3260"/>
      <c r="IH3260"/>
      <c r="II3260"/>
      <c r="IJ3260"/>
      <c r="IK3260"/>
      <c r="IL3260"/>
      <c r="IM3260"/>
      <c r="IN3260"/>
    </row>
    <row r="3261" s="33" customFormat="1" ht="15.75" customHeight="1" spans="3:248">
      <c r="C3261" s="86"/>
      <c r="D3261" s="86"/>
      <c r="E3261" s="82"/>
      <c r="F3261" s="87"/>
      <c r="G3261" s="82"/>
      <c r="IG3261"/>
      <c r="IH3261"/>
      <c r="II3261"/>
      <c r="IJ3261"/>
      <c r="IK3261"/>
      <c r="IL3261"/>
      <c r="IM3261"/>
      <c r="IN3261"/>
    </row>
    <row r="3262" s="33" customFormat="1" ht="15.75" customHeight="1" spans="3:248">
      <c r="C3262" s="86"/>
      <c r="D3262" s="86"/>
      <c r="E3262" s="82"/>
      <c r="F3262" s="87"/>
      <c r="G3262" s="82"/>
      <c r="IG3262"/>
      <c r="IH3262"/>
      <c r="II3262"/>
      <c r="IJ3262"/>
      <c r="IK3262"/>
      <c r="IL3262"/>
      <c r="IM3262"/>
      <c r="IN3262"/>
    </row>
    <row r="3263" s="33" customFormat="1" ht="15.75" customHeight="1" spans="3:248">
      <c r="C3263" s="86"/>
      <c r="D3263" s="86"/>
      <c r="E3263" s="82"/>
      <c r="F3263" s="87"/>
      <c r="G3263" s="82"/>
      <c r="IG3263"/>
      <c r="IH3263"/>
      <c r="II3263"/>
      <c r="IJ3263"/>
      <c r="IK3263"/>
      <c r="IL3263"/>
      <c r="IM3263"/>
      <c r="IN3263"/>
    </row>
    <row r="3264" s="33" customFormat="1" ht="15.75" customHeight="1" spans="3:248">
      <c r="C3264" s="86"/>
      <c r="D3264" s="86"/>
      <c r="E3264" s="82"/>
      <c r="F3264" s="87"/>
      <c r="G3264" s="82"/>
      <c r="IG3264"/>
      <c r="IH3264"/>
      <c r="II3264"/>
      <c r="IJ3264"/>
      <c r="IK3264"/>
      <c r="IL3264"/>
      <c r="IM3264"/>
      <c r="IN3264"/>
    </row>
    <row r="3265" s="33" customFormat="1" ht="15.75" customHeight="1" spans="3:248">
      <c r="C3265" s="86"/>
      <c r="D3265" s="86"/>
      <c r="E3265" s="82"/>
      <c r="F3265" s="87"/>
      <c r="G3265" s="82"/>
      <c r="IG3265"/>
      <c r="IH3265"/>
      <c r="II3265"/>
      <c r="IJ3265"/>
      <c r="IK3265"/>
      <c r="IL3265"/>
      <c r="IM3265"/>
      <c r="IN3265"/>
    </row>
    <row r="3266" s="33" customFormat="1" ht="15.75" customHeight="1" spans="3:248">
      <c r="C3266" s="86"/>
      <c r="D3266" s="86"/>
      <c r="E3266" s="82"/>
      <c r="F3266" s="87"/>
      <c r="G3266" s="82"/>
      <c r="IG3266"/>
      <c r="IH3266"/>
      <c r="II3266"/>
      <c r="IJ3266"/>
      <c r="IK3266"/>
      <c r="IL3266"/>
      <c r="IM3266"/>
      <c r="IN3266"/>
    </row>
    <row r="3267" s="33" customFormat="1" ht="15.75" customHeight="1" spans="3:248">
      <c r="C3267" s="86"/>
      <c r="D3267" s="86"/>
      <c r="E3267" s="82"/>
      <c r="F3267" s="87"/>
      <c r="G3267" s="82"/>
      <c r="IG3267"/>
      <c r="IH3267"/>
      <c r="II3267"/>
      <c r="IJ3267"/>
      <c r="IK3267"/>
      <c r="IL3267"/>
      <c r="IM3267"/>
      <c r="IN3267"/>
    </row>
    <row r="3268" s="33" customFormat="1" ht="15.75" customHeight="1" spans="3:248">
      <c r="C3268" s="86"/>
      <c r="D3268" s="86"/>
      <c r="E3268" s="82"/>
      <c r="F3268" s="87"/>
      <c r="G3268" s="82"/>
      <c r="IG3268"/>
      <c r="IH3268"/>
      <c r="II3268"/>
      <c r="IJ3268"/>
      <c r="IK3268"/>
      <c r="IL3268"/>
      <c r="IM3268"/>
      <c r="IN3268"/>
    </row>
    <row r="3269" s="33" customFormat="1" ht="15.75" customHeight="1" spans="3:248">
      <c r="C3269" s="86"/>
      <c r="D3269" s="86"/>
      <c r="E3269" s="82"/>
      <c r="F3269" s="87"/>
      <c r="G3269" s="82"/>
      <c r="IG3269"/>
      <c r="IH3269"/>
      <c r="II3269"/>
      <c r="IJ3269"/>
      <c r="IK3269"/>
      <c r="IL3269"/>
      <c r="IM3269"/>
      <c r="IN3269"/>
    </row>
    <row r="3270" s="33" customFormat="1" ht="15.75" customHeight="1" spans="3:248">
      <c r="C3270" s="86"/>
      <c r="D3270" s="86"/>
      <c r="E3270" s="82"/>
      <c r="F3270" s="87"/>
      <c r="G3270" s="82"/>
      <c r="IG3270"/>
      <c r="IH3270"/>
      <c r="II3270"/>
      <c r="IJ3270"/>
      <c r="IK3270"/>
      <c r="IL3270"/>
      <c r="IM3270"/>
      <c r="IN3270"/>
    </row>
    <row r="3271" s="33" customFormat="1" ht="15.75" customHeight="1" spans="3:248">
      <c r="C3271" s="86"/>
      <c r="D3271" s="86"/>
      <c r="E3271" s="82"/>
      <c r="F3271" s="87"/>
      <c r="G3271" s="82"/>
      <c r="IG3271"/>
      <c r="IH3271"/>
      <c r="II3271"/>
      <c r="IJ3271"/>
      <c r="IK3271"/>
      <c r="IL3271"/>
      <c r="IM3271"/>
      <c r="IN3271"/>
    </row>
    <row r="3272" s="33" customFormat="1" ht="15.75" customHeight="1" spans="3:248">
      <c r="C3272" s="86"/>
      <c r="D3272" s="86"/>
      <c r="E3272" s="82"/>
      <c r="F3272" s="87"/>
      <c r="G3272" s="82"/>
      <c r="IG3272"/>
      <c r="IH3272"/>
      <c r="II3272"/>
      <c r="IJ3272"/>
      <c r="IK3272"/>
      <c r="IL3272"/>
      <c r="IM3272"/>
      <c r="IN3272"/>
    </row>
    <row r="3273" s="33" customFormat="1" ht="15.75" customHeight="1" spans="3:248">
      <c r="C3273" s="86"/>
      <c r="D3273" s="86"/>
      <c r="E3273" s="82"/>
      <c r="F3273" s="87"/>
      <c r="G3273" s="82"/>
      <c r="IG3273"/>
      <c r="IH3273"/>
      <c r="II3273"/>
      <c r="IJ3273"/>
      <c r="IK3273"/>
      <c r="IL3273"/>
      <c r="IM3273"/>
      <c r="IN3273"/>
    </row>
    <row r="3274" s="33" customFormat="1" ht="15.75" customHeight="1" spans="3:248">
      <c r="C3274" s="86"/>
      <c r="D3274" s="86"/>
      <c r="E3274" s="82"/>
      <c r="F3274" s="87"/>
      <c r="G3274" s="82"/>
      <c r="IG3274"/>
      <c r="IH3274"/>
      <c r="II3274"/>
      <c r="IJ3274"/>
      <c r="IK3274"/>
      <c r="IL3274"/>
      <c r="IM3274"/>
      <c r="IN3274"/>
    </row>
    <row r="3275" s="33" customFormat="1" ht="15.75" customHeight="1" spans="3:248">
      <c r="C3275" s="86"/>
      <c r="D3275" s="86"/>
      <c r="E3275" s="82"/>
      <c r="F3275" s="87"/>
      <c r="G3275" s="82"/>
      <c r="IG3275"/>
      <c r="IH3275"/>
      <c r="II3275"/>
      <c r="IJ3275"/>
      <c r="IK3275"/>
      <c r="IL3275"/>
      <c r="IM3275"/>
      <c r="IN3275"/>
    </row>
    <row r="3276" s="33" customFormat="1" ht="15.75" customHeight="1" spans="3:248">
      <c r="C3276" s="86"/>
      <c r="D3276" s="86"/>
      <c r="E3276" s="82"/>
      <c r="F3276" s="87"/>
      <c r="G3276" s="82"/>
      <c r="IG3276"/>
      <c r="IH3276"/>
      <c r="II3276"/>
      <c r="IJ3276"/>
      <c r="IK3276"/>
      <c r="IL3276"/>
      <c r="IM3276"/>
      <c r="IN3276"/>
    </row>
    <row r="3277" s="33" customFormat="1" ht="15.75" customHeight="1" spans="3:248">
      <c r="C3277" s="86"/>
      <c r="D3277" s="86"/>
      <c r="E3277" s="82"/>
      <c r="F3277" s="87"/>
      <c r="G3277" s="82"/>
      <c r="IG3277"/>
      <c r="IH3277"/>
      <c r="II3277"/>
      <c r="IJ3277"/>
      <c r="IK3277"/>
      <c r="IL3277"/>
      <c r="IM3277"/>
      <c r="IN3277"/>
    </row>
    <row r="3278" s="33" customFormat="1" ht="15.75" customHeight="1" spans="3:248">
      <c r="C3278" s="86"/>
      <c r="D3278" s="86"/>
      <c r="E3278" s="82"/>
      <c r="F3278" s="87"/>
      <c r="G3278" s="82"/>
      <c r="IG3278"/>
      <c r="IH3278"/>
      <c r="II3278"/>
      <c r="IJ3278"/>
      <c r="IK3278"/>
      <c r="IL3278"/>
      <c r="IM3278"/>
      <c r="IN3278"/>
    </row>
    <row r="3279" s="33" customFormat="1" ht="15.75" customHeight="1" spans="3:248">
      <c r="C3279" s="86"/>
      <c r="D3279" s="86"/>
      <c r="E3279" s="82"/>
      <c r="F3279" s="87"/>
      <c r="G3279" s="82"/>
      <c r="IG3279"/>
      <c r="IH3279"/>
      <c r="II3279"/>
      <c r="IJ3279"/>
      <c r="IK3279"/>
      <c r="IL3279"/>
      <c r="IM3279"/>
      <c r="IN3279"/>
    </row>
    <row r="3280" s="33" customFormat="1" ht="15.75" customHeight="1" spans="3:248">
      <c r="C3280" s="86"/>
      <c r="D3280" s="86"/>
      <c r="E3280" s="82"/>
      <c r="F3280" s="87"/>
      <c r="G3280" s="82"/>
      <c r="IG3280"/>
      <c r="IH3280"/>
      <c r="II3280"/>
      <c r="IJ3280"/>
      <c r="IK3280"/>
      <c r="IL3280"/>
      <c r="IM3280"/>
      <c r="IN3280"/>
    </row>
    <row r="3281" s="33" customFormat="1" ht="15.75" customHeight="1" spans="3:248">
      <c r="C3281" s="86"/>
      <c r="D3281" s="86"/>
      <c r="E3281" s="82"/>
      <c r="F3281" s="87"/>
      <c r="G3281" s="82"/>
      <c r="IG3281"/>
      <c r="IH3281"/>
      <c r="II3281"/>
      <c r="IJ3281"/>
      <c r="IK3281"/>
      <c r="IL3281"/>
      <c r="IM3281"/>
      <c r="IN3281"/>
    </row>
    <row r="3282" s="33" customFormat="1" ht="15.75" customHeight="1" spans="3:248">
      <c r="C3282" s="86"/>
      <c r="D3282" s="86"/>
      <c r="E3282" s="82"/>
      <c r="F3282" s="87"/>
      <c r="G3282" s="82"/>
      <c r="IG3282"/>
      <c r="IH3282"/>
      <c r="II3282"/>
      <c r="IJ3282"/>
      <c r="IK3282"/>
      <c r="IL3282"/>
      <c r="IM3282"/>
      <c r="IN3282"/>
    </row>
    <row r="3283" s="33" customFormat="1" ht="15.75" customHeight="1" spans="3:248">
      <c r="C3283" s="86"/>
      <c r="D3283" s="86"/>
      <c r="E3283" s="82"/>
      <c r="F3283" s="87"/>
      <c r="G3283" s="82"/>
      <c r="IG3283"/>
      <c r="IH3283"/>
      <c r="II3283"/>
      <c r="IJ3283"/>
      <c r="IK3283"/>
      <c r="IL3283"/>
      <c r="IM3283"/>
      <c r="IN3283"/>
    </row>
    <row r="3284" s="33" customFormat="1" ht="15.75" customHeight="1" spans="3:248">
      <c r="C3284" s="86"/>
      <c r="D3284" s="86"/>
      <c r="E3284" s="82"/>
      <c r="F3284" s="87"/>
      <c r="G3284" s="82"/>
      <c r="IG3284"/>
      <c r="IH3284"/>
      <c r="II3284"/>
      <c r="IJ3284"/>
      <c r="IK3284"/>
      <c r="IL3284"/>
      <c r="IM3284"/>
      <c r="IN3284"/>
    </row>
    <row r="3285" s="33" customFormat="1" ht="15.75" customHeight="1" spans="3:248">
      <c r="C3285" s="86"/>
      <c r="D3285" s="86"/>
      <c r="E3285" s="82"/>
      <c r="F3285" s="87"/>
      <c r="G3285" s="82"/>
      <c r="IG3285"/>
      <c r="IH3285"/>
      <c r="II3285"/>
      <c r="IJ3285"/>
      <c r="IK3285"/>
      <c r="IL3285"/>
      <c r="IM3285"/>
      <c r="IN3285"/>
    </row>
    <row r="3286" s="33" customFormat="1" ht="15.75" customHeight="1" spans="3:248">
      <c r="C3286" s="86"/>
      <c r="D3286" s="86"/>
      <c r="E3286" s="82"/>
      <c r="F3286" s="87"/>
      <c r="G3286" s="82"/>
      <c r="IG3286"/>
      <c r="IH3286"/>
      <c r="II3286"/>
      <c r="IJ3286"/>
      <c r="IK3286"/>
      <c r="IL3286"/>
      <c r="IM3286"/>
      <c r="IN3286"/>
    </row>
    <row r="3287" s="33" customFormat="1" ht="15.75" customHeight="1" spans="3:248">
      <c r="C3287" s="86"/>
      <c r="D3287" s="86"/>
      <c r="E3287" s="82"/>
      <c r="F3287" s="87"/>
      <c r="G3287" s="82"/>
      <c r="IG3287"/>
      <c r="IH3287"/>
      <c r="II3287"/>
      <c r="IJ3287"/>
      <c r="IK3287"/>
      <c r="IL3287"/>
      <c r="IM3287"/>
      <c r="IN3287"/>
    </row>
    <row r="3288" s="33" customFormat="1" ht="15.75" customHeight="1" spans="3:248">
      <c r="C3288" s="86"/>
      <c r="D3288" s="86"/>
      <c r="E3288" s="82"/>
      <c r="F3288" s="87"/>
      <c r="G3288" s="82"/>
      <c r="IG3288"/>
      <c r="IH3288"/>
      <c r="II3288"/>
      <c r="IJ3288"/>
      <c r="IK3288"/>
      <c r="IL3288"/>
      <c r="IM3288"/>
      <c r="IN3288"/>
    </row>
    <row r="3289" s="33" customFormat="1" ht="15.75" customHeight="1" spans="3:248">
      <c r="C3289" s="86"/>
      <c r="D3289" s="86"/>
      <c r="E3289" s="82"/>
      <c r="F3289" s="87"/>
      <c r="G3289" s="82"/>
      <c r="IG3289"/>
      <c r="IH3289"/>
      <c r="II3289"/>
      <c r="IJ3289"/>
      <c r="IK3289"/>
      <c r="IL3289"/>
      <c r="IM3289"/>
      <c r="IN3289"/>
    </row>
    <row r="3290" s="33" customFormat="1" ht="15.75" customHeight="1" spans="3:248">
      <c r="C3290" s="86"/>
      <c r="D3290" s="86"/>
      <c r="E3290" s="82"/>
      <c r="F3290" s="87"/>
      <c r="G3290" s="82"/>
      <c r="IG3290"/>
      <c r="IH3290"/>
      <c r="II3290"/>
      <c r="IJ3290"/>
      <c r="IK3290"/>
      <c r="IL3290"/>
      <c r="IM3290"/>
      <c r="IN3290"/>
    </row>
    <row r="3291" s="33" customFormat="1" ht="15.75" customHeight="1" spans="3:248">
      <c r="C3291" s="86"/>
      <c r="D3291" s="86"/>
      <c r="E3291" s="82"/>
      <c r="F3291" s="87"/>
      <c r="G3291" s="82"/>
      <c r="IG3291"/>
      <c r="IH3291"/>
      <c r="II3291"/>
      <c r="IJ3291"/>
      <c r="IK3291"/>
      <c r="IL3291"/>
      <c r="IM3291"/>
      <c r="IN3291"/>
    </row>
    <row r="3292" s="33" customFormat="1" ht="15.75" customHeight="1" spans="3:248">
      <c r="C3292" s="86"/>
      <c r="D3292" s="86"/>
      <c r="E3292" s="82"/>
      <c r="F3292" s="87"/>
      <c r="G3292" s="82"/>
      <c r="IG3292"/>
      <c r="IH3292"/>
      <c r="II3292"/>
      <c r="IJ3292"/>
      <c r="IK3292"/>
      <c r="IL3292"/>
      <c r="IM3292"/>
      <c r="IN3292"/>
    </row>
    <row r="3293" s="33" customFormat="1" ht="15.75" customHeight="1" spans="3:248">
      <c r="C3293" s="86"/>
      <c r="D3293" s="86"/>
      <c r="E3293" s="82"/>
      <c r="F3293" s="87"/>
      <c r="G3293" s="82"/>
      <c r="IG3293"/>
      <c r="IH3293"/>
      <c r="II3293"/>
      <c r="IJ3293"/>
      <c r="IK3293"/>
      <c r="IL3293"/>
      <c r="IM3293"/>
      <c r="IN3293"/>
    </row>
    <row r="3294" s="33" customFormat="1" ht="15.75" customHeight="1" spans="3:248">
      <c r="C3294" s="86"/>
      <c r="D3294" s="86"/>
      <c r="E3294" s="82"/>
      <c r="F3294" s="87"/>
      <c r="G3294" s="82"/>
      <c r="IG3294"/>
      <c r="IH3294"/>
      <c r="II3294"/>
      <c r="IJ3294"/>
      <c r="IK3294"/>
      <c r="IL3294"/>
      <c r="IM3294"/>
      <c r="IN3294"/>
    </row>
    <row r="3295" s="33" customFormat="1" ht="15.75" customHeight="1" spans="3:248">
      <c r="C3295" s="86"/>
      <c r="D3295" s="86"/>
      <c r="E3295" s="82"/>
      <c r="F3295" s="87"/>
      <c r="G3295" s="82"/>
      <c r="IG3295"/>
      <c r="IH3295"/>
      <c r="II3295"/>
      <c r="IJ3295"/>
      <c r="IK3295"/>
      <c r="IL3295"/>
      <c r="IM3295"/>
      <c r="IN3295"/>
    </row>
    <row r="3296" s="33" customFormat="1" ht="15.75" customHeight="1" spans="3:248">
      <c r="C3296" s="86"/>
      <c r="D3296" s="86"/>
      <c r="E3296" s="82"/>
      <c r="F3296" s="87"/>
      <c r="G3296" s="82"/>
      <c r="IG3296"/>
      <c r="IH3296"/>
      <c r="II3296"/>
      <c r="IJ3296"/>
      <c r="IK3296"/>
      <c r="IL3296"/>
      <c r="IM3296"/>
      <c r="IN3296"/>
    </row>
    <row r="3297" s="33" customFormat="1" ht="15.75" customHeight="1" spans="3:248">
      <c r="C3297" s="86"/>
      <c r="D3297" s="86"/>
      <c r="E3297" s="82"/>
      <c r="F3297" s="87"/>
      <c r="G3297" s="82"/>
      <c r="IG3297"/>
      <c r="IH3297"/>
      <c r="II3297"/>
      <c r="IJ3297"/>
      <c r="IK3297"/>
      <c r="IL3297"/>
      <c r="IM3297"/>
      <c r="IN3297"/>
    </row>
    <row r="3298" s="33" customFormat="1" ht="15.75" customHeight="1" spans="3:248">
      <c r="C3298" s="86"/>
      <c r="D3298" s="86"/>
      <c r="E3298" s="82"/>
      <c r="F3298" s="87"/>
      <c r="G3298" s="82"/>
      <c r="IG3298"/>
      <c r="IH3298"/>
      <c r="II3298"/>
      <c r="IJ3298"/>
      <c r="IK3298"/>
      <c r="IL3298"/>
      <c r="IM3298"/>
      <c r="IN3298"/>
    </row>
    <row r="3299" s="33" customFormat="1" ht="15.75" customHeight="1" spans="3:248">
      <c r="C3299" s="86"/>
      <c r="D3299" s="86"/>
      <c r="E3299" s="82"/>
      <c r="F3299" s="87"/>
      <c r="G3299" s="82"/>
      <c r="IG3299"/>
      <c r="IH3299"/>
      <c r="II3299"/>
      <c r="IJ3299"/>
      <c r="IK3299"/>
      <c r="IL3299"/>
      <c r="IM3299"/>
      <c r="IN3299"/>
    </row>
    <row r="3300" s="33" customFormat="1" ht="15.75" customHeight="1" spans="3:248">
      <c r="C3300" s="86"/>
      <c r="D3300" s="86"/>
      <c r="E3300" s="82"/>
      <c r="F3300" s="87"/>
      <c r="G3300" s="82"/>
      <c r="IG3300"/>
      <c r="IH3300"/>
      <c r="II3300"/>
      <c r="IJ3300"/>
      <c r="IK3300"/>
      <c r="IL3300"/>
      <c r="IM3300"/>
      <c r="IN3300"/>
    </row>
    <row r="3301" s="33" customFormat="1" ht="15.75" customHeight="1" spans="3:248">
      <c r="C3301" s="86"/>
      <c r="D3301" s="86"/>
      <c r="E3301" s="82"/>
      <c r="F3301" s="87"/>
      <c r="G3301" s="82"/>
      <c r="IG3301"/>
      <c r="IH3301"/>
      <c r="II3301"/>
      <c r="IJ3301"/>
      <c r="IK3301"/>
      <c r="IL3301"/>
      <c r="IM3301"/>
      <c r="IN3301"/>
    </row>
    <row r="3302" s="33" customFormat="1" ht="15.75" customHeight="1" spans="3:248">
      <c r="C3302" s="86"/>
      <c r="D3302" s="86"/>
      <c r="E3302" s="82"/>
      <c r="F3302" s="87"/>
      <c r="G3302" s="82"/>
      <c r="IG3302"/>
      <c r="IH3302"/>
      <c r="II3302"/>
      <c r="IJ3302"/>
      <c r="IK3302"/>
      <c r="IL3302"/>
      <c r="IM3302"/>
      <c r="IN3302"/>
    </row>
    <row r="3303" s="33" customFormat="1" ht="15.75" customHeight="1" spans="3:248">
      <c r="C3303" s="86"/>
      <c r="D3303" s="86"/>
      <c r="E3303" s="82"/>
      <c r="F3303" s="87"/>
      <c r="G3303" s="82"/>
      <c r="IG3303"/>
      <c r="IH3303"/>
      <c r="II3303"/>
      <c r="IJ3303"/>
      <c r="IK3303"/>
      <c r="IL3303"/>
      <c r="IM3303"/>
      <c r="IN3303"/>
    </row>
    <row r="3304" s="33" customFormat="1" ht="15.75" customHeight="1" spans="3:248">
      <c r="C3304" s="86"/>
      <c r="D3304" s="86"/>
      <c r="E3304" s="82"/>
      <c r="F3304" s="87"/>
      <c r="G3304" s="82"/>
      <c r="IG3304"/>
      <c r="IH3304"/>
      <c r="II3304"/>
      <c r="IJ3304"/>
      <c r="IK3304"/>
      <c r="IL3304"/>
      <c r="IM3304"/>
      <c r="IN3304"/>
    </row>
    <row r="3305" s="33" customFormat="1" ht="15.75" customHeight="1" spans="3:248">
      <c r="C3305" s="86"/>
      <c r="D3305" s="86"/>
      <c r="E3305" s="82"/>
      <c r="F3305" s="87"/>
      <c r="G3305" s="82"/>
      <c r="IG3305"/>
      <c r="IH3305"/>
      <c r="II3305"/>
      <c r="IJ3305"/>
      <c r="IK3305"/>
      <c r="IL3305"/>
      <c r="IM3305"/>
      <c r="IN3305"/>
    </row>
    <row r="3306" s="33" customFormat="1" ht="15.75" customHeight="1" spans="3:248">
      <c r="C3306" s="86"/>
      <c r="D3306" s="86"/>
      <c r="E3306" s="82"/>
      <c r="F3306" s="87"/>
      <c r="G3306" s="82"/>
      <c r="IG3306"/>
      <c r="IH3306"/>
      <c r="II3306"/>
      <c r="IJ3306"/>
      <c r="IK3306"/>
      <c r="IL3306"/>
      <c r="IM3306"/>
      <c r="IN3306"/>
    </row>
    <row r="3307" s="33" customFormat="1" ht="15.75" customHeight="1" spans="3:248">
      <c r="C3307" s="86"/>
      <c r="D3307" s="86"/>
      <c r="E3307" s="82"/>
      <c r="F3307" s="87"/>
      <c r="G3307" s="82"/>
      <c r="IG3307"/>
      <c r="IH3307"/>
      <c r="II3307"/>
      <c r="IJ3307"/>
      <c r="IK3307"/>
      <c r="IL3307"/>
      <c r="IM3307"/>
      <c r="IN3307"/>
    </row>
    <row r="3308" s="33" customFormat="1" ht="15.75" customHeight="1" spans="3:248">
      <c r="C3308" s="86"/>
      <c r="D3308" s="86"/>
      <c r="E3308" s="82"/>
      <c r="F3308" s="87"/>
      <c r="G3308" s="82"/>
      <c r="IG3308"/>
      <c r="IH3308"/>
      <c r="II3308"/>
      <c r="IJ3308"/>
      <c r="IK3308"/>
      <c r="IL3308"/>
      <c r="IM3308"/>
      <c r="IN3308"/>
    </row>
    <row r="3309" s="33" customFormat="1" ht="15.75" customHeight="1" spans="3:248">
      <c r="C3309" s="86"/>
      <c r="D3309" s="86"/>
      <c r="E3309" s="82"/>
      <c r="F3309" s="87"/>
      <c r="G3309" s="82"/>
      <c r="IG3309"/>
      <c r="IH3309"/>
      <c r="II3309"/>
      <c r="IJ3309"/>
      <c r="IK3309"/>
      <c r="IL3309"/>
      <c r="IM3309"/>
      <c r="IN3309"/>
    </row>
    <row r="3310" s="33" customFormat="1" ht="15.75" customHeight="1" spans="3:248">
      <c r="C3310" s="86"/>
      <c r="D3310" s="86"/>
      <c r="E3310" s="82"/>
      <c r="F3310" s="87"/>
      <c r="G3310" s="82"/>
      <c r="IG3310"/>
      <c r="IH3310"/>
      <c r="II3310"/>
      <c r="IJ3310"/>
      <c r="IK3310"/>
      <c r="IL3310"/>
      <c r="IM3310"/>
      <c r="IN3310"/>
    </row>
    <row r="3311" s="33" customFormat="1" ht="15.75" customHeight="1" spans="3:248">
      <c r="C3311" s="86"/>
      <c r="D3311" s="86"/>
      <c r="E3311" s="82"/>
      <c r="F3311" s="87"/>
      <c r="G3311" s="82"/>
      <c r="IG3311"/>
      <c r="IH3311"/>
      <c r="II3311"/>
      <c r="IJ3311"/>
      <c r="IK3311"/>
      <c r="IL3311"/>
      <c r="IM3311"/>
      <c r="IN3311"/>
    </row>
    <row r="3312" s="33" customFormat="1" ht="15.75" customHeight="1" spans="3:248">
      <c r="C3312" s="86"/>
      <c r="D3312" s="86"/>
      <c r="E3312" s="82"/>
      <c r="F3312" s="87"/>
      <c r="G3312" s="82"/>
      <c r="IG3312"/>
      <c r="IH3312"/>
      <c r="II3312"/>
      <c r="IJ3312"/>
      <c r="IK3312"/>
      <c r="IL3312"/>
      <c r="IM3312"/>
      <c r="IN3312"/>
    </row>
    <row r="3313" s="33" customFormat="1" ht="15.75" customHeight="1" spans="3:248">
      <c r="C3313" s="86"/>
      <c r="D3313" s="86"/>
      <c r="E3313" s="82"/>
      <c r="F3313" s="87"/>
      <c r="G3313" s="82"/>
      <c r="IG3313"/>
      <c r="IH3313"/>
      <c r="II3313"/>
      <c r="IJ3313"/>
      <c r="IK3313"/>
      <c r="IL3313"/>
      <c r="IM3313"/>
      <c r="IN3313"/>
    </row>
    <row r="3314" s="33" customFormat="1" ht="15.75" customHeight="1" spans="3:248">
      <c r="C3314" s="86"/>
      <c r="D3314" s="86"/>
      <c r="E3314" s="82"/>
      <c r="F3314" s="87"/>
      <c r="G3314" s="82"/>
      <c r="IG3314"/>
      <c r="IH3314"/>
      <c r="II3314"/>
      <c r="IJ3314"/>
      <c r="IK3314"/>
      <c r="IL3314"/>
      <c r="IM3314"/>
      <c r="IN3314"/>
    </row>
    <row r="3315" s="33" customFormat="1" ht="15.75" customHeight="1" spans="3:248">
      <c r="C3315" s="86"/>
      <c r="D3315" s="86"/>
      <c r="E3315" s="82"/>
      <c r="F3315" s="87"/>
      <c r="G3315" s="82"/>
      <c r="IG3315"/>
      <c r="IH3315"/>
      <c r="II3315"/>
      <c r="IJ3315"/>
      <c r="IK3315"/>
      <c r="IL3315"/>
      <c r="IM3315"/>
      <c r="IN3315"/>
    </row>
    <row r="3316" s="33" customFormat="1" ht="15.75" customHeight="1" spans="3:248">
      <c r="C3316" s="86"/>
      <c r="D3316" s="86"/>
      <c r="E3316" s="82"/>
      <c r="F3316" s="87"/>
      <c r="G3316" s="82"/>
      <c r="IG3316"/>
      <c r="IH3316"/>
      <c r="II3316"/>
      <c r="IJ3316"/>
      <c r="IK3316"/>
      <c r="IL3316"/>
      <c r="IM3316"/>
      <c r="IN3316"/>
    </row>
    <row r="3317" s="33" customFormat="1" ht="15.75" customHeight="1" spans="3:248">
      <c r="C3317" s="86"/>
      <c r="D3317" s="86"/>
      <c r="E3317" s="82"/>
      <c r="F3317" s="87"/>
      <c r="G3317" s="82"/>
      <c r="IG3317"/>
      <c r="IH3317"/>
      <c r="II3317"/>
      <c r="IJ3317"/>
      <c r="IK3317"/>
      <c r="IL3317"/>
      <c r="IM3317"/>
      <c r="IN3317"/>
    </row>
    <row r="3318" s="33" customFormat="1" ht="15.75" customHeight="1" spans="3:248">
      <c r="C3318" s="86"/>
      <c r="D3318" s="86"/>
      <c r="E3318" s="82"/>
      <c r="F3318" s="87"/>
      <c r="G3318" s="82"/>
      <c r="IG3318"/>
      <c r="IH3318"/>
      <c r="II3318"/>
      <c r="IJ3318"/>
      <c r="IK3318"/>
      <c r="IL3318"/>
      <c r="IM3318"/>
      <c r="IN3318"/>
    </row>
    <row r="3319" s="33" customFormat="1" ht="15.75" customHeight="1" spans="3:248">
      <c r="C3319" s="86"/>
      <c r="D3319" s="86"/>
      <c r="E3319" s="82"/>
      <c r="F3319" s="87"/>
      <c r="G3319" s="82"/>
      <c r="IG3319"/>
      <c r="IH3319"/>
      <c r="II3319"/>
      <c r="IJ3319"/>
      <c r="IK3319"/>
      <c r="IL3319"/>
      <c r="IM3319"/>
      <c r="IN3319"/>
    </row>
    <row r="3320" s="33" customFormat="1" ht="15.75" customHeight="1" spans="3:248">
      <c r="C3320" s="86"/>
      <c r="D3320" s="86"/>
      <c r="E3320" s="82"/>
      <c r="F3320" s="87"/>
      <c r="G3320" s="82"/>
      <c r="IG3320"/>
      <c r="IH3320"/>
      <c r="II3320"/>
      <c r="IJ3320"/>
      <c r="IK3320"/>
      <c r="IL3320"/>
      <c r="IM3320"/>
      <c r="IN3320"/>
    </row>
    <row r="3321" s="33" customFormat="1" ht="15.75" customHeight="1" spans="3:248">
      <c r="C3321" s="86"/>
      <c r="D3321" s="86"/>
      <c r="E3321" s="82"/>
      <c r="F3321" s="87"/>
      <c r="G3321" s="82"/>
      <c r="IG3321"/>
      <c r="IH3321"/>
      <c r="II3321"/>
      <c r="IJ3321"/>
      <c r="IK3321"/>
      <c r="IL3321"/>
      <c r="IM3321"/>
      <c r="IN3321"/>
    </row>
    <row r="3322" s="33" customFormat="1" ht="15.75" customHeight="1" spans="3:248">
      <c r="C3322" s="86"/>
      <c r="D3322" s="86"/>
      <c r="E3322" s="82"/>
      <c r="F3322" s="87"/>
      <c r="G3322" s="82"/>
      <c r="IG3322"/>
      <c r="IH3322"/>
      <c r="II3322"/>
      <c r="IJ3322"/>
      <c r="IK3322"/>
      <c r="IL3322"/>
      <c r="IM3322"/>
      <c r="IN3322"/>
    </row>
    <row r="3323" s="33" customFormat="1" ht="15.75" customHeight="1" spans="3:248">
      <c r="C3323" s="86"/>
      <c r="D3323" s="86"/>
      <c r="E3323" s="82"/>
      <c r="F3323" s="87"/>
      <c r="G3323" s="82"/>
      <c r="IG3323"/>
      <c r="IH3323"/>
      <c r="II3323"/>
      <c r="IJ3323"/>
      <c r="IK3323"/>
      <c r="IL3323"/>
      <c r="IM3323"/>
      <c r="IN3323"/>
    </row>
    <row r="3324" s="33" customFormat="1" ht="15.75" customHeight="1" spans="3:248">
      <c r="C3324" s="86"/>
      <c r="D3324" s="86"/>
      <c r="E3324" s="82"/>
      <c r="F3324" s="87"/>
      <c r="G3324" s="82"/>
      <c r="IG3324"/>
      <c r="IH3324"/>
      <c r="II3324"/>
      <c r="IJ3324"/>
      <c r="IK3324"/>
      <c r="IL3324"/>
      <c r="IM3324"/>
      <c r="IN3324"/>
    </row>
    <row r="3325" s="33" customFormat="1" ht="15.75" customHeight="1" spans="3:248">
      <c r="C3325" s="86"/>
      <c r="D3325" s="86"/>
      <c r="E3325" s="82"/>
      <c r="F3325" s="87"/>
      <c r="G3325" s="82"/>
      <c r="IG3325"/>
      <c r="IH3325"/>
      <c r="II3325"/>
      <c r="IJ3325"/>
      <c r="IK3325"/>
      <c r="IL3325"/>
      <c r="IM3325"/>
      <c r="IN3325"/>
    </row>
    <row r="3326" s="33" customFormat="1" ht="15.75" customHeight="1" spans="3:248">
      <c r="C3326" s="86"/>
      <c r="D3326" s="86"/>
      <c r="E3326" s="82"/>
      <c r="F3326" s="87"/>
      <c r="G3326" s="82"/>
      <c r="IG3326"/>
      <c r="IH3326"/>
      <c r="II3326"/>
      <c r="IJ3326"/>
      <c r="IK3326"/>
      <c r="IL3326"/>
      <c r="IM3326"/>
      <c r="IN3326"/>
    </row>
    <row r="3327" s="33" customFormat="1" ht="15.75" customHeight="1" spans="3:248">
      <c r="C3327" s="86"/>
      <c r="D3327" s="86"/>
      <c r="E3327" s="82"/>
      <c r="F3327" s="87"/>
      <c r="G3327" s="82"/>
      <c r="IG3327"/>
      <c r="IH3327"/>
      <c r="II3327"/>
      <c r="IJ3327"/>
      <c r="IK3327"/>
      <c r="IL3327"/>
      <c r="IM3327"/>
      <c r="IN3327"/>
    </row>
    <row r="3328" s="33" customFormat="1" ht="15.75" customHeight="1" spans="3:248">
      <c r="C3328" s="86"/>
      <c r="D3328" s="86"/>
      <c r="E3328" s="82"/>
      <c r="F3328" s="87"/>
      <c r="G3328" s="82"/>
      <c r="IG3328"/>
      <c r="IH3328"/>
      <c r="II3328"/>
      <c r="IJ3328"/>
      <c r="IK3328"/>
      <c r="IL3328"/>
      <c r="IM3328"/>
      <c r="IN3328"/>
    </row>
    <row r="3329" s="33" customFormat="1" ht="15.75" customHeight="1" spans="3:248">
      <c r="C3329" s="86"/>
      <c r="D3329" s="86"/>
      <c r="E3329" s="82"/>
      <c r="F3329" s="87"/>
      <c r="G3329" s="82"/>
      <c r="IG3329"/>
      <c r="IH3329"/>
      <c r="II3329"/>
      <c r="IJ3329"/>
      <c r="IK3329"/>
      <c r="IL3329"/>
      <c r="IM3329"/>
      <c r="IN3329"/>
    </row>
    <row r="3330" s="33" customFormat="1" ht="15.75" customHeight="1" spans="3:248">
      <c r="C3330" s="86"/>
      <c r="D3330" s="86"/>
      <c r="E3330" s="82"/>
      <c r="F3330" s="87"/>
      <c r="G3330" s="82"/>
      <c r="IG3330"/>
      <c r="IH3330"/>
      <c r="II3330"/>
      <c r="IJ3330"/>
      <c r="IK3330"/>
      <c r="IL3330"/>
      <c r="IM3330"/>
      <c r="IN3330"/>
    </row>
    <row r="3331" s="33" customFormat="1" ht="15.75" customHeight="1" spans="3:248">
      <c r="C3331" s="86"/>
      <c r="D3331" s="86"/>
      <c r="E3331" s="82"/>
      <c r="F3331" s="87"/>
      <c r="G3331" s="82"/>
      <c r="IG3331"/>
      <c r="IH3331"/>
      <c r="II3331"/>
      <c r="IJ3331"/>
      <c r="IK3331"/>
      <c r="IL3331"/>
      <c r="IM3331"/>
      <c r="IN3331"/>
    </row>
    <row r="3332" s="33" customFormat="1" ht="15.75" customHeight="1" spans="3:248">
      <c r="C3332" s="86"/>
      <c r="D3332" s="86"/>
      <c r="E3332" s="82"/>
      <c r="F3332" s="87"/>
      <c r="G3332" s="82"/>
      <c r="IG3332"/>
      <c r="IH3332"/>
      <c r="II3332"/>
      <c r="IJ3332"/>
      <c r="IK3332"/>
      <c r="IL3332"/>
      <c r="IM3332"/>
      <c r="IN3332"/>
    </row>
    <row r="3333" s="33" customFormat="1" ht="15.75" customHeight="1" spans="3:248">
      <c r="C3333" s="86"/>
      <c r="D3333" s="86"/>
      <c r="E3333" s="82"/>
      <c r="F3333" s="87"/>
      <c r="G3333" s="82"/>
      <c r="IG3333"/>
      <c r="IH3333"/>
      <c r="II3333"/>
      <c r="IJ3333"/>
      <c r="IK3333"/>
      <c r="IL3333"/>
      <c r="IM3333"/>
      <c r="IN3333"/>
    </row>
    <row r="3334" s="33" customFormat="1" ht="15.75" customHeight="1" spans="3:248">
      <c r="C3334" s="86"/>
      <c r="D3334" s="86"/>
      <c r="E3334" s="82"/>
      <c r="F3334" s="87"/>
      <c r="G3334" s="82"/>
      <c r="IG3334"/>
      <c r="IH3334"/>
      <c r="II3334"/>
      <c r="IJ3334"/>
      <c r="IK3334"/>
      <c r="IL3334"/>
      <c r="IM3334"/>
      <c r="IN3334"/>
    </row>
    <row r="3335" s="33" customFormat="1" ht="15.75" customHeight="1" spans="3:248">
      <c r="C3335" s="86"/>
      <c r="D3335" s="86"/>
      <c r="E3335" s="82"/>
      <c r="F3335" s="87"/>
      <c r="G3335" s="82"/>
      <c r="IG3335"/>
      <c r="IH3335"/>
      <c r="II3335"/>
      <c r="IJ3335"/>
      <c r="IK3335"/>
      <c r="IL3335"/>
      <c r="IM3335"/>
      <c r="IN3335"/>
    </row>
    <row r="3336" s="33" customFormat="1" ht="15.75" customHeight="1" spans="3:248">
      <c r="C3336" s="86"/>
      <c r="D3336" s="86"/>
      <c r="E3336" s="82"/>
      <c r="F3336" s="87"/>
      <c r="G3336" s="82"/>
      <c r="IG3336"/>
      <c r="IH3336"/>
      <c r="II3336"/>
      <c r="IJ3336"/>
      <c r="IK3336"/>
      <c r="IL3336"/>
      <c r="IM3336"/>
      <c r="IN3336"/>
    </row>
    <row r="3337" s="33" customFormat="1" ht="15.75" customHeight="1" spans="3:248">
      <c r="C3337" s="86"/>
      <c r="D3337" s="86"/>
      <c r="E3337" s="82"/>
      <c r="F3337" s="87"/>
      <c r="G3337" s="82"/>
      <c r="IG3337"/>
      <c r="IH3337"/>
      <c r="II3337"/>
      <c r="IJ3337"/>
      <c r="IK3337"/>
      <c r="IL3337"/>
      <c r="IM3337"/>
      <c r="IN3337"/>
    </row>
    <row r="3338" s="33" customFormat="1" ht="15.75" customHeight="1" spans="3:248">
      <c r="C3338" s="86"/>
      <c r="D3338" s="86"/>
      <c r="E3338" s="82"/>
      <c r="F3338" s="87"/>
      <c r="G3338" s="82"/>
      <c r="IG3338"/>
      <c r="IH3338"/>
      <c r="II3338"/>
      <c r="IJ3338"/>
      <c r="IK3338"/>
      <c r="IL3338"/>
      <c r="IM3338"/>
      <c r="IN3338"/>
    </row>
    <row r="3339" s="33" customFormat="1" ht="15.75" customHeight="1" spans="3:248">
      <c r="C3339" s="86"/>
      <c r="D3339" s="86"/>
      <c r="E3339" s="82"/>
      <c r="F3339" s="87"/>
      <c r="G3339" s="82"/>
      <c r="IG3339"/>
      <c r="IH3339"/>
      <c r="II3339"/>
      <c r="IJ3339"/>
      <c r="IK3339"/>
      <c r="IL3339"/>
      <c r="IM3339"/>
      <c r="IN3339"/>
    </row>
    <row r="3340" s="33" customFormat="1" ht="15.75" customHeight="1" spans="3:248">
      <c r="C3340" s="86"/>
      <c r="D3340" s="86"/>
      <c r="E3340" s="82"/>
      <c r="F3340" s="87"/>
      <c r="G3340" s="82"/>
      <c r="IG3340"/>
      <c r="IH3340"/>
      <c r="II3340"/>
      <c r="IJ3340"/>
      <c r="IK3340"/>
      <c r="IL3340"/>
      <c r="IM3340"/>
      <c r="IN3340"/>
    </row>
    <row r="3341" s="33" customFormat="1" ht="15.75" customHeight="1" spans="3:248">
      <c r="C3341" s="86"/>
      <c r="D3341" s="86"/>
      <c r="E3341" s="82"/>
      <c r="F3341" s="87"/>
      <c r="G3341" s="82"/>
      <c r="IG3341"/>
      <c r="IH3341"/>
      <c r="II3341"/>
      <c r="IJ3341"/>
      <c r="IK3341"/>
      <c r="IL3341"/>
      <c r="IM3341"/>
      <c r="IN3341"/>
    </row>
    <row r="3342" s="33" customFormat="1" ht="15.75" customHeight="1" spans="3:248">
      <c r="C3342" s="86"/>
      <c r="D3342" s="86"/>
      <c r="E3342" s="82"/>
      <c r="F3342" s="87"/>
      <c r="G3342" s="82"/>
      <c r="IG3342"/>
      <c r="IH3342"/>
      <c r="II3342"/>
      <c r="IJ3342"/>
      <c r="IK3342"/>
      <c r="IL3342"/>
      <c r="IM3342"/>
      <c r="IN3342"/>
    </row>
    <row r="3343" s="33" customFormat="1" ht="15.75" customHeight="1" spans="3:248">
      <c r="C3343" s="86"/>
      <c r="D3343" s="86"/>
      <c r="E3343" s="82"/>
      <c r="F3343" s="87"/>
      <c r="G3343" s="82"/>
      <c r="IG3343"/>
      <c r="IH3343"/>
      <c r="II3343"/>
      <c r="IJ3343"/>
      <c r="IK3343"/>
      <c r="IL3343"/>
      <c r="IM3343"/>
      <c r="IN3343"/>
    </row>
    <row r="3344" s="33" customFormat="1" ht="15.75" customHeight="1" spans="3:248">
      <c r="C3344" s="86"/>
      <c r="D3344" s="86"/>
      <c r="E3344" s="82"/>
      <c r="F3344" s="87"/>
      <c r="G3344" s="82"/>
      <c r="IG3344"/>
      <c r="IH3344"/>
      <c r="II3344"/>
      <c r="IJ3344"/>
      <c r="IK3344"/>
      <c r="IL3344"/>
      <c r="IM3344"/>
      <c r="IN3344"/>
    </row>
    <row r="3345" s="33" customFormat="1" ht="15.75" customHeight="1" spans="3:248">
      <c r="C3345" s="86"/>
      <c r="D3345" s="86"/>
      <c r="E3345" s="82"/>
      <c r="F3345" s="87"/>
      <c r="G3345" s="82"/>
      <c r="IG3345"/>
      <c r="IH3345"/>
      <c r="II3345"/>
      <c r="IJ3345"/>
      <c r="IK3345"/>
      <c r="IL3345"/>
      <c r="IM3345"/>
      <c r="IN3345"/>
    </row>
    <row r="3346" s="33" customFormat="1" ht="15.75" customHeight="1" spans="3:248">
      <c r="C3346" s="86"/>
      <c r="D3346" s="86"/>
      <c r="E3346" s="82"/>
      <c r="F3346" s="87"/>
      <c r="G3346" s="82"/>
      <c r="IG3346"/>
      <c r="IH3346"/>
      <c r="II3346"/>
      <c r="IJ3346"/>
      <c r="IK3346"/>
      <c r="IL3346"/>
      <c r="IM3346"/>
      <c r="IN3346"/>
    </row>
    <row r="3347" s="33" customFormat="1" ht="15.75" customHeight="1" spans="3:248">
      <c r="C3347" s="86"/>
      <c r="D3347" s="86"/>
      <c r="E3347" s="82"/>
      <c r="F3347" s="87"/>
      <c r="G3347" s="82"/>
      <c r="IG3347"/>
      <c r="IH3347"/>
      <c r="II3347"/>
      <c r="IJ3347"/>
      <c r="IK3347"/>
      <c r="IL3347"/>
      <c r="IM3347"/>
      <c r="IN3347"/>
    </row>
    <row r="3348" s="33" customFormat="1" ht="15.75" customHeight="1" spans="3:248">
      <c r="C3348" s="86"/>
      <c r="D3348" s="86"/>
      <c r="E3348" s="82"/>
      <c r="F3348" s="87"/>
      <c r="G3348" s="82"/>
      <c r="IG3348"/>
      <c r="IH3348"/>
      <c r="II3348"/>
      <c r="IJ3348"/>
      <c r="IK3348"/>
      <c r="IL3348"/>
      <c r="IM3348"/>
      <c r="IN3348"/>
    </row>
    <row r="3349" s="33" customFormat="1" ht="15.75" customHeight="1" spans="3:248">
      <c r="C3349" s="86"/>
      <c r="D3349" s="86"/>
      <c r="E3349" s="82"/>
      <c r="F3349" s="87"/>
      <c r="G3349" s="82"/>
      <c r="IG3349"/>
      <c r="IH3349"/>
      <c r="II3349"/>
      <c r="IJ3349"/>
      <c r="IK3349"/>
      <c r="IL3349"/>
      <c r="IM3349"/>
      <c r="IN3349"/>
    </row>
    <row r="3350" s="33" customFormat="1" ht="15.75" customHeight="1" spans="3:248">
      <c r="C3350" s="86"/>
      <c r="D3350" s="86"/>
      <c r="E3350" s="82"/>
      <c r="F3350" s="87"/>
      <c r="G3350" s="82"/>
      <c r="IG3350"/>
      <c r="IH3350"/>
      <c r="II3350"/>
      <c r="IJ3350"/>
      <c r="IK3350"/>
      <c r="IL3350"/>
      <c r="IM3350"/>
      <c r="IN3350"/>
    </row>
    <row r="3351" s="33" customFormat="1" ht="15.75" customHeight="1" spans="3:248">
      <c r="C3351" s="86"/>
      <c r="D3351" s="86"/>
      <c r="E3351" s="82"/>
      <c r="F3351" s="87"/>
      <c r="G3351" s="82"/>
      <c r="IG3351"/>
      <c r="IH3351"/>
      <c r="II3351"/>
      <c r="IJ3351"/>
      <c r="IK3351"/>
      <c r="IL3351"/>
      <c r="IM3351"/>
      <c r="IN3351"/>
    </row>
    <row r="3352" s="33" customFormat="1" ht="15.75" customHeight="1" spans="3:248">
      <c r="C3352" s="86"/>
      <c r="D3352" s="86"/>
      <c r="E3352" s="82"/>
      <c r="F3352" s="87"/>
      <c r="G3352" s="82"/>
      <c r="IG3352"/>
      <c r="IH3352"/>
      <c r="II3352"/>
      <c r="IJ3352"/>
      <c r="IK3352"/>
      <c r="IL3352"/>
      <c r="IM3352"/>
      <c r="IN3352"/>
    </row>
    <row r="3353" s="33" customFormat="1" ht="15.75" customHeight="1" spans="3:248">
      <c r="C3353" s="86"/>
      <c r="D3353" s="86"/>
      <c r="E3353" s="82"/>
      <c r="F3353" s="87"/>
      <c r="G3353" s="82"/>
      <c r="IG3353"/>
      <c r="IH3353"/>
      <c r="II3353"/>
      <c r="IJ3353"/>
      <c r="IK3353"/>
      <c r="IL3353"/>
      <c r="IM3353"/>
      <c r="IN3353"/>
    </row>
    <row r="3354" s="33" customFormat="1" ht="15.75" customHeight="1" spans="3:248">
      <c r="C3354" s="86"/>
      <c r="D3354" s="86"/>
      <c r="E3354" s="82"/>
      <c r="F3354" s="87"/>
      <c r="G3354" s="82"/>
      <c r="IG3354"/>
      <c r="IH3354"/>
      <c r="II3354"/>
      <c r="IJ3354"/>
      <c r="IK3354"/>
      <c r="IL3354"/>
      <c r="IM3354"/>
      <c r="IN3354"/>
    </row>
    <row r="3355" s="33" customFormat="1" ht="15.75" customHeight="1" spans="3:248">
      <c r="C3355" s="86"/>
      <c r="D3355" s="86"/>
      <c r="E3355" s="82"/>
      <c r="F3355" s="87"/>
      <c r="G3355" s="82"/>
      <c r="IG3355"/>
      <c r="IH3355"/>
      <c r="II3355"/>
      <c r="IJ3355"/>
      <c r="IK3355"/>
      <c r="IL3355"/>
      <c r="IM3355"/>
      <c r="IN3355"/>
    </row>
    <row r="3356" s="33" customFormat="1" ht="15.75" customHeight="1" spans="3:248">
      <c r="C3356" s="86"/>
      <c r="D3356" s="86"/>
      <c r="E3356" s="82"/>
      <c r="F3356" s="87"/>
      <c r="G3356" s="82"/>
      <c r="IG3356"/>
      <c r="IH3356"/>
      <c r="II3356"/>
      <c r="IJ3356"/>
      <c r="IK3356"/>
      <c r="IL3356"/>
      <c r="IM3356"/>
      <c r="IN3356"/>
    </row>
    <row r="3357" s="33" customFormat="1" ht="15.75" customHeight="1" spans="3:248">
      <c r="C3357" s="86"/>
      <c r="D3357" s="86"/>
      <c r="E3357" s="82"/>
      <c r="F3357" s="87"/>
      <c r="G3357" s="82"/>
      <c r="IG3357"/>
      <c r="IH3357"/>
      <c r="II3357"/>
      <c r="IJ3357"/>
      <c r="IK3357"/>
      <c r="IL3357"/>
      <c r="IM3357"/>
      <c r="IN3357"/>
    </row>
    <row r="3358" s="33" customFormat="1" ht="15.75" customHeight="1" spans="3:248">
      <c r="C3358" s="86"/>
      <c r="D3358" s="86"/>
      <c r="E3358" s="82"/>
      <c r="F3358" s="87"/>
      <c r="G3358" s="82"/>
      <c r="IG3358"/>
      <c r="IH3358"/>
      <c r="II3358"/>
      <c r="IJ3358"/>
      <c r="IK3358"/>
      <c r="IL3358"/>
      <c r="IM3358"/>
      <c r="IN3358"/>
    </row>
    <row r="3359" s="33" customFormat="1" ht="15.75" customHeight="1" spans="3:248">
      <c r="C3359" s="86"/>
      <c r="D3359" s="86"/>
      <c r="E3359" s="82"/>
      <c r="F3359" s="87"/>
      <c r="G3359" s="82"/>
      <c r="IG3359"/>
      <c r="IH3359"/>
      <c r="II3359"/>
      <c r="IJ3359"/>
      <c r="IK3359"/>
      <c r="IL3359"/>
      <c r="IM3359"/>
      <c r="IN3359"/>
    </row>
    <row r="3360" s="33" customFormat="1" ht="15.75" customHeight="1" spans="3:248">
      <c r="C3360" s="86"/>
      <c r="D3360" s="86"/>
      <c r="E3360" s="82"/>
      <c r="F3360" s="87"/>
      <c r="G3360" s="82"/>
      <c r="IG3360"/>
      <c r="IH3360"/>
      <c r="II3360"/>
      <c r="IJ3360"/>
      <c r="IK3360"/>
      <c r="IL3360"/>
      <c r="IM3360"/>
      <c r="IN3360"/>
    </row>
    <row r="3361" s="33" customFormat="1" ht="15.75" customHeight="1" spans="3:248">
      <c r="C3361" s="86"/>
      <c r="D3361" s="86"/>
      <c r="E3361" s="82"/>
      <c r="F3361" s="87"/>
      <c r="G3361" s="82"/>
      <c r="IG3361"/>
      <c r="IH3361"/>
      <c r="II3361"/>
      <c r="IJ3361"/>
      <c r="IK3361"/>
      <c r="IL3361"/>
      <c r="IM3361"/>
      <c r="IN3361"/>
    </row>
    <row r="3362" s="33" customFormat="1" ht="15.75" customHeight="1" spans="3:248">
      <c r="C3362" s="86"/>
      <c r="D3362" s="86"/>
      <c r="E3362" s="82"/>
      <c r="F3362" s="87"/>
      <c r="G3362" s="82"/>
      <c r="IG3362"/>
      <c r="IH3362"/>
      <c r="II3362"/>
      <c r="IJ3362"/>
      <c r="IK3362"/>
      <c r="IL3362"/>
      <c r="IM3362"/>
      <c r="IN3362"/>
    </row>
    <row r="3363" s="33" customFormat="1" ht="15.75" customHeight="1" spans="3:248">
      <c r="C3363" s="86"/>
      <c r="D3363" s="86"/>
      <c r="E3363" s="82"/>
      <c r="F3363" s="87"/>
      <c r="G3363" s="82"/>
      <c r="IG3363"/>
      <c r="IH3363"/>
      <c r="II3363"/>
      <c r="IJ3363"/>
      <c r="IK3363"/>
      <c r="IL3363"/>
      <c r="IM3363"/>
      <c r="IN3363"/>
    </row>
    <row r="3364" s="33" customFormat="1" ht="15.75" customHeight="1" spans="3:248">
      <c r="C3364" s="86"/>
      <c r="D3364" s="86"/>
      <c r="E3364" s="82"/>
      <c r="F3364" s="87"/>
      <c r="G3364" s="82"/>
      <c r="IG3364"/>
      <c r="IH3364"/>
      <c r="II3364"/>
      <c r="IJ3364"/>
      <c r="IK3364"/>
      <c r="IL3364"/>
      <c r="IM3364"/>
      <c r="IN3364"/>
    </row>
    <row r="3365" s="33" customFormat="1" ht="15.75" customHeight="1" spans="3:248">
      <c r="C3365" s="86"/>
      <c r="D3365" s="86"/>
      <c r="E3365" s="82"/>
      <c r="F3365" s="87"/>
      <c r="G3365" s="82"/>
      <c r="IG3365"/>
      <c r="IH3365"/>
      <c r="II3365"/>
      <c r="IJ3365"/>
      <c r="IK3365"/>
      <c r="IL3365"/>
      <c r="IM3365"/>
      <c r="IN3365"/>
    </row>
    <row r="3366" s="33" customFormat="1" ht="15.75" customHeight="1" spans="3:248">
      <c r="C3366" s="86"/>
      <c r="D3366" s="86"/>
      <c r="E3366" s="82"/>
      <c r="F3366" s="87"/>
      <c r="G3366" s="82"/>
      <c r="IG3366"/>
      <c r="IH3366"/>
      <c r="II3366"/>
      <c r="IJ3366"/>
      <c r="IK3366"/>
      <c r="IL3366"/>
      <c r="IM3366"/>
      <c r="IN3366"/>
    </row>
    <row r="3367" s="33" customFormat="1" ht="15.75" customHeight="1" spans="3:248">
      <c r="C3367" s="86"/>
      <c r="D3367" s="86"/>
      <c r="E3367" s="82"/>
      <c r="F3367" s="87"/>
      <c r="G3367" s="82"/>
      <c r="IG3367"/>
      <c r="IH3367"/>
      <c r="II3367"/>
      <c r="IJ3367"/>
      <c r="IK3367"/>
      <c r="IL3367"/>
      <c r="IM3367"/>
      <c r="IN3367"/>
    </row>
    <row r="3368" s="33" customFormat="1" ht="15.75" customHeight="1" spans="3:248">
      <c r="C3368" s="86"/>
      <c r="D3368" s="86"/>
      <c r="E3368" s="82"/>
      <c r="F3368" s="87"/>
      <c r="G3368" s="82"/>
      <c r="IG3368"/>
      <c r="IH3368"/>
      <c r="II3368"/>
      <c r="IJ3368"/>
      <c r="IK3368"/>
      <c r="IL3368"/>
      <c r="IM3368"/>
      <c r="IN3368"/>
    </row>
    <row r="3369" s="33" customFormat="1" ht="15.75" customHeight="1" spans="3:248">
      <c r="C3369" s="86"/>
      <c r="D3369" s="86"/>
      <c r="E3369" s="82"/>
      <c r="F3369" s="87"/>
      <c r="G3369" s="82"/>
      <c r="IG3369"/>
      <c r="IH3369"/>
      <c r="II3369"/>
      <c r="IJ3369"/>
      <c r="IK3369"/>
      <c r="IL3369"/>
      <c r="IM3369"/>
      <c r="IN3369"/>
    </row>
    <row r="3370" s="33" customFormat="1" ht="15.75" customHeight="1" spans="3:248">
      <c r="C3370" s="86"/>
      <c r="D3370" s="86"/>
      <c r="E3370" s="82"/>
      <c r="F3370" s="87"/>
      <c r="G3370" s="82"/>
      <c r="IG3370"/>
      <c r="IH3370"/>
      <c r="II3370"/>
      <c r="IJ3370"/>
      <c r="IK3370"/>
      <c r="IL3370"/>
      <c r="IM3370"/>
      <c r="IN3370"/>
    </row>
    <row r="3371" s="33" customFormat="1" ht="15.75" customHeight="1" spans="3:248">
      <c r="C3371" s="86"/>
      <c r="D3371" s="86"/>
      <c r="E3371" s="82"/>
      <c r="F3371" s="87"/>
      <c r="G3371" s="82"/>
      <c r="IG3371"/>
      <c r="IH3371"/>
      <c r="II3371"/>
      <c r="IJ3371"/>
      <c r="IK3371"/>
      <c r="IL3371"/>
      <c r="IM3371"/>
      <c r="IN3371"/>
    </row>
    <row r="3372" s="33" customFormat="1" ht="15.75" customHeight="1" spans="3:248">
      <c r="C3372" s="86"/>
      <c r="D3372" s="86"/>
      <c r="E3372" s="82"/>
      <c r="F3372" s="87"/>
      <c r="G3372" s="82"/>
      <c r="IG3372"/>
      <c r="IH3372"/>
      <c r="II3372"/>
      <c r="IJ3372"/>
      <c r="IK3372"/>
      <c r="IL3372"/>
      <c r="IM3372"/>
      <c r="IN3372"/>
    </row>
    <row r="3373" s="33" customFormat="1" ht="15.75" customHeight="1" spans="3:248">
      <c r="C3373" s="86"/>
      <c r="D3373" s="86"/>
      <c r="E3373" s="82"/>
      <c r="F3373" s="87"/>
      <c r="G3373" s="82"/>
      <c r="IG3373"/>
      <c r="IH3373"/>
      <c r="II3373"/>
      <c r="IJ3373"/>
      <c r="IK3373"/>
      <c r="IL3373"/>
      <c r="IM3373"/>
      <c r="IN3373"/>
    </row>
    <row r="3374" s="33" customFormat="1" ht="15.75" customHeight="1" spans="3:248">
      <c r="C3374" s="86"/>
      <c r="D3374" s="86"/>
      <c r="E3374" s="82"/>
      <c r="F3374" s="87"/>
      <c r="G3374" s="82"/>
      <c r="IG3374"/>
      <c r="IH3374"/>
      <c r="II3374"/>
      <c r="IJ3374"/>
      <c r="IK3374"/>
      <c r="IL3374"/>
      <c r="IM3374"/>
      <c r="IN3374"/>
    </row>
    <row r="3375" s="33" customFormat="1" ht="15.75" customHeight="1" spans="3:248">
      <c r="C3375" s="86"/>
      <c r="D3375" s="86"/>
      <c r="E3375" s="82"/>
      <c r="F3375" s="87"/>
      <c r="G3375" s="82"/>
      <c r="IG3375"/>
      <c r="IH3375"/>
      <c r="II3375"/>
      <c r="IJ3375"/>
      <c r="IK3375"/>
      <c r="IL3375"/>
      <c r="IM3375"/>
      <c r="IN3375"/>
    </row>
    <row r="3376" s="33" customFormat="1" ht="15.75" customHeight="1" spans="3:248">
      <c r="C3376" s="86"/>
      <c r="D3376" s="86"/>
      <c r="E3376" s="82"/>
      <c r="F3376" s="87"/>
      <c r="G3376" s="82"/>
      <c r="IG3376"/>
      <c r="IH3376"/>
      <c r="II3376"/>
      <c r="IJ3376"/>
      <c r="IK3376"/>
      <c r="IL3376"/>
      <c r="IM3376"/>
      <c r="IN3376"/>
    </row>
    <row r="3377" s="33" customFormat="1" ht="15.75" customHeight="1" spans="3:248">
      <c r="C3377" s="86"/>
      <c r="D3377" s="86"/>
      <c r="E3377" s="82"/>
      <c r="F3377" s="87"/>
      <c r="G3377" s="82"/>
      <c r="IG3377"/>
      <c r="IH3377"/>
      <c r="II3377"/>
      <c r="IJ3377"/>
      <c r="IK3377"/>
      <c r="IL3377"/>
      <c r="IM3377"/>
      <c r="IN3377"/>
    </row>
    <row r="3378" s="33" customFormat="1" ht="15.75" customHeight="1" spans="3:248">
      <c r="C3378" s="86"/>
      <c r="D3378" s="86"/>
      <c r="E3378" s="82"/>
      <c r="F3378" s="87"/>
      <c r="G3378" s="82"/>
      <c r="IG3378"/>
      <c r="IH3378"/>
      <c r="II3378"/>
      <c r="IJ3378"/>
      <c r="IK3378"/>
      <c r="IL3378"/>
      <c r="IM3378"/>
      <c r="IN3378"/>
    </row>
    <row r="3379" s="33" customFormat="1" ht="15.75" customHeight="1" spans="3:248">
      <c r="C3379" s="86"/>
      <c r="D3379" s="86"/>
      <c r="E3379" s="82"/>
      <c r="F3379" s="87"/>
      <c r="G3379" s="82"/>
      <c r="IG3379"/>
      <c r="IH3379"/>
      <c r="II3379"/>
      <c r="IJ3379"/>
      <c r="IK3379"/>
      <c r="IL3379"/>
      <c r="IM3379"/>
      <c r="IN3379"/>
    </row>
    <row r="3380" s="33" customFormat="1" ht="15.75" customHeight="1" spans="3:248">
      <c r="C3380" s="86"/>
      <c r="D3380" s="86"/>
      <c r="E3380" s="82"/>
      <c r="F3380" s="87"/>
      <c r="G3380" s="82"/>
      <c r="IG3380"/>
      <c r="IH3380"/>
      <c r="II3380"/>
      <c r="IJ3380"/>
      <c r="IK3380"/>
      <c r="IL3380"/>
      <c r="IM3380"/>
      <c r="IN3380"/>
    </row>
    <row r="3381" s="33" customFormat="1" ht="15.75" customHeight="1" spans="3:248">
      <c r="C3381" s="86"/>
      <c r="D3381" s="86"/>
      <c r="E3381" s="82"/>
      <c r="F3381" s="87"/>
      <c r="G3381" s="82"/>
      <c r="IG3381"/>
      <c r="IH3381"/>
      <c r="II3381"/>
      <c r="IJ3381"/>
      <c r="IK3381"/>
      <c r="IL3381"/>
      <c r="IM3381"/>
      <c r="IN3381"/>
    </row>
    <row r="3382" s="33" customFormat="1" ht="15.75" customHeight="1" spans="3:248">
      <c r="C3382" s="86"/>
      <c r="D3382" s="86"/>
      <c r="E3382" s="82"/>
      <c r="F3382" s="87"/>
      <c r="G3382" s="82"/>
      <c r="IG3382"/>
      <c r="IH3382"/>
      <c r="II3382"/>
      <c r="IJ3382"/>
      <c r="IK3382"/>
      <c r="IL3382"/>
      <c r="IM3382"/>
      <c r="IN3382"/>
    </row>
    <row r="3383" s="33" customFormat="1" ht="15.75" customHeight="1" spans="3:248">
      <c r="C3383" s="86"/>
      <c r="D3383" s="86"/>
      <c r="E3383" s="82"/>
      <c r="F3383" s="87"/>
      <c r="G3383" s="82"/>
      <c r="IG3383"/>
      <c r="IH3383"/>
      <c r="II3383"/>
      <c r="IJ3383"/>
      <c r="IK3383"/>
      <c r="IL3383"/>
      <c r="IM3383"/>
      <c r="IN3383"/>
    </row>
    <row r="3384" s="33" customFormat="1" ht="15.75" customHeight="1" spans="3:248">
      <c r="C3384" s="86"/>
      <c r="D3384" s="86"/>
      <c r="E3384" s="82"/>
      <c r="F3384" s="87"/>
      <c r="G3384" s="82"/>
      <c r="IG3384"/>
      <c r="IH3384"/>
      <c r="II3384"/>
      <c r="IJ3384"/>
      <c r="IK3384"/>
      <c r="IL3384"/>
      <c r="IM3384"/>
      <c r="IN3384"/>
    </row>
    <row r="3385" s="33" customFormat="1" ht="15.75" customHeight="1" spans="3:248">
      <c r="C3385" s="86"/>
      <c r="D3385" s="86"/>
      <c r="E3385" s="82"/>
      <c r="F3385" s="87"/>
      <c r="G3385" s="82"/>
      <c r="IG3385"/>
      <c r="IH3385"/>
      <c r="II3385"/>
      <c r="IJ3385"/>
      <c r="IK3385"/>
      <c r="IL3385"/>
      <c r="IM3385"/>
      <c r="IN3385"/>
    </row>
    <row r="3386" s="33" customFormat="1" ht="15.75" customHeight="1" spans="3:248">
      <c r="C3386" s="86"/>
      <c r="D3386" s="86"/>
      <c r="E3386" s="82"/>
      <c r="F3386" s="87"/>
      <c r="G3386" s="82"/>
      <c r="IG3386"/>
      <c r="IH3386"/>
      <c r="II3386"/>
      <c r="IJ3386"/>
      <c r="IK3386"/>
      <c r="IL3386"/>
      <c r="IM3386"/>
      <c r="IN3386"/>
    </row>
    <row r="3387" s="33" customFormat="1" ht="15.75" customHeight="1" spans="3:248">
      <c r="C3387" s="86"/>
      <c r="D3387" s="86"/>
      <c r="E3387" s="82"/>
      <c r="F3387" s="87"/>
      <c r="G3387" s="82"/>
      <c r="IG3387"/>
      <c r="IH3387"/>
      <c r="II3387"/>
      <c r="IJ3387"/>
      <c r="IK3387"/>
      <c r="IL3387"/>
      <c r="IM3387"/>
      <c r="IN3387"/>
    </row>
    <row r="3388" s="33" customFormat="1" ht="15.75" customHeight="1" spans="3:248">
      <c r="C3388" s="86"/>
      <c r="D3388" s="86"/>
      <c r="E3388" s="82"/>
      <c r="F3388" s="87"/>
      <c r="G3388" s="82"/>
      <c r="IG3388"/>
      <c r="IH3388"/>
      <c r="II3388"/>
      <c r="IJ3388"/>
      <c r="IK3388"/>
      <c r="IL3388"/>
      <c r="IM3388"/>
      <c r="IN3388"/>
    </row>
    <row r="3389" s="33" customFormat="1" ht="15.75" customHeight="1" spans="3:248">
      <c r="C3389" s="86"/>
      <c r="D3389" s="86"/>
      <c r="E3389" s="82"/>
      <c r="F3389" s="87"/>
      <c r="G3389" s="82"/>
      <c r="IG3389"/>
      <c r="IH3389"/>
      <c r="II3389"/>
      <c r="IJ3389"/>
      <c r="IK3389"/>
      <c r="IL3389"/>
      <c r="IM3389"/>
      <c r="IN3389"/>
    </row>
    <row r="3390" s="33" customFormat="1" ht="15.75" customHeight="1" spans="3:248">
      <c r="C3390" s="86"/>
      <c r="D3390" s="86"/>
      <c r="E3390" s="82"/>
      <c r="F3390" s="87"/>
      <c r="G3390" s="82"/>
      <c r="IG3390"/>
      <c r="IH3390"/>
      <c r="II3390"/>
      <c r="IJ3390"/>
      <c r="IK3390"/>
      <c r="IL3390"/>
      <c r="IM3390"/>
      <c r="IN3390"/>
    </row>
    <row r="3391" s="33" customFormat="1" ht="15.75" customHeight="1" spans="3:248">
      <c r="C3391" s="86"/>
      <c r="D3391" s="86"/>
      <c r="E3391" s="82"/>
      <c r="F3391" s="87"/>
      <c r="G3391" s="82"/>
      <c r="IG3391"/>
      <c r="IH3391"/>
      <c r="II3391"/>
      <c r="IJ3391"/>
      <c r="IK3391"/>
      <c r="IL3391"/>
      <c r="IM3391"/>
      <c r="IN3391"/>
    </row>
    <row r="3392" s="33" customFormat="1" ht="15.75" customHeight="1" spans="3:248">
      <c r="C3392" s="86"/>
      <c r="D3392" s="86"/>
      <c r="E3392" s="82"/>
      <c r="F3392" s="87"/>
      <c r="G3392" s="82"/>
      <c r="IG3392"/>
      <c r="IH3392"/>
      <c r="II3392"/>
      <c r="IJ3392"/>
      <c r="IK3392"/>
      <c r="IL3392"/>
      <c r="IM3392"/>
      <c r="IN3392"/>
    </row>
    <row r="3393" s="33" customFormat="1" ht="15.75" customHeight="1" spans="3:248">
      <c r="C3393" s="86"/>
      <c r="D3393" s="86"/>
      <c r="E3393" s="82"/>
      <c r="F3393" s="87"/>
      <c r="G3393" s="82"/>
      <c r="IG3393"/>
      <c r="IH3393"/>
      <c r="II3393"/>
      <c r="IJ3393"/>
      <c r="IK3393"/>
      <c r="IL3393"/>
      <c r="IM3393"/>
      <c r="IN3393"/>
    </row>
    <row r="3394" s="33" customFormat="1" ht="15.75" customHeight="1" spans="3:248">
      <c r="C3394" s="86"/>
      <c r="D3394" s="86"/>
      <c r="E3394" s="82"/>
      <c r="F3394" s="87"/>
      <c r="G3394" s="82"/>
      <c r="IG3394"/>
      <c r="IH3394"/>
      <c r="II3394"/>
      <c r="IJ3394"/>
      <c r="IK3394"/>
      <c r="IL3394"/>
      <c r="IM3394"/>
      <c r="IN3394"/>
    </row>
    <row r="3395" s="33" customFormat="1" ht="15.75" customHeight="1" spans="3:248">
      <c r="C3395" s="86"/>
      <c r="D3395" s="86"/>
      <c r="E3395" s="82"/>
      <c r="F3395" s="87"/>
      <c r="G3395" s="82"/>
      <c r="IG3395"/>
      <c r="IH3395"/>
      <c r="II3395"/>
      <c r="IJ3395"/>
      <c r="IK3395"/>
      <c r="IL3395"/>
      <c r="IM3395"/>
      <c r="IN3395"/>
    </row>
    <row r="3396" s="33" customFormat="1" ht="15.75" customHeight="1" spans="3:248">
      <c r="C3396" s="86"/>
      <c r="D3396" s="86"/>
      <c r="E3396" s="82"/>
      <c r="F3396" s="87"/>
      <c r="G3396" s="82"/>
      <c r="IG3396"/>
      <c r="IH3396"/>
      <c r="II3396"/>
      <c r="IJ3396"/>
      <c r="IK3396"/>
      <c r="IL3396"/>
      <c r="IM3396"/>
      <c r="IN3396"/>
    </row>
    <row r="3397" s="33" customFormat="1" ht="15.75" customHeight="1" spans="3:248">
      <c r="C3397" s="86"/>
      <c r="D3397" s="86"/>
      <c r="E3397" s="82"/>
      <c r="F3397" s="87"/>
      <c r="G3397" s="82"/>
      <c r="IG3397"/>
      <c r="IH3397"/>
      <c r="II3397"/>
      <c r="IJ3397"/>
      <c r="IK3397"/>
      <c r="IL3397"/>
      <c r="IM3397"/>
      <c r="IN3397"/>
    </row>
    <row r="3398" s="33" customFormat="1" ht="15.75" customHeight="1" spans="3:248">
      <c r="C3398" s="86"/>
      <c r="D3398" s="86"/>
      <c r="E3398" s="82"/>
      <c r="F3398" s="87"/>
      <c r="G3398" s="82"/>
      <c r="IG3398"/>
      <c r="IH3398"/>
      <c r="II3398"/>
      <c r="IJ3398"/>
      <c r="IK3398"/>
      <c r="IL3398"/>
      <c r="IM3398"/>
      <c r="IN3398"/>
    </row>
    <row r="3399" s="33" customFormat="1" ht="15.75" customHeight="1" spans="3:248">
      <c r="C3399" s="86"/>
      <c r="D3399" s="86"/>
      <c r="E3399" s="82"/>
      <c r="F3399" s="87"/>
      <c r="G3399" s="82"/>
      <c r="IG3399"/>
      <c r="IH3399"/>
      <c r="II3399"/>
      <c r="IJ3399"/>
      <c r="IK3399"/>
      <c r="IL3399"/>
      <c r="IM3399"/>
      <c r="IN3399"/>
    </row>
    <row r="3400" s="33" customFormat="1" ht="15.75" customHeight="1" spans="3:248">
      <c r="C3400" s="86"/>
      <c r="D3400" s="86"/>
      <c r="E3400" s="82"/>
      <c r="F3400" s="87"/>
      <c r="G3400" s="82"/>
      <c r="IG3400"/>
      <c r="IH3400"/>
      <c r="II3400"/>
      <c r="IJ3400"/>
      <c r="IK3400"/>
      <c r="IL3400"/>
      <c r="IM3400"/>
      <c r="IN3400"/>
    </row>
    <row r="3401" s="33" customFormat="1" ht="15.75" customHeight="1" spans="3:248">
      <c r="C3401" s="86"/>
      <c r="D3401" s="86"/>
      <c r="E3401" s="82"/>
      <c r="F3401" s="87"/>
      <c r="G3401" s="82"/>
      <c r="IG3401"/>
      <c r="IH3401"/>
      <c r="II3401"/>
      <c r="IJ3401"/>
      <c r="IK3401"/>
      <c r="IL3401"/>
      <c r="IM3401"/>
      <c r="IN3401"/>
    </row>
    <row r="3402" s="33" customFormat="1" ht="15.75" customHeight="1" spans="3:248">
      <c r="C3402" s="86"/>
      <c r="D3402" s="86"/>
      <c r="E3402" s="82"/>
      <c r="F3402" s="87"/>
      <c r="G3402" s="82"/>
      <c r="IG3402"/>
      <c r="IH3402"/>
      <c r="II3402"/>
      <c r="IJ3402"/>
      <c r="IK3402"/>
      <c r="IL3402"/>
      <c r="IM3402"/>
      <c r="IN3402"/>
    </row>
    <row r="3403" s="33" customFormat="1" ht="15.75" customHeight="1" spans="3:248">
      <c r="C3403" s="86"/>
      <c r="D3403" s="86"/>
      <c r="E3403" s="82"/>
      <c r="F3403" s="87"/>
      <c r="G3403" s="82"/>
      <c r="IG3403"/>
      <c r="IH3403"/>
      <c r="II3403"/>
      <c r="IJ3403"/>
      <c r="IK3403"/>
      <c r="IL3403"/>
      <c r="IM3403"/>
      <c r="IN3403"/>
    </row>
    <row r="3404" s="33" customFormat="1" ht="15.75" customHeight="1" spans="3:248">
      <c r="C3404" s="86"/>
      <c r="D3404" s="86"/>
      <c r="E3404" s="82"/>
      <c r="F3404" s="87"/>
      <c r="G3404" s="82"/>
      <c r="IG3404"/>
      <c r="IH3404"/>
      <c r="II3404"/>
      <c r="IJ3404"/>
      <c r="IK3404"/>
      <c r="IL3404"/>
      <c r="IM3404"/>
      <c r="IN3404"/>
    </row>
    <row r="3405" s="33" customFormat="1" ht="15.75" customHeight="1" spans="3:248">
      <c r="C3405" s="86"/>
      <c r="D3405" s="86"/>
      <c r="E3405" s="82"/>
      <c r="F3405" s="87"/>
      <c r="G3405" s="82"/>
      <c r="IG3405"/>
      <c r="IH3405"/>
      <c r="II3405"/>
      <c r="IJ3405"/>
      <c r="IK3405"/>
      <c r="IL3405"/>
      <c r="IM3405"/>
      <c r="IN3405"/>
    </row>
    <row r="3406" s="33" customFormat="1" ht="15.75" customHeight="1" spans="3:248">
      <c r="C3406" s="86"/>
      <c r="D3406" s="86"/>
      <c r="E3406" s="82"/>
      <c r="F3406" s="87"/>
      <c r="G3406" s="82"/>
      <c r="IG3406"/>
      <c r="IH3406"/>
      <c r="II3406"/>
      <c r="IJ3406"/>
      <c r="IK3406"/>
      <c r="IL3406"/>
      <c r="IM3406"/>
      <c r="IN3406"/>
    </row>
    <row r="3407" s="33" customFormat="1" ht="15.75" customHeight="1" spans="3:248">
      <c r="C3407" s="86"/>
      <c r="D3407" s="86"/>
      <c r="E3407" s="82"/>
      <c r="F3407" s="87"/>
      <c r="G3407" s="82"/>
      <c r="IG3407"/>
      <c r="IH3407"/>
      <c r="II3407"/>
      <c r="IJ3407"/>
      <c r="IK3407"/>
      <c r="IL3407"/>
      <c r="IM3407"/>
      <c r="IN3407"/>
    </row>
    <row r="3408" s="33" customFormat="1" ht="15.75" customHeight="1" spans="3:248">
      <c r="C3408" s="86"/>
      <c r="D3408" s="86"/>
      <c r="E3408" s="82"/>
      <c r="F3408" s="87"/>
      <c r="G3408" s="82"/>
      <c r="IG3408"/>
      <c r="IH3408"/>
      <c r="II3408"/>
      <c r="IJ3408"/>
      <c r="IK3408"/>
      <c r="IL3408"/>
      <c r="IM3408"/>
      <c r="IN3408"/>
    </row>
    <row r="3409" s="33" customFormat="1" ht="15.75" customHeight="1" spans="3:248">
      <c r="C3409" s="86"/>
      <c r="D3409" s="86"/>
      <c r="E3409" s="82"/>
      <c r="F3409" s="87"/>
      <c r="G3409" s="82"/>
      <c r="IG3409"/>
      <c r="IH3409"/>
      <c r="II3409"/>
      <c r="IJ3409"/>
      <c r="IK3409"/>
      <c r="IL3409"/>
      <c r="IM3409"/>
      <c r="IN3409"/>
    </row>
    <row r="3410" s="33" customFormat="1" ht="15.75" customHeight="1" spans="3:248">
      <c r="C3410" s="86"/>
      <c r="D3410" s="86"/>
      <c r="E3410" s="82"/>
      <c r="F3410" s="87"/>
      <c r="G3410" s="82"/>
      <c r="IG3410"/>
      <c r="IH3410"/>
      <c r="II3410"/>
      <c r="IJ3410"/>
      <c r="IK3410"/>
      <c r="IL3410"/>
      <c r="IM3410"/>
      <c r="IN3410"/>
    </row>
    <row r="3411" s="33" customFormat="1" ht="15.75" customHeight="1" spans="3:248">
      <c r="C3411" s="86"/>
      <c r="D3411" s="86"/>
      <c r="E3411" s="82"/>
      <c r="F3411" s="87"/>
      <c r="G3411" s="82"/>
      <c r="IG3411"/>
      <c r="IH3411"/>
      <c r="II3411"/>
      <c r="IJ3411"/>
      <c r="IK3411"/>
      <c r="IL3411"/>
      <c r="IM3411"/>
      <c r="IN3411"/>
    </row>
    <row r="3412" s="33" customFormat="1" ht="15.75" customHeight="1" spans="3:248">
      <c r="C3412" s="86"/>
      <c r="D3412" s="86"/>
      <c r="E3412" s="82"/>
      <c r="F3412" s="87"/>
      <c r="G3412" s="82"/>
      <c r="IG3412"/>
      <c r="IH3412"/>
      <c r="II3412"/>
      <c r="IJ3412"/>
      <c r="IK3412"/>
      <c r="IL3412"/>
      <c r="IM3412"/>
      <c r="IN3412"/>
    </row>
    <row r="3413" s="33" customFormat="1" ht="15.75" customHeight="1" spans="3:248">
      <c r="C3413" s="86"/>
      <c r="D3413" s="86"/>
      <c r="E3413" s="82"/>
      <c r="F3413" s="87"/>
      <c r="G3413" s="82"/>
      <c r="IG3413"/>
      <c r="IH3413"/>
      <c r="II3413"/>
      <c r="IJ3413"/>
      <c r="IK3413"/>
      <c r="IL3413"/>
      <c r="IM3413"/>
      <c r="IN3413"/>
    </row>
    <row r="3414" s="33" customFormat="1" ht="15.75" customHeight="1" spans="3:248">
      <c r="C3414" s="86"/>
      <c r="D3414" s="86"/>
      <c r="E3414" s="82"/>
      <c r="F3414" s="87"/>
      <c r="G3414" s="82"/>
      <c r="IG3414"/>
      <c r="IH3414"/>
      <c r="II3414"/>
      <c r="IJ3414"/>
      <c r="IK3414"/>
      <c r="IL3414"/>
      <c r="IM3414"/>
      <c r="IN3414"/>
    </row>
    <row r="3415" s="33" customFormat="1" ht="15.75" customHeight="1" spans="3:248">
      <c r="C3415" s="86"/>
      <c r="D3415" s="86"/>
      <c r="E3415" s="82"/>
      <c r="F3415" s="87"/>
      <c r="G3415" s="82"/>
      <c r="IG3415"/>
      <c r="IH3415"/>
      <c r="II3415"/>
      <c r="IJ3415"/>
      <c r="IK3415"/>
      <c r="IL3415"/>
      <c r="IM3415"/>
      <c r="IN3415"/>
    </row>
    <row r="3416" s="33" customFormat="1" ht="15.75" customHeight="1" spans="3:248">
      <c r="C3416" s="86"/>
      <c r="D3416" s="86"/>
      <c r="E3416" s="82"/>
      <c r="F3416" s="87"/>
      <c r="G3416" s="82"/>
      <c r="IG3416"/>
      <c r="IH3416"/>
      <c r="II3416"/>
      <c r="IJ3416"/>
      <c r="IK3416"/>
      <c r="IL3416"/>
      <c r="IM3416"/>
      <c r="IN3416"/>
    </row>
    <row r="3417" s="33" customFormat="1" ht="15.75" customHeight="1" spans="3:248">
      <c r="C3417" s="86"/>
      <c r="D3417" s="86"/>
      <c r="E3417" s="82"/>
      <c r="F3417" s="87"/>
      <c r="G3417" s="82"/>
      <c r="IG3417"/>
      <c r="IH3417"/>
      <c r="II3417"/>
      <c r="IJ3417"/>
      <c r="IK3417"/>
      <c r="IL3417"/>
      <c r="IM3417"/>
      <c r="IN3417"/>
    </row>
    <row r="3418" s="33" customFormat="1" ht="15.75" customHeight="1" spans="3:248">
      <c r="C3418" s="86"/>
      <c r="D3418" s="86"/>
      <c r="E3418" s="82"/>
      <c r="F3418" s="87"/>
      <c r="G3418" s="82"/>
      <c r="IG3418"/>
      <c r="IH3418"/>
      <c r="II3418"/>
      <c r="IJ3418"/>
      <c r="IK3418"/>
      <c r="IL3418"/>
      <c r="IM3418"/>
      <c r="IN3418"/>
    </row>
    <row r="3419" s="33" customFormat="1" ht="15.75" customHeight="1" spans="3:248">
      <c r="C3419" s="86"/>
      <c r="D3419" s="86"/>
      <c r="E3419" s="82"/>
      <c r="F3419" s="87"/>
      <c r="G3419" s="82"/>
      <c r="IG3419"/>
      <c r="IH3419"/>
      <c r="II3419"/>
      <c r="IJ3419"/>
      <c r="IK3419"/>
      <c r="IL3419"/>
      <c r="IM3419"/>
      <c r="IN3419"/>
    </row>
    <row r="3420" s="33" customFormat="1" ht="15.75" customHeight="1" spans="3:248">
      <c r="C3420" s="86"/>
      <c r="D3420" s="86"/>
      <c r="E3420" s="82"/>
      <c r="F3420" s="87"/>
      <c r="G3420" s="82"/>
      <c r="IG3420"/>
      <c r="IH3420"/>
      <c r="II3420"/>
      <c r="IJ3420"/>
      <c r="IK3420"/>
      <c r="IL3420"/>
      <c r="IM3420"/>
      <c r="IN3420"/>
    </row>
    <row r="3421" s="33" customFormat="1" ht="15.75" customHeight="1" spans="3:248">
      <c r="C3421" s="86"/>
      <c r="D3421" s="86"/>
      <c r="E3421" s="82"/>
      <c r="F3421" s="87"/>
      <c r="G3421" s="82"/>
      <c r="IG3421"/>
      <c r="IH3421"/>
      <c r="II3421"/>
      <c r="IJ3421"/>
      <c r="IK3421"/>
      <c r="IL3421"/>
      <c r="IM3421"/>
      <c r="IN3421"/>
    </row>
    <row r="3422" s="33" customFormat="1" ht="15.75" customHeight="1" spans="3:248">
      <c r="C3422" s="86"/>
      <c r="D3422" s="86"/>
      <c r="E3422" s="82"/>
      <c r="F3422" s="87"/>
      <c r="G3422" s="82"/>
      <c r="IG3422"/>
      <c r="IH3422"/>
      <c r="II3422"/>
      <c r="IJ3422"/>
      <c r="IK3422"/>
      <c r="IL3422"/>
      <c r="IM3422"/>
      <c r="IN3422"/>
    </row>
    <row r="3423" s="33" customFormat="1" ht="15.75" customHeight="1" spans="3:248">
      <c r="C3423" s="86"/>
      <c r="D3423" s="86"/>
      <c r="E3423" s="82"/>
      <c r="F3423" s="87"/>
      <c r="G3423" s="82"/>
      <c r="IG3423"/>
      <c r="IH3423"/>
      <c r="II3423"/>
      <c r="IJ3423"/>
      <c r="IK3423"/>
      <c r="IL3423"/>
      <c r="IM3423"/>
      <c r="IN3423"/>
    </row>
    <row r="3424" s="33" customFormat="1" ht="15.75" customHeight="1" spans="3:248">
      <c r="C3424" s="86"/>
      <c r="D3424" s="86"/>
      <c r="E3424" s="82"/>
      <c r="F3424" s="87"/>
      <c r="G3424" s="82"/>
      <c r="IG3424"/>
      <c r="IH3424"/>
      <c r="II3424"/>
      <c r="IJ3424"/>
      <c r="IK3424"/>
      <c r="IL3424"/>
      <c r="IM3424"/>
      <c r="IN3424"/>
    </row>
    <row r="3425" s="33" customFormat="1" ht="15.75" customHeight="1" spans="3:248">
      <c r="C3425" s="86"/>
      <c r="D3425" s="86"/>
      <c r="E3425" s="82"/>
      <c r="F3425" s="87"/>
      <c r="G3425" s="82"/>
      <c r="IG3425"/>
      <c r="IH3425"/>
      <c r="II3425"/>
      <c r="IJ3425"/>
      <c r="IK3425"/>
      <c r="IL3425"/>
      <c r="IM3425"/>
      <c r="IN3425"/>
    </row>
    <row r="3426" s="33" customFormat="1" ht="15.75" customHeight="1" spans="3:248">
      <c r="C3426" s="86"/>
      <c r="D3426" s="86"/>
      <c r="E3426" s="82"/>
      <c r="F3426" s="87"/>
      <c r="G3426" s="82"/>
      <c r="IG3426"/>
      <c r="IH3426"/>
      <c r="II3426"/>
      <c r="IJ3426"/>
      <c r="IK3426"/>
      <c r="IL3426"/>
      <c r="IM3426"/>
      <c r="IN3426"/>
    </row>
    <row r="3427" s="33" customFormat="1" ht="15.75" customHeight="1" spans="3:248">
      <c r="C3427" s="86"/>
      <c r="D3427" s="86"/>
      <c r="E3427" s="82"/>
      <c r="F3427" s="87"/>
      <c r="G3427" s="82"/>
      <c r="IG3427"/>
      <c r="IH3427"/>
      <c r="II3427"/>
      <c r="IJ3427"/>
      <c r="IK3427"/>
      <c r="IL3427"/>
      <c r="IM3427"/>
      <c r="IN3427"/>
    </row>
    <row r="3428" s="33" customFormat="1" ht="15.75" customHeight="1" spans="3:248">
      <c r="C3428" s="86"/>
      <c r="D3428" s="86"/>
      <c r="E3428" s="82"/>
      <c r="F3428" s="87"/>
      <c r="G3428" s="82"/>
      <c r="IG3428"/>
      <c r="IH3428"/>
      <c r="II3428"/>
      <c r="IJ3428"/>
      <c r="IK3428"/>
      <c r="IL3428"/>
      <c r="IM3428"/>
      <c r="IN3428"/>
    </row>
    <row r="3429" s="33" customFormat="1" ht="15.75" customHeight="1" spans="3:248">
      <c r="C3429" s="86"/>
      <c r="D3429" s="86"/>
      <c r="E3429" s="82"/>
      <c r="F3429" s="87"/>
      <c r="G3429" s="82"/>
      <c r="IG3429"/>
      <c r="IH3429"/>
      <c r="II3429"/>
      <c r="IJ3429"/>
      <c r="IK3429"/>
      <c r="IL3429"/>
      <c r="IM3429"/>
      <c r="IN3429"/>
    </row>
    <row r="3430" s="33" customFormat="1" ht="15.75" customHeight="1" spans="3:248">
      <c r="C3430" s="86"/>
      <c r="D3430" s="86"/>
      <c r="E3430" s="82"/>
      <c r="F3430" s="87"/>
      <c r="G3430" s="82"/>
      <c r="IG3430"/>
      <c r="IH3430"/>
      <c r="II3430"/>
      <c r="IJ3430"/>
      <c r="IK3430"/>
      <c r="IL3430"/>
      <c r="IM3430"/>
      <c r="IN3430"/>
    </row>
    <row r="3431" s="33" customFormat="1" ht="15.75" customHeight="1" spans="3:248">
      <c r="C3431" s="86"/>
      <c r="D3431" s="86"/>
      <c r="E3431" s="82"/>
      <c r="F3431" s="87"/>
      <c r="G3431" s="82"/>
      <c r="IG3431"/>
      <c r="IH3431"/>
      <c r="II3431"/>
      <c r="IJ3431"/>
      <c r="IK3431"/>
      <c r="IL3431"/>
      <c r="IM3431"/>
      <c r="IN3431"/>
    </row>
    <row r="3432" s="33" customFormat="1" ht="15.75" customHeight="1" spans="3:248">
      <c r="C3432" s="86"/>
      <c r="D3432" s="86"/>
      <c r="E3432" s="82"/>
      <c r="F3432" s="87"/>
      <c r="G3432" s="82"/>
      <c r="IG3432"/>
      <c r="IH3432"/>
      <c r="II3432"/>
      <c r="IJ3432"/>
      <c r="IK3432"/>
      <c r="IL3432"/>
      <c r="IM3432"/>
      <c r="IN3432"/>
    </row>
    <row r="3433" s="33" customFormat="1" ht="15.75" customHeight="1" spans="3:248">
      <c r="C3433" s="86"/>
      <c r="D3433" s="86"/>
      <c r="E3433" s="82"/>
      <c r="F3433" s="87"/>
      <c r="G3433" s="82"/>
      <c r="IG3433"/>
      <c r="IH3433"/>
      <c r="II3433"/>
      <c r="IJ3433"/>
      <c r="IK3433"/>
      <c r="IL3433"/>
      <c r="IM3433"/>
      <c r="IN3433"/>
    </row>
    <row r="3434" s="33" customFormat="1" ht="15.75" customHeight="1" spans="3:248">
      <c r="C3434" s="86"/>
      <c r="D3434" s="86"/>
      <c r="E3434" s="82"/>
      <c r="F3434" s="87"/>
      <c r="G3434" s="82"/>
      <c r="IG3434"/>
      <c r="IH3434"/>
      <c r="II3434"/>
      <c r="IJ3434"/>
      <c r="IK3434"/>
      <c r="IL3434"/>
      <c r="IM3434"/>
      <c r="IN3434"/>
    </row>
    <row r="3435" s="33" customFormat="1" ht="15.75" customHeight="1" spans="3:248">
      <c r="C3435" s="86"/>
      <c r="D3435" s="86"/>
      <c r="E3435" s="82"/>
      <c r="F3435" s="87"/>
      <c r="G3435" s="82"/>
      <c r="IG3435"/>
      <c r="IH3435"/>
      <c r="II3435"/>
      <c r="IJ3435"/>
      <c r="IK3435"/>
      <c r="IL3435"/>
      <c r="IM3435"/>
      <c r="IN3435"/>
    </row>
    <row r="3436" s="33" customFormat="1" ht="15.75" customHeight="1" spans="3:248">
      <c r="C3436" s="86"/>
      <c r="D3436" s="86"/>
      <c r="E3436" s="82"/>
      <c r="F3436" s="87"/>
      <c r="G3436" s="82"/>
      <c r="IG3436"/>
      <c r="IH3436"/>
      <c r="II3436"/>
      <c r="IJ3436"/>
      <c r="IK3436"/>
      <c r="IL3436"/>
      <c r="IM3436"/>
      <c r="IN3436"/>
    </row>
    <row r="3437" s="33" customFormat="1" ht="15.75" customHeight="1" spans="3:248">
      <c r="C3437" s="86"/>
      <c r="D3437" s="86"/>
      <c r="E3437" s="82"/>
      <c r="F3437" s="87"/>
      <c r="G3437" s="82"/>
      <c r="IG3437"/>
      <c r="IH3437"/>
      <c r="II3437"/>
      <c r="IJ3437"/>
      <c r="IK3437"/>
      <c r="IL3437"/>
      <c r="IM3437"/>
      <c r="IN3437"/>
    </row>
    <row r="3438" s="33" customFormat="1" ht="15.75" customHeight="1" spans="3:248">
      <c r="C3438" s="86"/>
      <c r="D3438" s="86"/>
      <c r="E3438" s="82"/>
      <c r="F3438" s="87"/>
      <c r="G3438" s="82"/>
      <c r="IG3438"/>
      <c r="IH3438"/>
      <c r="II3438"/>
      <c r="IJ3438"/>
      <c r="IK3438"/>
      <c r="IL3438"/>
      <c r="IM3438"/>
      <c r="IN3438"/>
    </row>
    <row r="3439" s="33" customFormat="1" ht="15.75" customHeight="1" spans="3:248">
      <c r="C3439" s="86"/>
      <c r="D3439" s="86"/>
      <c r="E3439" s="82"/>
      <c r="F3439" s="87"/>
      <c r="G3439" s="82"/>
      <c r="IG3439"/>
      <c r="IH3439"/>
      <c r="II3439"/>
      <c r="IJ3439"/>
      <c r="IK3439"/>
      <c r="IL3439"/>
      <c r="IM3439"/>
      <c r="IN3439"/>
    </row>
    <row r="3440" s="33" customFormat="1" ht="15.75" customHeight="1" spans="3:248">
      <c r="C3440" s="86"/>
      <c r="D3440" s="86"/>
      <c r="E3440" s="82"/>
      <c r="F3440" s="87"/>
      <c r="G3440" s="82"/>
      <c r="IG3440"/>
      <c r="IH3440"/>
      <c r="II3440"/>
      <c r="IJ3440"/>
      <c r="IK3440"/>
      <c r="IL3440"/>
      <c r="IM3440"/>
      <c r="IN3440"/>
    </row>
    <row r="3441" s="33" customFormat="1" ht="15.75" customHeight="1" spans="3:248">
      <c r="C3441" s="86"/>
      <c r="D3441" s="86"/>
      <c r="E3441" s="82"/>
      <c r="F3441" s="87"/>
      <c r="G3441" s="82"/>
      <c r="IG3441"/>
      <c r="IH3441"/>
      <c r="II3441"/>
      <c r="IJ3441"/>
      <c r="IK3441"/>
      <c r="IL3441"/>
      <c r="IM3441"/>
      <c r="IN3441"/>
    </row>
    <row r="3442" s="33" customFormat="1" ht="15.75" customHeight="1" spans="3:248">
      <c r="C3442" s="86"/>
      <c r="D3442" s="86"/>
      <c r="E3442" s="82"/>
      <c r="F3442" s="87"/>
      <c r="G3442" s="82"/>
      <c r="IG3442"/>
      <c r="IH3442"/>
      <c r="II3442"/>
      <c r="IJ3442"/>
      <c r="IK3442"/>
      <c r="IL3442"/>
      <c r="IM3442"/>
      <c r="IN3442"/>
    </row>
    <row r="3443" s="33" customFormat="1" ht="15.75" customHeight="1" spans="3:248">
      <c r="C3443" s="86"/>
      <c r="D3443" s="86"/>
      <c r="E3443" s="82"/>
      <c r="F3443" s="87"/>
      <c r="G3443" s="82"/>
      <c r="IG3443"/>
      <c r="IH3443"/>
      <c r="II3443"/>
      <c r="IJ3443"/>
      <c r="IK3443"/>
      <c r="IL3443"/>
      <c r="IM3443"/>
      <c r="IN3443"/>
    </row>
    <row r="3444" s="33" customFormat="1" ht="15.75" customHeight="1" spans="3:248">
      <c r="C3444" s="86"/>
      <c r="D3444" s="86"/>
      <c r="E3444" s="82"/>
      <c r="F3444" s="87"/>
      <c r="G3444" s="82"/>
      <c r="IG3444"/>
      <c r="IH3444"/>
      <c r="II3444"/>
      <c r="IJ3444"/>
      <c r="IK3444"/>
      <c r="IL3444"/>
      <c r="IM3444"/>
      <c r="IN3444"/>
    </row>
    <row r="3445" s="33" customFormat="1" ht="15.75" customHeight="1" spans="3:248">
      <c r="C3445" s="86"/>
      <c r="D3445" s="86"/>
      <c r="E3445" s="82"/>
      <c r="F3445" s="87"/>
      <c r="G3445" s="82"/>
      <c r="IG3445"/>
      <c r="IH3445"/>
      <c r="II3445"/>
      <c r="IJ3445"/>
      <c r="IK3445"/>
      <c r="IL3445"/>
      <c r="IM3445"/>
      <c r="IN3445"/>
    </row>
    <row r="3446" s="33" customFormat="1" ht="15.75" customHeight="1" spans="3:248">
      <c r="C3446" s="86"/>
      <c r="D3446" s="86"/>
      <c r="E3446" s="82"/>
      <c r="F3446" s="87"/>
      <c r="G3446" s="82"/>
      <c r="IG3446"/>
      <c r="IH3446"/>
      <c r="II3446"/>
      <c r="IJ3446"/>
      <c r="IK3446"/>
      <c r="IL3446"/>
      <c r="IM3446"/>
      <c r="IN3446"/>
    </row>
    <row r="3447" s="33" customFormat="1" ht="15.75" customHeight="1" spans="3:248">
      <c r="C3447" s="86"/>
      <c r="D3447" s="86"/>
      <c r="E3447" s="82"/>
      <c r="F3447" s="87"/>
      <c r="G3447" s="82"/>
      <c r="IG3447"/>
      <c r="IH3447"/>
      <c r="II3447"/>
      <c r="IJ3447"/>
      <c r="IK3447"/>
      <c r="IL3447"/>
      <c r="IM3447"/>
      <c r="IN3447"/>
    </row>
    <row r="3448" s="33" customFormat="1" ht="15.75" customHeight="1" spans="3:248">
      <c r="C3448" s="86"/>
      <c r="D3448" s="86"/>
      <c r="E3448" s="82"/>
      <c r="F3448" s="87"/>
      <c r="G3448" s="82"/>
      <c r="IG3448"/>
      <c r="IH3448"/>
      <c r="II3448"/>
      <c r="IJ3448"/>
      <c r="IK3448"/>
      <c r="IL3448"/>
      <c r="IM3448"/>
      <c r="IN3448"/>
    </row>
    <row r="3449" s="33" customFormat="1" ht="15.75" customHeight="1" spans="3:248">
      <c r="C3449" s="86"/>
      <c r="D3449" s="86"/>
      <c r="E3449" s="82"/>
      <c r="F3449" s="87"/>
      <c r="G3449" s="82"/>
      <c r="IG3449"/>
      <c r="IH3449"/>
      <c r="II3449"/>
      <c r="IJ3449"/>
      <c r="IK3449"/>
      <c r="IL3449"/>
      <c r="IM3449"/>
      <c r="IN3449"/>
    </row>
    <row r="3450" s="33" customFormat="1" ht="15.75" customHeight="1" spans="3:248">
      <c r="C3450" s="86"/>
      <c r="D3450" s="86"/>
      <c r="E3450" s="82"/>
      <c r="F3450" s="87"/>
      <c r="G3450" s="82"/>
      <c r="IG3450"/>
      <c r="IH3450"/>
      <c r="II3450"/>
      <c r="IJ3450"/>
      <c r="IK3450"/>
      <c r="IL3450"/>
      <c r="IM3450"/>
      <c r="IN3450"/>
    </row>
    <row r="3451" s="33" customFormat="1" ht="15.75" customHeight="1" spans="3:248">
      <c r="C3451" s="86"/>
      <c r="D3451" s="86"/>
      <c r="E3451" s="82"/>
      <c r="F3451" s="87"/>
      <c r="G3451" s="82"/>
      <c r="IG3451"/>
      <c r="IH3451"/>
      <c r="II3451"/>
      <c r="IJ3451"/>
      <c r="IK3451"/>
      <c r="IL3451"/>
      <c r="IM3451"/>
      <c r="IN3451"/>
    </row>
    <row r="3452" s="33" customFormat="1" ht="15.75" customHeight="1" spans="3:248">
      <c r="C3452" s="86"/>
      <c r="D3452" s="86"/>
      <c r="E3452" s="82"/>
      <c r="F3452" s="87"/>
      <c r="G3452" s="82"/>
      <c r="IG3452"/>
      <c r="IH3452"/>
      <c r="II3452"/>
      <c r="IJ3452"/>
      <c r="IK3452"/>
      <c r="IL3452"/>
      <c r="IM3452"/>
      <c r="IN3452"/>
    </row>
    <row r="3453" s="33" customFormat="1" ht="15.75" customHeight="1" spans="3:248">
      <c r="C3453" s="86"/>
      <c r="D3453" s="86"/>
      <c r="E3453" s="82"/>
      <c r="F3453" s="87"/>
      <c r="G3453" s="82"/>
      <c r="IG3453"/>
      <c r="IH3453"/>
      <c r="II3453"/>
      <c r="IJ3453"/>
      <c r="IK3453"/>
      <c r="IL3453"/>
      <c r="IM3453"/>
      <c r="IN3453"/>
    </row>
    <row r="3454" s="33" customFormat="1" ht="15.75" customHeight="1" spans="3:248">
      <c r="C3454" s="86"/>
      <c r="D3454" s="86"/>
      <c r="E3454" s="82"/>
      <c r="F3454" s="87"/>
      <c r="G3454" s="82"/>
      <c r="IG3454"/>
      <c r="IH3454"/>
      <c r="II3454"/>
      <c r="IJ3454"/>
      <c r="IK3454"/>
      <c r="IL3454"/>
      <c r="IM3454"/>
      <c r="IN3454"/>
    </row>
    <row r="3455" s="33" customFormat="1" ht="15.75" customHeight="1" spans="3:248">
      <c r="C3455" s="86"/>
      <c r="D3455" s="86"/>
      <c r="E3455" s="82"/>
      <c r="F3455" s="87"/>
      <c r="G3455" s="82"/>
      <c r="IG3455"/>
      <c r="IH3455"/>
      <c r="II3455"/>
      <c r="IJ3455"/>
      <c r="IK3455"/>
      <c r="IL3455"/>
      <c r="IM3455"/>
      <c r="IN3455"/>
    </row>
    <row r="3456" s="33" customFormat="1" ht="15.75" customHeight="1" spans="3:248">
      <c r="C3456" s="86"/>
      <c r="D3456" s="86"/>
      <c r="E3456" s="82"/>
      <c r="F3456" s="87"/>
      <c r="G3456" s="82"/>
      <c r="IG3456"/>
      <c r="IH3456"/>
      <c r="II3456"/>
      <c r="IJ3456"/>
      <c r="IK3456"/>
      <c r="IL3456"/>
      <c r="IM3456"/>
      <c r="IN3456"/>
    </row>
    <row r="3457" s="33" customFormat="1" ht="15.75" customHeight="1" spans="3:248">
      <c r="C3457" s="86"/>
      <c r="D3457" s="86"/>
      <c r="E3457" s="82"/>
      <c r="F3457" s="87"/>
      <c r="G3457" s="82"/>
      <c r="IG3457"/>
      <c r="IH3457"/>
      <c r="II3457"/>
      <c r="IJ3457"/>
      <c r="IK3457"/>
      <c r="IL3457"/>
      <c r="IM3457"/>
      <c r="IN3457"/>
    </row>
    <row r="3458" s="33" customFormat="1" ht="15.75" customHeight="1" spans="3:248">
      <c r="C3458" s="86"/>
      <c r="D3458" s="86"/>
      <c r="E3458" s="82"/>
      <c r="F3458" s="87"/>
      <c r="G3458" s="82"/>
      <c r="IG3458"/>
      <c r="IH3458"/>
      <c r="II3458"/>
      <c r="IJ3458"/>
      <c r="IK3458"/>
      <c r="IL3458"/>
      <c r="IM3458"/>
      <c r="IN3458"/>
    </row>
    <row r="3459" s="33" customFormat="1" ht="15.75" customHeight="1" spans="3:248">
      <c r="C3459" s="86"/>
      <c r="D3459" s="86"/>
      <c r="E3459" s="82"/>
      <c r="F3459" s="87"/>
      <c r="G3459" s="82"/>
      <c r="IG3459"/>
      <c r="IH3459"/>
      <c r="II3459"/>
      <c r="IJ3459"/>
      <c r="IK3459"/>
      <c r="IL3459"/>
      <c r="IM3459"/>
      <c r="IN3459"/>
    </row>
    <row r="3460" s="33" customFormat="1" ht="15.75" customHeight="1" spans="3:248">
      <c r="C3460" s="86"/>
      <c r="D3460" s="86"/>
      <c r="E3460" s="82"/>
      <c r="F3460" s="87"/>
      <c r="G3460" s="82"/>
      <c r="IG3460"/>
      <c r="IH3460"/>
      <c r="II3460"/>
      <c r="IJ3460"/>
      <c r="IK3460"/>
      <c r="IL3460"/>
      <c r="IM3460"/>
      <c r="IN3460"/>
    </row>
    <row r="3461" s="33" customFormat="1" ht="15.75" customHeight="1" spans="3:248">
      <c r="C3461" s="86"/>
      <c r="D3461" s="86"/>
      <c r="E3461" s="82"/>
      <c r="F3461" s="87"/>
      <c r="G3461" s="82"/>
      <c r="IG3461"/>
      <c r="IH3461"/>
      <c r="II3461"/>
      <c r="IJ3461"/>
      <c r="IK3461"/>
      <c r="IL3461"/>
      <c r="IM3461"/>
      <c r="IN3461"/>
    </row>
    <row r="3462" s="33" customFormat="1" ht="15.75" customHeight="1" spans="3:248">
      <c r="C3462" s="86"/>
      <c r="D3462" s="86"/>
      <c r="E3462" s="82"/>
      <c r="F3462" s="87"/>
      <c r="G3462" s="82"/>
      <c r="IG3462"/>
      <c r="IH3462"/>
      <c r="II3462"/>
      <c r="IJ3462"/>
      <c r="IK3462"/>
      <c r="IL3462"/>
      <c r="IM3462"/>
      <c r="IN3462"/>
    </row>
    <row r="3463" s="33" customFormat="1" ht="15.75" customHeight="1" spans="3:248">
      <c r="C3463" s="86"/>
      <c r="D3463" s="86"/>
      <c r="E3463" s="82"/>
      <c r="F3463" s="87"/>
      <c r="G3463" s="82"/>
      <c r="IG3463"/>
      <c r="IH3463"/>
      <c r="II3463"/>
      <c r="IJ3463"/>
      <c r="IK3463"/>
      <c r="IL3463"/>
      <c r="IM3463"/>
      <c r="IN3463"/>
    </row>
    <row r="3464" s="33" customFormat="1" ht="15.75" customHeight="1" spans="3:248">
      <c r="C3464" s="86"/>
      <c r="D3464" s="86"/>
      <c r="E3464" s="82"/>
      <c r="F3464" s="87"/>
      <c r="G3464" s="82"/>
      <c r="IG3464"/>
      <c r="IH3464"/>
      <c r="II3464"/>
      <c r="IJ3464"/>
      <c r="IK3464"/>
      <c r="IL3464"/>
      <c r="IM3464"/>
      <c r="IN3464"/>
    </row>
    <row r="3465" s="33" customFormat="1" ht="15.75" customHeight="1" spans="3:248">
      <c r="C3465" s="86"/>
      <c r="D3465" s="86"/>
      <c r="E3465" s="82"/>
      <c r="F3465" s="87"/>
      <c r="G3465" s="82"/>
      <c r="IG3465"/>
      <c r="IH3465"/>
      <c r="II3465"/>
      <c r="IJ3465"/>
      <c r="IK3465"/>
      <c r="IL3465"/>
      <c r="IM3465"/>
      <c r="IN3465"/>
    </row>
    <row r="3466" s="33" customFormat="1" ht="15.75" customHeight="1" spans="3:248">
      <c r="C3466" s="86"/>
      <c r="D3466" s="86"/>
      <c r="E3466" s="82"/>
      <c r="F3466" s="87"/>
      <c r="G3466" s="82"/>
      <c r="IG3466"/>
      <c r="IH3466"/>
      <c r="II3466"/>
      <c r="IJ3466"/>
      <c r="IK3466"/>
      <c r="IL3466"/>
      <c r="IM3466"/>
      <c r="IN3466"/>
    </row>
    <row r="3467" s="33" customFormat="1" ht="15.75" customHeight="1" spans="3:248">
      <c r="C3467" s="86"/>
      <c r="D3467" s="86"/>
      <c r="E3467" s="82"/>
      <c r="F3467" s="87"/>
      <c r="G3467" s="82"/>
      <c r="IG3467"/>
      <c r="IH3467"/>
      <c r="II3467"/>
      <c r="IJ3467"/>
      <c r="IK3467"/>
      <c r="IL3467"/>
      <c r="IM3467"/>
      <c r="IN3467"/>
    </row>
    <row r="3468" s="33" customFormat="1" ht="15.75" customHeight="1" spans="3:248">
      <c r="C3468" s="86"/>
      <c r="D3468" s="86"/>
      <c r="E3468" s="82"/>
      <c r="F3468" s="87"/>
      <c r="G3468" s="82"/>
      <c r="IG3468"/>
      <c r="IH3468"/>
      <c r="II3468"/>
      <c r="IJ3468"/>
      <c r="IK3468"/>
      <c r="IL3468"/>
      <c r="IM3468"/>
      <c r="IN3468"/>
    </row>
    <row r="3469" s="33" customFormat="1" ht="15.75" customHeight="1" spans="3:248">
      <c r="C3469" s="86"/>
      <c r="D3469" s="86"/>
      <c r="E3469" s="82"/>
      <c r="F3469" s="87"/>
      <c r="G3469" s="82"/>
      <c r="IG3469"/>
      <c r="IH3469"/>
      <c r="II3469"/>
      <c r="IJ3469"/>
      <c r="IK3469"/>
      <c r="IL3469"/>
      <c r="IM3469"/>
      <c r="IN3469"/>
    </row>
    <row r="3470" s="33" customFormat="1" ht="15.75" customHeight="1" spans="3:248">
      <c r="C3470" s="86"/>
      <c r="D3470" s="86"/>
      <c r="E3470" s="82"/>
      <c r="F3470" s="87"/>
      <c r="G3470" s="82"/>
      <c r="IG3470"/>
      <c r="IH3470"/>
      <c r="II3470"/>
      <c r="IJ3470"/>
      <c r="IK3470"/>
      <c r="IL3470"/>
      <c r="IM3470"/>
      <c r="IN3470"/>
    </row>
    <row r="3471" s="33" customFormat="1" ht="15.75" customHeight="1" spans="3:248">
      <c r="C3471" s="86"/>
      <c r="D3471" s="86"/>
      <c r="E3471" s="82"/>
      <c r="F3471" s="87"/>
      <c r="G3471" s="82"/>
      <c r="IG3471"/>
      <c r="IH3471"/>
      <c r="II3471"/>
      <c r="IJ3471"/>
      <c r="IK3471"/>
      <c r="IL3471"/>
      <c r="IM3471"/>
      <c r="IN3471"/>
    </row>
    <row r="3472" s="33" customFormat="1" ht="15.75" customHeight="1" spans="3:248">
      <c r="C3472" s="86"/>
      <c r="D3472" s="86"/>
      <c r="E3472" s="82"/>
      <c r="F3472" s="87"/>
      <c r="G3472" s="82"/>
      <c r="IG3472"/>
      <c r="IH3472"/>
      <c r="II3472"/>
      <c r="IJ3472"/>
      <c r="IK3472"/>
      <c r="IL3472"/>
      <c r="IM3472"/>
      <c r="IN3472"/>
    </row>
    <row r="3473" s="33" customFormat="1" ht="15.75" customHeight="1" spans="3:248">
      <c r="C3473" s="86"/>
      <c r="D3473" s="86"/>
      <c r="E3473" s="82"/>
      <c r="F3473" s="87"/>
      <c r="G3473" s="82"/>
      <c r="IG3473"/>
      <c r="IH3473"/>
      <c r="II3473"/>
      <c r="IJ3473"/>
      <c r="IK3473"/>
      <c r="IL3473"/>
      <c r="IM3473"/>
      <c r="IN3473"/>
    </row>
    <row r="3474" s="33" customFormat="1" ht="15.75" customHeight="1" spans="3:248">
      <c r="C3474" s="86"/>
      <c r="D3474" s="86"/>
      <c r="E3474" s="82"/>
      <c r="F3474" s="87"/>
      <c r="G3474" s="82"/>
      <c r="IG3474"/>
      <c r="IH3474"/>
      <c r="II3474"/>
      <c r="IJ3474"/>
      <c r="IK3474"/>
      <c r="IL3474"/>
      <c r="IM3474"/>
      <c r="IN3474"/>
    </row>
    <row r="3475" s="33" customFormat="1" ht="15.75" customHeight="1" spans="3:248">
      <c r="C3475" s="86"/>
      <c r="D3475" s="86"/>
      <c r="E3475" s="82"/>
      <c r="F3475" s="87"/>
      <c r="G3475" s="82"/>
      <c r="IG3475"/>
      <c r="IH3475"/>
      <c r="II3475"/>
      <c r="IJ3475"/>
      <c r="IK3475"/>
      <c r="IL3475"/>
      <c r="IM3475"/>
      <c r="IN3475"/>
    </row>
    <row r="3476" s="33" customFormat="1" ht="15.75" customHeight="1" spans="3:248">
      <c r="C3476" s="86"/>
      <c r="D3476" s="86"/>
      <c r="E3476" s="82"/>
      <c r="F3476" s="87"/>
      <c r="G3476" s="82"/>
      <c r="IG3476"/>
      <c r="IH3476"/>
      <c r="II3476"/>
      <c r="IJ3476"/>
      <c r="IK3476"/>
      <c r="IL3476"/>
      <c r="IM3476"/>
      <c r="IN3476"/>
    </row>
    <row r="3477" s="33" customFormat="1" ht="15.75" customHeight="1" spans="3:248">
      <c r="C3477" s="86"/>
      <c r="D3477" s="86"/>
      <c r="E3477" s="82"/>
      <c r="F3477" s="87"/>
      <c r="G3477" s="82"/>
      <c r="IG3477"/>
      <c r="IH3477"/>
      <c r="II3477"/>
      <c r="IJ3477"/>
      <c r="IK3477"/>
      <c r="IL3477"/>
      <c r="IM3477"/>
      <c r="IN3477"/>
    </row>
    <row r="3478" s="33" customFormat="1" ht="15.75" customHeight="1" spans="3:248">
      <c r="C3478" s="86"/>
      <c r="D3478" s="86"/>
      <c r="E3478" s="82"/>
      <c r="F3478" s="87"/>
      <c r="G3478" s="82"/>
      <c r="IG3478"/>
      <c r="IH3478"/>
      <c r="II3478"/>
      <c r="IJ3478"/>
      <c r="IK3478"/>
      <c r="IL3478"/>
      <c r="IM3478"/>
      <c r="IN3478"/>
    </row>
    <row r="3479" s="33" customFormat="1" ht="15.75" customHeight="1" spans="3:248">
      <c r="C3479" s="86"/>
      <c r="D3479" s="86"/>
      <c r="E3479" s="82"/>
      <c r="F3479" s="87"/>
      <c r="G3479" s="82"/>
      <c r="IG3479"/>
      <c r="IH3479"/>
      <c r="II3479"/>
      <c r="IJ3479"/>
      <c r="IK3479"/>
      <c r="IL3479"/>
      <c r="IM3479"/>
      <c r="IN3479"/>
    </row>
    <row r="3480" s="33" customFormat="1" ht="15.75" customHeight="1" spans="3:248">
      <c r="C3480" s="86"/>
      <c r="D3480" s="86"/>
      <c r="E3480" s="82"/>
      <c r="F3480" s="87"/>
      <c r="G3480" s="82"/>
      <c r="IG3480"/>
      <c r="IH3480"/>
      <c r="II3480"/>
      <c r="IJ3480"/>
      <c r="IK3480"/>
      <c r="IL3480"/>
      <c r="IM3480"/>
      <c r="IN3480"/>
    </row>
    <row r="3481" s="33" customFormat="1" ht="15.75" customHeight="1" spans="3:248">
      <c r="C3481" s="86"/>
      <c r="D3481" s="86"/>
      <c r="E3481" s="82"/>
      <c r="F3481" s="87"/>
      <c r="G3481" s="82"/>
      <c r="IG3481"/>
      <c r="IH3481"/>
      <c r="II3481"/>
      <c r="IJ3481"/>
      <c r="IK3481"/>
      <c r="IL3481"/>
      <c r="IM3481"/>
      <c r="IN3481"/>
    </row>
    <row r="3482" s="33" customFormat="1" ht="15.75" customHeight="1" spans="3:248">
      <c r="C3482" s="86"/>
      <c r="D3482" s="86"/>
      <c r="E3482" s="82"/>
      <c r="F3482" s="87"/>
      <c r="G3482" s="82"/>
      <c r="IG3482"/>
      <c r="IH3482"/>
      <c r="II3482"/>
      <c r="IJ3482"/>
      <c r="IK3482"/>
      <c r="IL3482"/>
      <c r="IM3482"/>
      <c r="IN3482"/>
    </row>
    <row r="3483" s="33" customFormat="1" ht="15.75" customHeight="1" spans="3:248">
      <c r="C3483" s="86"/>
      <c r="D3483" s="86"/>
      <c r="E3483" s="82"/>
      <c r="F3483" s="87"/>
      <c r="G3483" s="82"/>
      <c r="IG3483"/>
      <c r="IH3483"/>
      <c r="II3483"/>
      <c r="IJ3483"/>
      <c r="IK3483"/>
      <c r="IL3483"/>
      <c r="IM3483"/>
      <c r="IN3483"/>
    </row>
    <row r="3484" s="33" customFormat="1" ht="15.75" customHeight="1" spans="3:248">
      <c r="C3484" s="86"/>
      <c r="D3484" s="86"/>
      <c r="E3484" s="82"/>
      <c r="F3484" s="87"/>
      <c r="G3484" s="82"/>
      <c r="IG3484"/>
      <c r="IH3484"/>
      <c r="II3484"/>
      <c r="IJ3484"/>
      <c r="IK3484"/>
      <c r="IL3484"/>
      <c r="IM3484"/>
      <c r="IN3484"/>
    </row>
    <row r="3485" s="33" customFormat="1" ht="15.75" customHeight="1" spans="3:248">
      <c r="C3485" s="86"/>
      <c r="D3485" s="86"/>
      <c r="E3485" s="82"/>
      <c r="F3485" s="87"/>
      <c r="G3485" s="82"/>
      <c r="IG3485"/>
      <c r="IH3485"/>
      <c r="II3485"/>
      <c r="IJ3485"/>
      <c r="IK3485"/>
      <c r="IL3485"/>
      <c r="IM3485"/>
      <c r="IN3485"/>
    </row>
    <row r="3486" s="33" customFormat="1" ht="15.75" customHeight="1" spans="3:248">
      <c r="C3486" s="86"/>
      <c r="D3486" s="86"/>
      <c r="E3486" s="82"/>
      <c r="F3486" s="87"/>
      <c r="G3486" s="82"/>
      <c r="IG3486"/>
      <c r="IH3486"/>
      <c r="II3486"/>
      <c r="IJ3486"/>
      <c r="IK3486"/>
      <c r="IL3486"/>
      <c r="IM3486"/>
      <c r="IN3486"/>
    </row>
    <row r="3487" s="33" customFormat="1" ht="15.75" customHeight="1" spans="3:248">
      <c r="C3487" s="86"/>
      <c r="D3487" s="86"/>
      <c r="E3487" s="82"/>
      <c r="F3487" s="87"/>
      <c r="G3487" s="82"/>
      <c r="IG3487"/>
      <c r="IH3487"/>
      <c r="II3487"/>
      <c r="IJ3487"/>
      <c r="IK3487"/>
      <c r="IL3487"/>
      <c r="IM3487"/>
      <c r="IN3487"/>
    </row>
    <row r="3488" s="33" customFormat="1" ht="15.75" customHeight="1" spans="3:248">
      <c r="C3488" s="86"/>
      <c r="D3488" s="86"/>
      <c r="E3488" s="82"/>
      <c r="F3488" s="87"/>
      <c r="G3488" s="82"/>
      <c r="IG3488"/>
      <c r="IH3488"/>
      <c r="II3488"/>
      <c r="IJ3488"/>
      <c r="IK3488"/>
      <c r="IL3488"/>
      <c r="IM3488"/>
      <c r="IN3488"/>
    </row>
    <row r="3489" s="33" customFormat="1" ht="15.75" customHeight="1" spans="3:248">
      <c r="C3489" s="86"/>
      <c r="D3489" s="86"/>
      <c r="E3489" s="82"/>
      <c r="F3489" s="87"/>
      <c r="G3489" s="82"/>
      <c r="IG3489"/>
      <c r="IH3489"/>
      <c r="II3489"/>
      <c r="IJ3489"/>
      <c r="IK3489"/>
      <c r="IL3489"/>
      <c r="IM3489"/>
      <c r="IN3489"/>
    </row>
    <row r="3490" s="33" customFormat="1" ht="15.75" customHeight="1" spans="3:248">
      <c r="C3490" s="86"/>
      <c r="D3490" s="86"/>
      <c r="E3490" s="82"/>
      <c r="F3490" s="87"/>
      <c r="G3490" s="82"/>
      <c r="IG3490"/>
      <c r="IH3490"/>
      <c r="II3490"/>
      <c r="IJ3490"/>
      <c r="IK3490"/>
      <c r="IL3490"/>
      <c r="IM3490"/>
      <c r="IN3490"/>
    </row>
    <row r="3491" s="33" customFormat="1" ht="15.75" customHeight="1" spans="3:248">
      <c r="C3491" s="86"/>
      <c r="D3491" s="86"/>
      <c r="E3491" s="82"/>
      <c r="F3491" s="87"/>
      <c r="G3491" s="82"/>
      <c r="IG3491"/>
      <c r="IH3491"/>
      <c r="II3491"/>
      <c r="IJ3491"/>
      <c r="IK3491"/>
      <c r="IL3491"/>
      <c r="IM3491"/>
      <c r="IN3491"/>
    </row>
    <row r="3492" s="33" customFormat="1" ht="15.75" customHeight="1" spans="3:248">
      <c r="C3492" s="86"/>
      <c r="D3492" s="86"/>
      <c r="E3492" s="82"/>
      <c r="F3492" s="87"/>
      <c r="G3492" s="82"/>
      <c r="IG3492"/>
      <c r="IH3492"/>
      <c r="II3492"/>
      <c r="IJ3492"/>
      <c r="IK3492"/>
      <c r="IL3492"/>
      <c r="IM3492"/>
      <c r="IN3492"/>
    </row>
    <row r="3493" s="33" customFormat="1" ht="15.75" customHeight="1" spans="3:248">
      <c r="C3493" s="86"/>
      <c r="D3493" s="86"/>
      <c r="E3493" s="82"/>
      <c r="F3493" s="87"/>
      <c r="G3493" s="82"/>
      <c r="IG3493"/>
      <c r="IH3493"/>
      <c r="II3493"/>
      <c r="IJ3493"/>
      <c r="IK3493"/>
      <c r="IL3493"/>
      <c r="IM3493"/>
      <c r="IN3493"/>
    </row>
    <row r="3494" s="33" customFormat="1" ht="15.75" customHeight="1" spans="3:248">
      <c r="C3494" s="86"/>
      <c r="D3494" s="86"/>
      <c r="E3494" s="82"/>
      <c r="F3494" s="87"/>
      <c r="G3494" s="82"/>
      <c r="IG3494"/>
      <c r="IH3494"/>
      <c r="II3494"/>
      <c r="IJ3494"/>
      <c r="IK3494"/>
      <c r="IL3494"/>
      <c r="IM3494"/>
      <c r="IN3494"/>
    </row>
    <row r="3495" s="33" customFormat="1" ht="15.75" customHeight="1" spans="3:248">
      <c r="C3495" s="86"/>
      <c r="D3495" s="86"/>
      <c r="E3495" s="82"/>
      <c r="F3495" s="87"/>
      <c r="G3495" s="82"/>
      <c r="IG3495"/>
      <c r="IH3495"/>
      <c r="II3495"/>
      <c r="IJ3495"/>
      <c r="IK3495"/>
      <c r="IL3495"/>
      <c r="IM3495"/>
      <c r="IN3495"/>
    </row>
    <row r="3496" s="33" customFormat="1" ht="15.75" customHeight="1" spans="3:248">
      <c r="C3496" s="86"/>
      <c r="D3496" s="86"/>
      <c r="E3496" s="82"/>
      <c r="F3496" s="87"/>
      <c r="G3496" s="82"/>
      <c r="IG3496"/>
      <c r="IH3496"/>
      <c r="II3496"/>
      <c r="IJ3496"/>
      <c r="IK3496"/>
      <c r="IL3496"/>
      <c r="IM3496"/>
      <c r="IN3496"/>
    </row>
    <row r="3497" s="33" customFormat="1" ht="15.75" customHeight="1" spans="3:248">
      <c r="C3497" s="86"/>
      <c r="D3497" s="86"/>
      <c r="E3497" s="82"/>
      <c r="F3497" s="87"/>
      <c r="G3497" s="82"/>
      <c r="IG3497"/>
      <c r="IH3497"/>
      <c r="II3497"/>
      <c r="IJ3497"/>
      <c r="IK3497"/>
      <c r="IL3497"/>
      <c r="IM3497"/>
      <c r="IN3497"/>
    </row>
    <row r="3498" s="33" customFormat="1" ht="15.75" customHeight="1" spans="3:248">
      <c r="C3498" s="86"/>
      <c r="D3498" s="86"/>
      <c r="E3498" s="82"/>
      <c r="F3498" s="87"/>
      <c r="G3498" s="82"/>
      <c r="IG3498"/>
      <c r="IH3498"/>
      <c r="II3498"/>
      <c r="IJ3498"/>
      <c r="IK3498"/>
      <c r="IL3498"/>
      <c r="IM3498"/>
      <c r="IN3498"/>
    </row>
    <row r="3499" s="33" customFormat="1" ht="15.75" customHeight="1" spans="3:248">
      <c r="C3499" s="86"/>
      <c r="D3499" s="86"/>
      <c r="E3499" s="82"/>
      <c r="F3499" s="87"/>
      <c r="G3499" s="82"/>
      <c r="IG3499"/>
      <c r="IH3499"/>
      <c r="II3499"/>
      <c r="IJ3499"/>
      <c r="IK3499"/>
      <c r="IL3499"/>
      <c r="IM3499"/>
      <c r="IN3499"/>
    </row>
    <row r="3500" s="33" customFormat="1" ht="15.75" customHeight="1" spans="3:248">
      <c r="C3500" s="86"/>
      <c r="D3500" s="86"/>
      <c r="E3500" s="82"/>
      <c r="F3500" s="87"/>
      <c r="G3500" s="82"/>
      <c r="IG3500"/>
      <c r="IH3500"/>
      <c r="II3500"/>
      <c r="IJ3500"/>
      <c r="IK3500"/>
      <c r="IL3500"/>
      <c r="IM3500"/>
      <c r="IN3500"/>
    </row>
    <row r="3501" s="33" customFormat="1" ht="15.75" customHeight="1" spans="3:248">
      <c r="C3501" s="86"/>
      <c r="D3501" s="86"/>
      <c r="E3501" s="82"/>
      <c r="F3501" s="87"/>
      <c r="G3501" s="82"/>
      <c r="IG3501"/>
      <c r="IH3501"/>
      <c r="II3501"/>
      <c r="IJ3501"/>
      <c r="IK3501"/>
      <c r="IL3501"/>
      <c r="IM3501"/>
      <c r="IN3501"/>
    </row>
    <row r="3502" s="33" customFormat="1" ht="15.75" customHeight="1" spans="3:248">
      <c r="C3502" s="86"/>
      <c r="D3502" s="86"/>
      <c r="E3502" s="82"/>
      <c r="F3502" s="87"/>
      <c r="G3502" s="82"/>
      <c r="IG3502"/>
      <c r="IH3502"/>
      <c r="II3502"/>
      <c r="IJ3502"/>
      <c r="IK3502"/>
      <c r="IL3502"/>
      <c r="IM3502"/>
      <c r="IN3502"/>
    </row>
    <row r="3503" s="33" customFormat="1" ht="15.75" customHeight="1" spans="3:248">
      <c r="C3503" s="86"/>
      <c r="D3503" s="86"/>
      <c r="E3503" s="82"/>
      <c r="F3503" s="87"/>
      <c r="G3503" s="82"/>
      <c r="IG3503"/>
      <c r="IH3503"/>
      <c r="II3503"/>
      <c r="IJ3503"/>
      <c r="IK3503"/>
      <c r="IL3503"/>
      <c r="IM3503"/>
      <c r="IN3503"/>
    </row>
    <row r="3504" s="33" customFormat="1" ht="15.75" customHeight="1" spans="3:248">
      <c r="C3504" s="86"/>
      <c r="D3504" s="86"/>
      <c r="E3504" s="82"/>
      <c r="F3504" s="87"/>
      <c r="G3504" s="82"/>
      <c r="IG3504"/>
      <c r="IH3504"/>
      <c r="II3504"/>
      <c r="IJ3504"/>
      <c r="IK3504"/>
      <c r="IL3504"/>
      <c r="IM3504"/>
      <c r="IN3504"/>
    </row>
    <row r="3505" s="33" customFormat="1" ht="15.75" customHeight="1" spans="3:248">
      <c r="C3505" s="86"/>
      <c r="D3505" s="86"/>
      <c r="E3505" s="82"/>
      <c r="F3505" s="87"/>
      <c r="G3505" s="82"/>
      <c r="IG3505"/>
      <c r="IH3505"/>
      <c r="II3505"/>
      <c r="IJ3505"/>
      <c r="IK3505"/>
      <c r="IL3505"/>
      <c r="IM3505"/>
      <c r="IN3505"/>
    </row>
    <row r="3506" s="33" customFormat="1" ht="15.75" customHeight="1" spans="3:248">
      <c r="C3506" s="86"/>
      <c r="D3506" s="86"/>
      <c r="E3506" s="82"/>
      <c r="F3506" s="87"/>
      <c r="G3506" s="82"/>
      <c r="IG3506"/>
      <c r="IH3506"/>
      <c r="II3506"/>
      <c r="IJ3506"/>
      <c r="IK3506"/>
      <c r="IL3506"/>
      <c r="IM3506"/>
      <c r="IN3506"/>
    </row>
    <row r="3507" s="33" customFormat="1" ht="15.75" customHeight="1" spans="3:248">
      <c r="C3507" s="86"/>
      <c r="D3507" s="86"/>
      <c r="E3507" s="82"/>
      <c r="F3507" s="87"/>
      <c r="G3507" s="82"/>
      <c r="IG3507"/>
      <c r="IH3507"/>
      <c r="II3507"/>
      <c r="IJ3507"/>
      <c r="IK3507"/>
      <c r="IL3507"/>
      <c r="IM3507"/>
      <c r="IN3507"/>
    </row>
    <row r="3508" s="33" customFormat="1" ht="15.75" customHeight="1" spans="3:248">
      <c r="C3508" s="86"/>
      <c r="D3508" s="86"/>
      <c r="E3508" s="82"/>
      <c r="F3508" s="87"/>
      <c r="G3508" s="82"/>
      <c r="IG3508"/>
      <c r="IH3508"/>
      <c r="II3508"/>
      <c r="IJ3508"/>
      <c r="IK3508"/>
      <c r="IL3508"/>
      <c r="IM3508"/>
      <c r="IN3508"/>
    </row>
    <row r="3509" s="33" customFormat="1" ht="15.75" customHeight="1" spans="3:248">
      <c r="C3509" s="86"/>
      <c r="D3509" s="86"/>
      <c r="E3509" s="82"/>
      <c r="F3509" s="87"/>
      <c r="G3509" s="82"/>
      <c r="IG3509"/>
      <c r="IH3509"/>
      <c r="II3509"/>
      <c r="IJ3509"/>
      <c r="IK3509"/>
      <c r="IL3509"/>
      <c r="IM3509"/>
      <c r="IN3509"/>
    </row>
    <row r="3510" s="33" customFormat="1" ht="15.75" customHeight="1" spans="3:248">
      <c r="C3510" s="86"/>
      <c r="D3510" s="86"/>
      <c r="E3510" s="82"/>
      <c r="F3510" s="87"/>
      <c r="G3510" s="82"/>
      <c r="IG3510"/>
      <c r="IH3510"/>
      <c r="II3510"/>
      <c r="IJ3510"/>
      <c r="IK3510"/>
      <c r="IL3510"/>
      <c r="IM3510"/>
      <c r="IN3510"/>
    </row>
    <row r="3511" s="33" customFormat="1" ht="15.75" customHeight="1" spans="3:248">
      <c r="C3511" s="86"/>
      <c r="D3511" s="86"/>
      <c r="E3511" s="82"/>
      <c r="F3511" s="87"/>
      <c r="G3511" s="82"/>
      <c r="IG3511"/>
      <c r="IH3511"/>
      <c r="II3511"/>
      <c r="IJ3511"/>
      <c r="IK3511"/>
      <c r="IL3511"/>
      <c r="IM3511"/>
      <c r="IN3511"/>
    </row>
    <row r="3512" s="33" customFormat="1" ht="15.75" customHeight="1" spans="3:248">
      <c r="C3512" s="86"/>
      <c r="D3512" s="86"/>
      <c r="E3512" s="82"/>
      <c r="F3512" s="87"/>
      <c r="G3512" s="82"/>
      <c r="IG3512"/>
      <c r="IH3512"/>
      <c r="II3512"/>
      <c r="IJ3512"/>
      <c r="IK3512"/>
      <c r="IL3512"/>
      <c r="IM3512"/>
      <c r="IN3512"/>
    </row>
    <row r="3513" s="33" customFormat="1" ht="15.75" customHeight="1" spans="3:248">
      <c r="C3513" s="86"/>
      <c r="D3513" s="86"/>
      <c r="E3513" s="82"/>
      <c r="F3513" s="87"/>
      <c r="G3513" s="82"/>
      <c r="IG3513"/>
      <c r="IH3513"/>
      <c r="II3513"/>
      <c r="IJ3513"/>
      <c r="IK3513"/>
      <c r="IL3513"/>
      <c r="IM3513"/>
      <c r="IN3513"/>
    </row>
    <row r="3514" s="33" customFormat="1" ht="15.75" customHeight="1" spans="3:248">
      <c r="C3514" s="86"/>
      <c r="D3514" s="86"/>
      <c r="E3514" s="82"/>
      <c r="F3514" s="87"/>
      <c r="G3514" s="82"/>
      <c r="IG3514"/>
      <c r="IH3514"/>
      <c r="II3514"/>
      <c r="IJ3514"/>
      <c r="IK3514"/>
      <c r="IL3514"/>
      <c r="IM3514"/>
      <c r="IN3514"/>
    </row>
    <row r="3515" s="33" customFormat="1" ht="15.75" customHeight="1" spans="3:248">
      <c r="C3515" s="86"/>
      <c r="D3515" s="86"/>
      <c r="E3515" s="82"/>
      <c r="F3515" s="87"/>
      <c r="G3515" s="82"/>
      <c r="IG3515"/>
      <c r="IH3515"/>
      <c r="II3515"/>
      <c r="IJ3515"/>
      <c r="IK3515"/>
      <c r="IL3515"/>
      <c r="IM3515"/>
      <c r="IN3515"/>
    </row>
    <row r="3516" s="33" customFormat="1" ht="15.75" customHeight="1" spans="3:248">
      <c r="C3516" s="86"/>
      <c r="D3516" s="86"/>
      <c r="E3516" s="82"/>
      <c r="F3516" s="87"/>
      <c r="G3516" s="82"/>
      <c r="IG3516"/>
      <c r="IH3516"/>
      <c r="II3516"/>
      <c r="IJ3516"/>
      <c r="IK3516"/>
      <c r="IL3516"/>
      <c r="IM3516"/>
      <c r="IN3516"/>
    </row>
    <row r="3517" s="33" customFormat="1" ht="15.75" customHeight="1" spans="3:248">
      <c r="C3517" s="86"/>
      <c r="D3517" s="86"/>
      <c r="E3517" s="82"/>
      <c r="F3517" s="87"/>
      <c r="G3517" s="82"/>
      <c r="IG3517"/>
      <c r="IH3517"/>
      <c r="II3517"/>
      <c r="IJ3517"/>
      <c r="IK3517"/>
      <c r="IL3517"/>
      <c r="IM3517"/>
      <c r="IN3517"/>
    </row>
    <row r="3518" s="33" customFormat="1" ht="15.75" customHeight="1" spans="3:248">
      <c r="C3518" s="86"/>
      <c r="D3518" s="86"/>
      <c r="E3518" s="82"/>
      <c r="F3518" s="87"/>
      <c r="G3518" s="82"/>
      <c r="IG3518"/>
      <c r="IH3518"/>
      <c r="II3518"/>
      <c r="IJ3518"/>
      <c r="IK3518"/>
      <c r="IL3518"/>
      <c r="IM3518"/>
      <c r="IN3518"/>
    </row>
    <row r="3519" s="33" customFormat="1" ht="15.75" customHeight="1" spans="3:248">
      <c r="C3519" s="86"/>
      <c r="D3519" s="86"/>
      <c r="E3519" s="82"/>
      <c r="F3519" s="87"/>
      <c r="G3519" s="82"/>
      <c r="IG3519"/>
      <c r="IH3519"/>
      <c r="II3519"/>
      <c r="IJ3519"/>
      <c r="IK3519"/>
      <c r="IL3519"/>
      <c r="IM3519"/>
      <c r="IN3519"/>
    </row>
    <row r="3520" s="33" customFormat="1" ht="15.75" customHeight="1" spans="3:248">
      <c r="C3520" s="86"/>
      <c r="D3520" s="86"/>
      <c r="E3520" s="82"/>
      <c r="F3520" s="87"/>
      <c r="G3520" s="82"/>
      <c r="IG3520"/>
      <c r="IH3520"/>
      <c r="II3520"/>
      <c r="IJ3520"/>
      <c r="IK3520"/>
      <c r="IL3520"/>
      <c r="IM3520"/>
      <c r="IN3520"/>
    </row>
    <row r="3521" s="33" customFormat="1" ht="15.75" customHeight="1" spans="3:248">
      <c r="C3521" s="86"/>
      <c r="D3521" s="86"/>
      <c r="E3521" s="82"/>
      <c r="F3521" s="87"/>
      <c r="G3521" s="82"/>
      <c r="IG3521"/>
      <c r="IH3521"/>
      <c r="II3521"/>
      <c r="IJ3521"/>
      <c r="IK3521"/>
      <c r="IL3521"/>
      <c r="IM3521"/>
      <c r="IN3521"/>
    </row>
    <row r="3522" s="33" customFormat="1" ht="15.75" customHeight="1" spans="3:248">
      <c r="C3522" s="86"/>
      <c r="D3522" s="86"/>
      <c r="E3522" s="82"/>
      <c r="F3522" s="87"/>
      <c r="G3522" s="82"/>
      <c r="IG3522"/>
      <c r="IH3522"/>
      <c r="II3522"/>
      <c r="IJ3522"/>
      <c r="IK3522"/>
      <c r="IL3522"/>
      <c r="IM3522"/>
      <c r="IN3522"/>
    </row>
    <row r="3523" s="33" customFormat="1" ht="15.75" customHeight="1" spans="3:248">
      <c r="C3523" s="86"/>
      <c r="D3523" s="86"/>
      <c r="E3523" s="82"/>
      <c r="F3523" s="87"/>
      <c r="G3523" s="82"/>
      <c r="IG3523"/>
      <c r="IH3523"/>
      <c r="II3523"/>
      <c r="IJ3523"/>
      <c r="IK3523"/>
      <c r="IL3523"/>
      <c r="IM3523"/>
      <c r="IN3523"/>
    </row>
    <row r="3524" s="33" customFormat="1" ht="15.75" customHeight="1" spans="3:248">
      <c r="C3524" s="86"/>
      <c r="D3524" s="86"/>
      <c r="E3524" s="82"/>
      <c r="F3524" s="87"/>
      <c r="G3524" s="82"/>
      <c r="IG3524"/>
      <c r="IH3524"/>
      <c r="II3524"/>
      <c r="IJ3524"/>
      <c r="IK3524"/>
      <c r="IL3524"/>
      <c r="IM3524"/>
      <c r="IN3524"/>
    </row>
    <row r="3525" s="33" customFormat="1" ht="15.75" customHeight="1" spans="3:248">
      <c r="C3525" s="86"/>
      <c r="D3525" s="86"/>
      <c r="E3525" s="82"/>
      <c r="F3525" s="87"/>
      <c r="G3525" s="82"/>
      <c r="IG3525"/>
      <c r="IH3525"/>
      <c r="II3525"/>
      <c r="IJ3525"/>
      <c r="IK3525"/>
      <c r="IL3525"/>
      <c r="IM3525"/>
      <c r="IN3525"/>
    </row>
    <row r="3526" s="33" customFormat="1" ht="15.75" customHeight="1" spans="3:248">
      <c r="C3526" s="86"/>
      <c r="D3526" s="86"/>
      <c r="E3526" s="82"/>
      <c r="F3526" s="87"/>
      <c r="G3526" s="82"/>
      <c r="IG3526"/>
      <c r="IH3526"/>
      <c r="II3526"/>
      <c r="IJ3526"/>
      <c r="IK3526"/>
      <c r="IL3526"/>
      <c r="IM3526"/>
      <c r="IN3526"/>
    </row>
    <row r="3527" s="33" customFormat="1" ht="15.75" customHeight="1" spans="3:248">
      <c r="C3527" s="86"/>
      <c r="D3527" s="86"/>
      <c r="E3527" s="82"/>
      <c r="F3527" s="87"/>
      <c r="G3527" s="82"/>
      <c r="IG3527"/>
      <c r="IH3527"/>
      <c r="II3527"/>
      <c r="IJ3527"/>
      <c r="IK3527"/>
      <c r="IL3527"/>
      <c r="IM3527"/>
      <c r="IN3527"/>
    </row>
    <row r="3528" s="33" customFormat="1" ht="15.75" customHeight="1" spans="3:248">
      <c r="C3528" s="86"/>
      <c r="D3528" s="86"/>
      <c r="E3528" s="82"/>
      <c r="F3528" s="87"/>
      <c r="G3528" s="82"/>
      <c r="IG3528"/>
      <c r="IH3528"/>
      <c r="II3528"/>
      <c r="IJ3528"/>
      <c r="IK3528"/>
      <c r="IL3528"/>
      <c r="IM3528"/>
      <c r="IN3528"/>
    </row>
    <row r="3529" s="33" customFormat="1" ht="15.75" customHeight="1" spans="3:248">
      <c r="C3529" s="86"/>
      <c r="D3529" s="86"/>
      <c r="E3529" s="82"/>
      <c r="F3529" s="87"/>
      <c r="G3529" s="82"/>
      <c r="IG3529"/>
      <c r="IH3529"/>
      <c r="II3529"/>
      <c r="IJ3529"/>
      <c r="IK3529"/>
      <c r="IL3529"/>
      <c r="IM3529"/>
      <c r="IN3529"/>
    </row>
    <row r="3530" s="33" customFormat="1" ht="15.75" customHeight="1" spans="3:248">
      <c r="C3530" s="86"/>
      <c r="D3530" s="86"/>
      <c r="E3530" s="82"/>
      <c r="F3530" s="87"/>
      <c r="G3530" s="82"/>
      <c r="IG3530"/>
      <c r="IH3530"/>
      <c r="II3530"/>
      <c r="IJ3530"/>
      <c r="IK3530"/>
      <c r="IL3530"/>
      <c r="IM3530"/>
      <c r="IN3530"/>
    </row>
    <row r="3531" s="33" customFormat="1" ht="15.75" customHeight="1" spans="3:248">
      <c r="C3531" s="86"/>
      <c r="D3531" s="86"/>
      <c r="E3531" s="82"/>
      <c r="F3531" s="87"/>
      <c r="G3531" s="82"/>
      <c r="IG3531"/>
      <c r="IH3531"/>
      <c r="II3531"/>
      <c r="IJ3531"/>
      <c r="IK3531"/>
      <c r="IL3531"/>
      <c r="IM3531"/>
      <c r="IN3531"/>
    </row>
    <row r="3532" s="33" customFormat="1" ht="15.75" customHeight="1" spans="3:248">
      <c r="C3532" s="86"/>
      <c r="D3532" s="86"/>
      <c r="E3532" s="82"/>
      <c r="F3532" s="87"/>
      <c r="G3532" s="82"/>
      <c r="IG3532"/>
      <c r="IH3532"/>
      <c r="II3532"/>
      <c r="IJ3532"/>
      <c r="IK3532"/>
      <c r="IL3532"/>
      <c r="IM3532"/>
      <c r="IN3532"/>
    </row>
    <row r="3533" s="33" customFormat="1" ht="15.75" customHeight="1" spans="3:248">
      <c r="C3533" s="86"/>
      <c r="D3533" s="86"/>
      <c r="E3533" s="82"/>
      <c r="F3533" s="87"/>
      <c r="G3533" s="82"/>
      <c r="IG3533"/>
      <c r="IH3533"/>
      <c r="II3533"/>
      <c r="IJ3533"/>
      <c r="IK3533"/>
      <c r="IL3533"/>
      <c r="IM3533"/>
      <c r="IN3533"/>
    </row>
    <row r="3534" s="33" customFormat="1" ht="15.75" customHeight="1" spans="3:248">
      <c r="C3534" s="86"/>
      <c r="D3534" s="86"/>
      <c r="E3534" s="82"/>
      <c r="F3534" s="87"/>
      <c r="G3534" s="82"/>
      <c r="IG3534"/>
      <c r="IH3534"/>
      <c r="II3534"/>
      <c r="IJ3534"/>
      <c r="IK3534"/>
      <c r="IL3534"/>
      <c r="IM3534"/>
      <c r="IN3534"/>
    </row>
    <row r="3535" s="33" customFormat="1" ht="15.75" customHeight="1" spans="3:248">
      <c r="C3535" s="86"/>
      <c r="D3535" s="86"/>
      <c r="E3535" s="82"/>
      <c r="F3535" s="87"/>
      <c r="G3535" s="82"/>
      <c r="IG3535"/>
      <c r="IH3535"/>
      <c r="II3535"/>
      <c r="IJ3535"/>
      <c r="IK3535"/>
      <c r="IL3535"/>
      <c r="IM3535"/>
      <c r="IN3535"/>
    </row>
    <row r="3536" s="33" customFormat="1" ht="15.75" customHeight="1" spans="3:248">
      <c r="C3536" s="86"/>
      <c r="D3536" s="86"/>
      <c r="E3536" s="82"/>
      <c r="F3536" s="87"/>
      <c r="G3536" s="82"/>
      <c r="IG3536"/>
      <c r="IH3536"/>
      <c r="II3536"/>
      <c r="IJ3536"/>
      <c r="IK3536"/>
      <c r="IL3536"/>
      <c r="IM3536"/>
      <c r="IN3536"/>
    </row>
    <row r="3537" s="33" customFormat="1" ht="15.75" customHeight="1" spans="3:248">
      <c r="C3537" s="86"/>
      <c r="D3537" s="86"/>
      <c r="E3537" s="82"/>
      <c r="F3537" s="87"/>
      <c r="G3537" s="82"/>
      <c r="IG3537"/>
      <c r="IH3537"/>
      <c r="II3537"/>
      <c r="IJ3537"/>
      <c r="IK3537"/>
      <c r="IL3537"/>
      <c r="IM3537"/>
      <c r="IN3537"/>
    </row>
    <row r="3538" s="33" customFormat="1" ht="15.75" customHeight="1" spans="3:248">
      <c r="C3538" s="86"/>
      <c r="D3538" s="86"/>
      <c r="E3538" s="82"/>
      <c r="F3538" s="87"/>
      <c r="G3538" s="82"/>
      <c r="IG3538"/>
      <c r="IH3538"/>
      <c r="II3538"/>
      <c r="IJ3538"/>
      <c r="IK3538"/>
      <c r="IL3538"/>
      <c r="IM3538"/>
      <c r="IN3538"/>
    </row>
    <row r="3539" s="33" customFormat="1" ht="15.75" customHeight="1" spans="3:248">
      <c r="C3539" s="86"/>
      <c r="D3539" s="86"/>
      <c r="E3539" s="82"/>
      <c r="F3539" s="87"/>
      <c r="G3539" s="82"/>
      <c r="IG3539"/>
      <c r="IH3539"/>
      <c r="II3539"/>
      <c r="IJ3539"/>
      <c r="IK3539"/>
      <c r="IL3539"/>
      <c r="IM3539"/>
      <c r="IN3539"/>
    </row>
    <row r="3540" s="33" customFormat="1" ht="15.75" customHeight="1" spans="3:248">
      <c r="C3540" s="86"/>
      <c r="D3540" s="86"/>
      <c r="E3540" s="82"/>
      <c r="F3540" s="87"/>
      <c r="G3540" s="82"/>
      <c r="IG3540"/>
      <c r="IH3540"/>
      <c r="II3540"/>
      <c r="IJ3540"/>
      <c r="IK3540"/>
      <c r="IL3540"/>
      <c r="IM3540"/>
      <c r="IN3540"/>
    </row>
    <row r="3541" s="33" customFormat="1" ht="15.75" customHeight="1" spans="3:248">
      <c r="C3541" s="86"/>
      <c r="D3541" s="86"/>
      <c r="E3541" s="82"/>
      <c r="F3541" s="87"/>
      <c r="G3541" s="82"/>
      <c r="IG3541"/>
      <c r="IH3541"/>
      <c r="II3541"/>
      <c r="IJ3541"/>
      <c r="IK3541"/>
      <c r="IL3541"/>
      <c r="IM3541"/>
      <c r="IN3541"/>
    </row>
    <row r="3542" s="33" customFormat="1" ht="15.75" customHeight="1" spans="3:248">
      <c r="C3542" s="86"/>
      <c r="D3542" s="86"/>
      <c r="E3542" s="82"/>
      <c r="F3542" s="87"/>
      <c r="G3542" s="82"/>
      <c r="IG3542"/>
      <c r="IH3542"/>
      <c r="II3542"/>
      <c r="IJ3542"/>
      <c r="IK3542"/>
      <c r="IL3542"/>
      <c r="IM3542"/>
      <c r="IN3542"/>
    </row>
    <row r="3543" s="33" customFormat="1" ht="15.75" customHeight="1" spans="3:248">
      <c r="C3543" s="86"/>
      <c r="D3543" s="86"/>
      <c r="E3543" s="82"/>
      <c r="F3543" s="87"/>
      <c r="G3543" s="82"/>
      <c r="IG3543"/>
      <c r="IH3543"/>
      <c r="II3543"/>
      <c r="IJ3543"/>
      <c r="IK3543"/>
      <c r="IL3543"/>
      <c r="IM3543"/>
      <c r="IN3543"/>
    </row>
    <row r="3544" s="33" customFormat="1" ht="15.75" customHeight="1" spans="3:248">
      <c r="C3544" s="86"/>
      <c r="D3544" s="86"/>
      <c r="E3544" s="82"/>
      <c r="F3544" s="87"/>
      <c r="G3544" s="82"/>
      <c r="IG3544"/>
      <c r="IH3544"/>
      <c r="II3544"/>
      <c r="IJ3544"/>
      <c r="IK3544"/>
      <c r="IL3544"/>
      <c r="IM3544"/>
      <c r="IN3544"/>
    </row>
    <row r="3545" s="33" customFormat="1" ht="15.75" customHeight="1" spans="3:248">
      <c r="C3545" s="86"/>
      <c r="D3545" s="86"/>
      <c r="E3545" s="82"/>
      <c r="F3545" s="87"/>
      <c r="G3545" s="82"/>
      <c r="IG3545"/>
      <c r="IH3545"/>
      <c r="II3545"/>
      <c r="IJ3545"/>
      <c r="IK3545"/>
      <c r="IL3545"/>
      <c r="IM3545"/>
      <c r="IN3545"/>
    </row>
    <row r="3546" s="33" customFormat="1" ht="15.75" customHeight="1" spans="3:248">
      <c r="C3546" s="86"/>
      <c r="D3546" s="86"/>
      <c r="E3546" s="82"/>
      <c r="F3546" s="87"/>
      <c r="G3546" s="82"/>
      <c r="IG3546"/>
      <c r="IH3546"/>
      <c r="II3546"/>
      <c r="IJ3546"/>
      <c r="IK3546"/>
      <c r="IL3546"/>
      <c r="IM3546"/>
      <c r="IN3546"/>
    </row>
    <row r="3547" s="33" customFormat="1" ht="15.75" customHeight="1" spans="3:248">
      <c r="C3547" s="86"/>
      <c r="D3547" s="86"/>
      <c r="E3547" s="82"/>
      <c r="F3547" s="87"/>
      <c r="G3547" s="82"/>
      <c r="IG3547"/>
      <c r="IH3547"/>
      <c r="II3547"/>
      <c r="IJ3547"/>
      <c r="IK3547"/>
      <c r="IL3547"/>
      <c r="IM3547"/>
      <c r="IN3547"/>
    </row>
    <row r="3548" s="33" customFormat="1" ht="15.75" customHeight="1" spans="3:248">
      <c r="C3548" s="86"/>
      <c r="D3548" s="86"/>
      <c r="E3548" s="82"/>
      <c r="F3548" s="87"/>
      <c r="G3548" s="82"/>
      <c r="IG3548"/>
      <c r="IH3548"/>
      <c r="II3548"/>
      <c r="IJ3548"/>
      <c r="IK3548"/>
      <c r="IL3548"/>
      <c r="IM3548"/>
      <c r="IN3548"/>
    </row>
    <row r="3549" s="33" customFormat="1" ht="15.75" customHeight="1" spans="3:248">
      <c r="C3549" s="86"/>
      <c r="D3549" s="86"/>
      <c r="E3549" s="82"/>
      <c r="F3549" s="87"/>
      <c r="G3549" s="82"/>
      <c r="IG3549"/>
      <c r="IH3549"/>
      <c r="II3549"/>
      <c r="IJ3549"/>
      <c r="IK3549"/>
      <c r="IL3549"/>
      <c r="IM3549"/>
      <c r="IN3549"/>
    </row>
    <row r="3550" s="33" customFormat="1" ht="15.75" customHeight="1" spans="3:248">
      <c r="C3550" s="86"/>
      <c r="D3550" s="86"/>
      <c r="E3550" s="82"/>
      <c r="F3550" s="87"/>
      <c r="G3550" s="82"/>
      <c r="IG3550"/>
      <c r="IH3550"/>
      <c r="II3550"/>
      <c r="IJ3550"/>
      <c r="IK3550"/>
      <c r="IL3550"/>
      <c r="IM3550"/>
      <c r="IN3550"/>
    </row>
    <row r="3551" s="33" customFormat="1" ht="15.75" customHeight="1" spans="3:248">
      <c r="C3551" s="86"/>
      <c r="D3551" s="86"/>
      <c r="E3551" s="82"/>
      <c r="F3551" s="87"/>
      <c r="G3551" s="82"/>
      <c r="IG3551"/>
      <c r="IH3551"/>
      <c r="II3551"/>
      <c r="IJ3551"/>
      <c r="IK3551"/>
      <c r="IL3551"/>
      <c r="IM3551"/>
      <c r="IN3551"/>
    </row>
    <row r="3552" s="33" customFormat="1" ht="15.75" customHeight="1" spans="3:248">
      <c r="C3552" s="86"/>
      <c r="D3552" s="86"/>
      <c r="E3552" s="82"/>
      <c r="F3552" s="87"/>
      <c r="G3552" s="82"/>
      <c r="IG3552"/>
      <c r="IH3552"/>
      <c r="II3552"/>
      <c r="IJ3552"/>
      <c r="IK3552"/>
      <c r="IL3552"/>
      <c r="IM3552"/>
      <c r="IN3552"/>
    </row>
    <row r="3553" s="33" customFormat="1" ht="15.75" customHeight="1" spans="3:248">
      <c r="C3553" s="86"/>
      <c r="D3553" s="86"/>
      <c r="E3553" s="82"/>
      <c r="F3553" s="87"/>
      <c r="G3553" s="82"/>
      <c r="IG3553"/>
      <c r="IH3553"/>
      <c r="II3553"/>
      <c r="IJ3553"/>
      <c r="IK3553"/>
      <c r="IL3553"/>
      <c r="IM3553"/>
      <c r="IN3553"/>
    </row>
    <row r="3554" s="33" customFormat="1" ht="15.75" customHeight="1" spans="3:248">
      <c r="C3554" s="86"/>
      <c r="D3554" s="86"/>
      <c r="E3554" s="82"/>
      <c r="F3554" s="87"/>
      <c r="G3554" s="82"/>
      <c r="IG3554"/>
      <c r="IH3554"/>
      <c r="II3554"/>
      <c r="IJ3554"/>
      <c r="IK3554"/>
      <c r="IL3554"/>
      <c r="IM3554"/>
      <c r="IN3554"/>
    </row>
    <row r="3555" s="33" customFormat="1" ht="15.75" customHeight="1" spans="3:248">
      <c r="C3555" s="86"/>
      <c r="D3555" s="86"/>
      <c r="E3555" s="82"/>
      <c r="F3555" s="87"/>
      <c r="G3555" s="82"/>
      <c r="IG3555"/>
      <c r="IH3555"/>
      <c r="II3555"/>
      <c r="IJ3555"/>
      <c r="IK3555"/>
      <c r="IL3555"/>
      <c r="IM3555"/>
      <c r="IN3555"/>
    </row>
    <row r="3556" s="33" customFormat="1" ht="15.75" customHeight="1" spans="3:248">
      <c r="C3556" s="86"/>
      <c r="D3556" s="86"/>
      <c r="E3556" s="82"/>
      <c r="F3556" s="87"/>
      <c r="G3556" s="82"/>
      <c r="IG3556"/>
      <c r="IH3556"/>
      <c r="II3556"/>
      <c r="IJ3556"/>
      <c r="IK3556"/>
      <c r="IL3556"/>
      <c r="IM3556"/>
      <c r="IN3556"/>
    </row>
    <row r="3557" s="33" customFormat="1" ht="15.75" customHeight="1" spans="3:248">
      <c r="C3557" s="86"/>
      <c r="D3557" s="86"/>
      <c r="E3557" s="82"/>
      <c r="F3557" s="87"/>
      <c r="G3557" s="82"/>
      <c r="IG3557"/>
      <c r="IH3557"/>
      <c r="II3557"/>
      <c r="IJ3557"/>
      <c r="IK3557"/>
      <c r="IL3557"/>
      <c r="IM3557"/>
      <c r="IN3557"/>
    </row>
    <row r="3558" s="33" customFormat="1" ht="15.75" customHeight="1" spans="3:248">
      <c r="C3558" s="86"/>
      <c r="D3558" s="86"/>
      <c r="E3558" s="82"/>
      <c r="F3558" s="87"/>
      <c r="G3558" s="82"/>
      <c r="IG3558"/>
      <c r="IH3558"/>
      <c r="II3558"/>
      <c r="IJ3558"/>
      <c r="IK3558"/>
      <c r="IL3558"/>
      <c r="IM3558"/>
      <c r="IN3558"/>
    </row>
    <row r="3559" s="33" customFormat="1" ht="15.75" customHeight="1" spans="3:248">
      <c r="C3559" s="86"/>
      <c r="D3559" s="86"/>
      <c r="E3559" s="82"/>
      <c r="F3559" s="87"/>
      <c r="G3559" s="82"/>
      <c r="IG3559"/>
      <c r="IH3559"/>
      <c r="II3559"/>
      <c r="IJ3559"/>
      <c r="IK3559"/>
      <c r="IL3559"/>
      <c r="IM3559"/>
      <c r="IN3559"/>
    </row>
    <row r="3560" s="33" customFormat="1" ht="15.75" customHeight="1" spans="3:248">
      <c r="C3560" s="86"/>
      <c r="D3560" s="86"/>
      <c r="E3560" s="82"/>
      <c r="F3560" s="87"/>
      <c r="G3560" s="82"/>
      <c r="IG3560"/>
      <c r="IH3560"/>
      <c r="II3560"/>
      <c r="IJ3560"/>
      <c r="IK3560"/>
      <c r="IL3560"/>
      <c r="IM3560"/>
      <c r="IN3560"/>
    </row>
    <row r="3561" s="33" customFormat="1" ht="15.75" customHeight="1" spans="3:248">
      <c r="C3561" s="86"/>
      <c r="D3561" s="86"/>
      <c r="E3561" s="82"/>
      <c r="F3561" s="87"/>
      <c r="G3561" s="82"/>
      <c r="IG3561"/>
      <c r="IH3561"/>
      <c r="II3561"/>
      <c r="IJ3561"/>
      <c r="IK3561"/>
      <c r="IL3561"/>
      <c r="IM3561"/>
      <c r="IN3561"/>
    </row>
    <row r="3562" s="33" customFormat="1" ht="15.75" customHeight="1" spans="3:248">
      <c r="C3562" s="86"/>
      <c r="D3562" s="86"/>
      <c r="E3562" s="82"/>
      <c r="F3562" s="87"/>
      <c r="G3562" s="82"/>
      <c r="IG3562"/>
      <c r="IH3562"/>
      <c r="II3562"/>
      <c r="IJ3562"/>
      <c r="IK3562"/>
      <c r="IL3562"/>
      <c r="IM3562"/>
      <c r="IN3562"/>
    </row>
    <row r="3563" s="33" customFormat="1" ht="15.75" customHeight="1" spans="3:248">
      <c r="C3563" s="86"/>
      <c r="D3563" s="86"/>
      <c r="E3563" s="82"/>
      <c r="F3563" s="87"/>
      <c r="G3563" s="82"/>
      <c r="IG3563"/>
      <c r="IH3563"/>
      <c r="II3563"/>
      <c r="IJ3563"/>
      <c r="IK3563"/>
      <c r="IL3563"/>
      <c r="IM3563"/>
      <c r="IN3563"/>
    </row>
    <row r="3564" s="33" customFormat="1" ht="15.75" customHeight="1" spans="3:248">
      <c r="C3564" s="86"/>
      <c r="D3564" s="86"/>
      <c r="E3564" s="82"/>
      <c r="F3564" s="87"/>
      <c r="G3564" s="82"/>
      <c r="IG3564"/>
      <c r="IH3564"/>
      <c r="II3564"/>
      <c r="IJ3564"/>
      <c r="IK3564"/>
      <c r="IL3564"/>
      <c r="IM3564"/>
      <c r="IN3564"/>
    </row>
    <row r="3565" s="33" customFormat="1" ht="15.75" customHeight="1" spans="3:248">
      <c r="C3565" s="86"/>
      <c r="D3565" s="86"/>
      <c r="E3565" s="82"/>
      <c r="F3565" s="87"/>
      <c r="G3565" s="82"/>
      <c r="IG3565"/>
      <c r="IH3565"/>
      <c r="II3565"/>
      <c r="IJ3565"/>
      <c r="IK3565"/>
      <c r="IL3565"/>
      <c r="IM3565"/>
      <c r="IN3565"/>
    </row>
    <row r="3566" s="33" customFormat="1" ht="15.75" customHeight="1" spans="3:248">
      <c r="C3566" s="86"/>
      <c r="D3566" s="86"/>
      <c r="E3566" s="82"/>
      <c r="F3566" s="87"/>
      <c r="G3566" s="82"/>
      <c r="IG3566"/>
      <c r="IH3566"/>
      <c r="II3566"/>
      <c r="IJ3566"/>
      <c r="IK3566"/>
      <c r="IL3566"/>
      <c r="IM3566"/>
      <c r="IN3566"/>
    </row>
    <row r="3567" s="33" customFormat="1" ht="15.75" customHeight="1" spans="3:248">
      <c r="C3567" s="86"/>
      <c r="D3567" s="86"/>
      <c r="E3567" s="82"/>
      <c r="F3567" s="87"/>
      <c r="G3567" s="82"/>
      <c r="IG3567"/>
      <c r="IH3567"/>
      <c r="II3567"/>
      <c r="IJ3567"/>
      <c r="IK3567"/>
      <c r="IL3567"/>
      <c r="IM3567"/>
      <c r="IN3567"/>
    </row>
    <row r="3568" s="33" customFormat="1" ht="15.75" customHeight="1" spans="3:248">
      <c r="C3568" s="86"/>
      <c r="D3568" s="86"/>
      <c r="E3568" s="82"/>
      <c r="F3568" s="87"/>
      <c r="G3568" s="82"/>
      <c r="IG3568"/>
      <c r="IH3568"/>
      <c r="II3568"/>
      <c r="IJ3568"/>
      <c r="IK3568"/>
      <c r="IL3568"/>
      <c r="IM3568"/>
      <c r="IN3568"/>
    </row>
    <row r="3569" s="33" customFormat="1" ht="15.75" customHeight="1" spans="3:248">
      <c r="C3569" s="86"/>
      <c r="D3569" s="86"/>
      <c r="E3569" s="82"/>
      <c r="F3569" s="87"/>
      <c r="G3569" s="82"/>
      <c r="IG3569"/>
      <c r="IH3569"/>
      <c r="II3569"/>
      <c r="IJ3569"/>
      <c r="IK3569"/>
      <c r="IL3569"/>
      <c r="IM3569"/>
      <c r="IN3569"/>
    </row>
    <row r="3570" s="33" customFormat="1" ht="15.75" customHeight="1" spans="3:248">
      <c r="C3570" s="86"/>
      <c r="D3570" s="86"/>
      <c r="E3570" s="82"/>
      <c r="F3570" s="87"/>
      <c r="G3570" s="82"/>
      <c r="IG3570"/>
      <c r="IH3570"/>
      <c r="II3570"/>
      <c r="IJ3570"/>
      <c r="IK3570"/>
      <c r="IL3570"/>
      <c r="IM3570"/>
      <c r="IN3570"/>
    </row>
    <row r="3571" s="33" customFormat="1" ht="15.75" customHeight="1" spans="3:248">
      <c r="C3571" s="86"/>
      <c r="D3571" s="86"/>
      <c r="E3571" s="82"/>
      <c r="F3571" s="87"/>
      <c r="G3571" s="82"/>
      <c r="IG3571"/>
      <c r="IH3571"/>
      <c r="II3571"/>
      <c r="IJ3571"/>
      <c r="IK3571"/>
      <c r="IL3571"/>
      <c r="IM3571"/>
      <c r="IN3571"/>
    </row>
    <row r="3572" s="33" customFormat="1" ht="15.75" customHeight="1" spans="3:248">
      <c r="C3572" s="86"/>
      <c r="D3572" s="86"/>
      <c r="E3572" s="82"/>
      <c r="F3572" s="87"/>
      <c r="G3572" s="82"/>
      <c r="IG3572"/>
      <c r="IH3572"/>
      <c r="II3572"/>
      <c r="IJ3572"/>
      <c r="IK3572"/>
      <c r="IL3572"/>
      <c r="IM3572"/>
      <c r="IN3572"/>
    </row>
    <row r="3573" s="33" customFormat="1" ht="15.75" customHeight="1" spans="3:248">
      <c r="C3573" s="86"/>
      <c r="D3573" s="86"/>
      <c r="E3573" s="82"/>
      <c r="F3573" s="87"/>
      <c r="G3573" s="82"/>
      <c r="IG3573"/>
      <c r="IH3573"/>
      <c r="II3573"/>
      <c r="IJ3573"/>
      <c r="IK3573"/>
      <c r="IL3573"/>
      <c r="IM3573"/>
      <c r="IN3573"/>
    </row>
    <row r="3574" s="33" customFormat="1" ht="15.75" customHeight="1" spans="3:248">
      <c r="C3574" s="86"/>
      <c r="D3574" s="86"/>
      <c r="E3574" s="82"/>
      <c r="F3574" s="87"/>
      <c r="G3574" s="82"/>
      <c r="IG3574"/>
      <c r="IH3574"/>
      <c r="II3574"/>
      <c r="IJ3574"/>
      <c r="IK3574"/>
      <c r="IL3574"/>
      <c r="IM3574"/>
      <c r="IN3574"/>
    </row>
    <row r="3575" s="33" customFormat="1" ht="15.75" customHeight="1" spans="3:248">
      <c r="C3575" s="86"/>
      <c r="D3575" s="86"/>
      <c r="E3575" s="82"/>
      <c r="F3575" s="87"/>
      <c r="G3575" s="82"/>
      <c r="IG3575"/>
      <c r="IH3575"/>
      <c r="II3575"/>
      <c r="IJ3575"/>
      <c r="IK3575"/>
      <c r="IL3575"/>
      <c r="IM3575"/>
      <c r="IN3575"/>
    </row>
    <row r="3576" s="33" customFormat="1" ht="15.75" customHeight="1" spans="3:248">
      <c r="C3576" s="86"/>
      <c r="D3576" s="86"/>
      <c r="E3576" s="82"/>
      <c r="F3576" s="87"/>
      <c r="G3576" s="82"/>
      <c r="IG3576"/>
      <c r="IH3576"/>
      <c r="II3576"/>
      <c r="IJ3576"/>
      <c r="IK3576"/>
      <c r="IL3576"/>
      <c r="IM3576"/>
      <c r="IN3576"/>
    </row>
    <row r="3577" s="33" customFormat="1" ht="15.75" customHeight="1" spans="3:248">
      <c r="C3577" s="86"/>
      <c r="D3577" s="86"/>
      <c r="E3577" s="82"/>
      <c r="F3577" s="87"/>
      <c r="G3577" s="82"/>
      <c r="IG3577"/>
      <c r="IH3577"/>
      <c r="II3577"/>
      <c r="IJ3577"/>
      <c r="IK3577"/>
      <c r="IL3577"/>
      <c r="IM3577"/>
      <c r="IN3577"/>
    </row>
    <row r="3578" s="33" customFormat="1" ht="15.75" customHeight="1" spans="3:248">
      <c r="C3578" s="86"/>
      <c r="D3578" s="86"/>
      <c r="E3578" s="82"/>
      <c r="F3578" s="87"/>
      <c r="G3578" s="82"/>
      <c r="IG3578"/>
      <c r="IH3578"/>
      <c r="II3578"/>
      <c r="IJ3578"/>
      <c r="IK3578"/>
      <c r="IL3578"/>
      <c r="IM3578"/>
      <c r="IN3578"/>
    </row>
    <row r="3579" s="33" customFormat="1" ht="15.75" customHeight="1" spans="3:248">
      <c r="C3579" s="86"/>
      <c r="D3579" s="86"/>
      <c r="E3579" s="82"/>
      <c r="F3579" s="87"/>
      <c r="G3579" s="82"/>
      <c r="IG3579"/>
      <c r="IH3579"/>
      <c r="II3579"/>
      <c r="IJ3579"/>
      <c r="IK3579"/>
      <c r="IL3579"/>
      <c r="IM3579"/>
      <c r="IN3579"/>
    </row>
    <row r="3580" s="33" customFormat="1" ht="15.75" customHeight="1" spans="3:248">
      <c r="C3580" s="86"/>
      <c r="D3580" s="86"/>
      <c r="E3580" s="82"/>
      <c r="F3580" s="87"/>
      <c r="G3580" s="82"/>
      <c r="IG3580"/>
      <c r="IH3580"/>
      <c r="II3580"/>
      <c r="IJ3580"/>
      <c r="IK3580"/>
      <c r="IL3580"/>
      <c r="IM3580"/>
      <c r="IN3580"/>
    </row>
    <row r="3581" s="33" customFormat="1" ht="15.75" customHeight="1" spans="3:248">
      <c r="C3581" s="86"/>
      <c r="D3581" s="86"/>
      <c r="E3581" s="82"/>
      <c r="F3581" s="87"/>
      <c r="G3581" s="82"/>
      <c r="IG3581"/>
      <c r="IH3581"/>
      <c r="II3581"/>
      <c r="IJ3581"/>
      <c r="IK3581"/>
      <c r="IL3581"/>
      <c r="IM3581"/>
      <c r="IN3581"/>
    </row>
    <row r="3582" s="33" customFormat="1" ht="15.75" customHeight="1" spans="3:248">
      <c r="C3582" s="86"/>
      <c r="D3582" s="86"/>
      <c r="E3582" s="82"/>
      <c r="F3582" s="87"/>
      <c r="G3582" s="82"/>
      <c r="IG3582"/>
      <c r="IH3582"/>
      <c r="II3582"/>
      <c r="IJ3582"/>
      <c r="IK3582"/>
      <c r="IL3582"/>
      <c r="IM3582"/>
      <c r="IN3582"/>
    </row>
    <row r="3583" s="33" customFormat="1" ht="15.75" customHeight="1" spans="3:248">
      <c r="C3583" s="86"/>
      <c r="D3583" s="86"/>
      <c r="E3583" s="82"/>
      <c r="F3583" s="87"/>
      <c r="G3583" s="82"/>
      <c r="IG3583"/>
      <c r="IH3583"/>
      <c r="II3583"/>
      <c r="IJ3583"/>
      <c r="IK3583"/>
      <c r="IL3583"/>
      <c r="IM3583"/>
      <c r="IN3583"/>
    </row>
    <row r="3584" s="33" customFormat="1" ht="15.75" customHeight="1" spans="3:248">
      <c r="C3584" s="86"/>
      <c r="D3584" s="86"/>
      <c r="E3584" s="82"/>
      <c r="F3584" s="87"/>
      <c r="G3584" s="82"/>
      <c r="IG3584"/>
      <c r="IH3584"/>
      <c r="II3584"/>
      <c r="IJ3584"/>
      <c r="IK3584"/>
      <c r="IL3584"/>
      <c r="IM3584"/>
      <c r="IN3584"/>
    </row>
    <row r="3585" s="33" customFormat="1" ht="15.75" customHeight="1" spans="3:248">
      <c r="C3585" s="86"/>
      <c r="D3585" s="86"/>
      <c r="E3585" s="82"/>
      <c r="F3585" s="87"/>
      <c r="G3585" s="82"/>
      <c r="IG3585"/>
      <c r="IH3585"/>
      <c r="II3585"/>
      <c r="IJ3585"/>
      <c r="IK3585"/>
      <c r="IL3585"/>
      <c r="IM3585"/>
      <c r="IN3585"/>
    </row>
    <row r="3586" s="33" customFormat="1" ht="15.75" customHeight="1" spans="3:248">
      <c r="C3586" s="86"/>
      <c r="D3586" s="86"/>
      <c r="E3586" s="82"/>
      <c r="F3586" s="87"/>
      <c r="G3586" s="82"/>
      <c r="IG3586"/>
      <c r="IH3586"/>
      <c r="II3586"/>
      <c r="IJ3586"/>
      <c r="IK3586"/>
      <c r="IL3586"/>
      <c r="IM3586"/>
      <c r="IN3586"/>
    </row>
    <row r="3587" s="33" customFormat="1" ht="15.75" customHeight="1" spans="3:248">
      <c r="C3587" s="86"/>
      <c r="D3587" s="86"/>
      <c r="E3587" s="82"/>
      <c r="F3587" s="87"/>
      <c r="G3587" s="82"/>
      <c r="IG3587"/>
      <c r="IH3587"/>
      <c r="II3587"/>
      <c r="IJ3587"/>
      <c r="IK3587"/>
      <c r="IL3587"/>
      <c r="IM3587"/>
      <c r="IN3587"/>
    </row>
    <row r="3588" s="33" customFormat="1" ht="15.75" customHeight="1" spans="3:248">
      <c r="C3588" s="86"/>
      <c r="D3588" s="86"/>
      <c r="E3588" s="82"/>
      <c r="F3588" s="87"/>
      <c r="G3588" s="82"/>
      <c r="IG3588"/>
      <c r="IH3588"/>
      <c r="II3588"/>
      <c r="IJ3588"/>
      <c r="IK3588"/>
      <c r="IL3588"/>
      <c r="IM3588"/>
      <c r="IN3588"/>
    </row>
    <row r="3589" s="33" customFormat="1" ht="15.75" customHeight="1" spans="3:248">
      <c r="C3589" s="86"/>
      <c r="D3589" s="86"/>
      <c r="E3589" s="82"/>
      <c r="F3589" s="87"/>
      <c r="G3589" s="82"/>
      <c r="IG3589"/>
      <c r="IH3589"/>
      <c r="II3589"/>
      <c r="IJ3589"/>
      <c r="IK3589"/>
      <c r="IL3589"/>
      <c r="IM3589"/>
      <c r="IN3589"/>
    </row>
    <row r="3590" s="33" customFormat="1" ht="15.75" customHeight="1" spans="3:248">
      <c r="C3590" s="86"/>
      <c r="D3590" s="86"/>
      <c r="E3590" s="82"/>
      <c r="F3590" s="87"/>
      <c r="G3590" s="82"/>
      <c r="IG3590"/>
      <c r="IH3590"/>
      <c r="II3590"/>
      <c r="IJ3590"/>
      <c r="IK3590"/>
      <c r="IL3590"/>
      <c r="IM3590"/>
      <c r="IN3590"/>
    </row>
    <row r="3591" s="33" customFormat="1" ht="15.75" customHeight="1" spans="3:248">
      <c r="C3591" s="86"/>
      <c r="D3591" s="86"/>
      <c r="E3591" s="82"/>
      <c r="F3591" s="87"/>
      <c r="G3591" s="82"/>
      <c r="IG3591"/>
      <c r="IH3591"/>
      <c r="II3591"/>
      <c r="IJ3591"/>
      <c r="IK3591"/>
      <c r="IL3591"/>
      <c r="IM3591"/>
      <c r="IN3591"/>
    </row>
    <row r="3592" s="33" customFormat="1" ht="15.75" customHeight="1" spans="3:248">
      <c r="C3592" s="86"/>
      <c r="D3592" s="86"/>
      <c r="E3592" s="82"/>
      <c r="F3592" s="87"/>
      <c r="G3592" s="82"/>
      <c r="IG3592"/>
      <c r="IH3592"/>
      <c r="II3592"/>
      <c r="IJ3592"/>
      <c r="IK3592"/>
      <c r="IL3592"/>
      <c r="IM3592"/>
      <c r="IN3592"/>
    </row>
    <row r="3593" s="33" customFormat="1" ht="15.75" customHeight="1" spans="3:248">
      <c r="C3593" s="86"/>
      <c r="D3593" s="86"/>
      <c r="E3593" s="82"/>
      <c r="F3593" s="87"/>
      <c r="G3593" s="82"/>
      <c r="IG3593"/>
      <c r="IH3593"/>
      <c r="II3593"/>
      <c r="IJ3593"/>
      <c r="IK3593"/>
      <c r="IL3593"/>
      <c r="IM3593"/>
      <c r="IN3593"/>
    </row>
    <row r="3594" s="33" customFormat="1" ht="15.75" customHeight="1" spans="3:248">
      <c r="C3594" s="86"/>
      <c r="D3594" s="86"/>
      <c r="E3594" s="82"/>
      <c r="F3594" s="87"/>
      <c r="G3594" s="82"/>
      <c r="IG3594"/>
      <c r="IH3594"/>
      <c r="II3594"/>
      <c r="IJ3594"/>
      <c r="IK3594"/>
      <c r="IL3594"/>
      <c r="IM3594"/>
      <c r="IN3594"/>
    </row>
    <row r="3595" s="33" customFormat="1" ht="15.75" customHeight="1" spans="3:248">
      <c r="C3595" s="86"/>
      <c r="D3595" s="86"/>
      <c r="E3595" s="82"/>
      <c r="F3595" s="87"/>
      <c r="G3595" s="82"/>
      <c r="IG3595"/>
      <c r="IH3595"/>
      <c r="II3595"/>
      <c r="IJ3595"/>
      <c r="IK3595"/>
      <c r="IL3595"/>
      <c r="IM3595"/>
      <c r="IN3595"/>
    </row>
    <row r="3596" s="33" customFormat="1" ht="15.75" customHeight="1" spans="3:248">
      <c r="C3596" s="86"/>
      <c r="D3596" s="86"/>
      <c r="E3596" s="82"/>
      <c r="F3596" s="87"/>
      <c r="G3596" s="82"/>
      <c r="IG3596"/>
      <c r="IH3596"/>
      <c r="II3596"/>
      <c r="IJ3596"/>
      <c r="IK3596"/>
      <c r="IL3596"/>
      <c r="IM3596"/>
      <c r="IN3596"/>
    </row>
    <row r="3597" s="33" customFormat="1" ht="15.75" customHeight="1" spans="3:248">
      <c r="C3597" s="86"/>
      <c r="D3597" s="86"/>
      <c r="E3597" s="82"/>
      <c r="F3597" s="87"/>
      <c r="G3597" s="82"/>
      <c r="IG3597"/>
      <c r="IH3597"/>
      <c r="II3597"/>
      <c r="IJ3597"/>
      <c r="IK3597"/>
      <c r="IL3597"/>
      <c r="IM3597"/>
      <c r="IN3597"/>
    </row>
    <row r="3598" s="33" customFormat="1" ht="15.75" customHeight="1" spans="3:248">
      <c r="C3598" s="86"/>
      <c r="D3598" s="86"/>
      <c r="E3598" s="82"/>
      <c r="F3598" s="87"/>
      <c r="G3598" s="82"/>
      <c r="IG3598"/>
      <c r="IH3598"/>
      <c r="II3598"/>
      <c r="IJ3598"/>
      <c r="IK3598"/>
      <c r="IL3598"/>
      <c r="IM3598"/>
      <c r="IN3598"/>
    </row>
    <row r="3599" s="33" customFormat="1" ht="15.75" customHeight="1" spans="3:248">
      <c r="C3599" s="86"/>
      <c r="D3599" s="86"/>
      <c r="E3599" s="82"/>
      <c r="F3599" s="87"/>
      <c r="G3599" s="82"/>
      <c r="IG3599"/>
      <c r="IH3599"/>
      <c r="II3599"/>
      <c r="IJ3599"/>
      <c r="IK3599"/>
      <c r="IL3599"/>
      <c r="IM3599"/>
      <c r="IN3599"/>
    </row>
    <row r="3600" s="33" customFormat="1" ht="15.75" customHeight="1" spans="3:248">
      <c r="C3600" s="86"/>
      <c r="D3600" s="86"/>
      <c r="E3600" s="82"/>
      <c r="F3600" s="87"/>
      <c r="G3600" s="82"/>
      <c r="IG3600"/>
      <c r="IH3600"/>
      <c r="II3600"/>
      <c r="IJ3600"/>
      <c r="IK3600"/>
      <c r="IL3600"/>
      <c r="IM3600"/>
      <c r="IN3600"/>
    </row>
    <row r="3601" s="33" customFormat="1" ht="15.75" customHeight="1" spans="3:248">
      <c r="C3601" s="86"/>
      <c r="D3601" s="86"/>
      <c r="E3601" s="82"/>
      <c r="F3601" s="87"/>
      <c r="G3601" s="82"/>
      <c r="IG3601"/>
      <c r="IH3601"/>
      <c r="II3601"/>
      <c r="IJ3601"/>
      <c r="IK3601"/>
      <c r="IL3601"/>
      <c r="IM3601"/>
      <c r="IN3601"/>
    </row>
    <row r="3602" s="33" customFormat="1" ht="15.75" customHeight="1" spans="3:248">
      <c r="C3602" s="86"/>
      <c r="D3602" s="86"/>
      <c r="E3602" s="82"/>
      <c r="F3602" s="87"/>
      <c r="G3602" s="82"/>
      <c r="IG3602"/>
      <c r="IH3602"/>
      <c r="II3602"/>
      <c r="IJ3602"/>
      <c r="IK3602"/>
      <c r="IL3602"/>
      <c r="IM3602"/>
      <c r="IN3602"/>
    </row>
    <row r="3603" s="33" customFormat="1" ht="15.75" customHeight="1" spans="3:248">
      <c r="C3603" s="86"/>
      <c r="D3603" s="86"/>
      <c r="E3603" s="82"/>
      <c r="F3603" s="87"/>
      <c r="G3603" s="82"/>
      <c r="IG3603"/>
      <c r="IH3603"/>
      <c r="II3603"/>
      <c r="IJ3603"/>
      <c r="IK3603"/>
      <c r="IL3603"/>
      <c r="IM3603"/>
      <c r="IN3603"/>
    </row>
    <row r="3604" s="33" customFormat="1" ht="15.75" customHeight="1" spans="3:248">
      <c r="C3604" s="86"/>
      <c r="D3604" s="86"/>
      <c r="E3604" s="82"/>
      <c r="F3604" s="87"/>
      <c r="G3604" s="82"/>
      <c r="IG3604"/>
      <c r="IH3604"/>
      <c r="II3604"/>
      <c r="IJ3604"/>
      <c r="IK3604"/>
      <c r="IL3604"/>
      <c r="IM3604"/>
      <c r="IN3604"/>
    </row>
    <row r="3605" s="33" customFormat="1" ht="15.75" customHeight="1" spans="3:248">
      <c r="C3605" s="86"/>
      <c r="D3605" s="86"/>
      <c r="E3605" s="82"/>
      <c r="F3605" s="87"/>
      <c r="G3605" s="82"/>
      <c r="IG3605"/>
      <c r="IH3605"/>
      <c r="II3605"/>
      <c r="IJ3605"/>
      <c r="IK3605"/>
      <c r="IL3605"/>
      <c r="IM3605"/>
      <c r="IN3605"/>
    </row>
    <row r="3606" s="33" customFormat="1" ht="15.75" customHeight="1" spans="3:248">
      <c r="C3606" s="86"/>
      <c r="D3606" s="86"/>
      <c r="E3606" s="82"/>
      <c r="F3606" s="87"/>
      <c r="G3606" s="82"/>
      <c r="IG3606"/>
      <c r="IH3606"/>
      <c r="II3606"/>
      <c r="IJ3606"/>
      <c r="IK3606"/>
      <c r="IL3606"/>
      <c r="IM3606"/>
      <c r="IN3606"/>
    </row>
    <row r="3607" s="33" customFormat="1" ht="15.75" customHeight="1" spans="3:248">
      <c r="C3607" s="86"/>
      <c r="D3607" s="86"/>
      <c r="E3607" s="82"/>
      <c r="F3607" s="87"/>
      <c r="G3607" s="82"/>
      <c r="IG3607"/>
      <c r="IH3607"/>
      <c r="II3607"/>
      <c r="IJ3607"/>
      <c r="IK3607"/>
      <c r="IL3607"/>
      <c r="IM3607"/>
      <c r="IN3607"/>
    </row>
    <row r="3608" s="33" customFormat="1" ht="15.75" customHeight="1" spans="3:248">
      <c r="C3608" s="86"/>
      <c r="D3608" s="86"/>
      <c r="E3608" s="82"/>
      <c r="F3608" s="87"/>
      <c r="G3608" s="82"/>
      <c r="IG3608"/>
      <c r="IH3608"/>
      <c r="II3608"/>
      <c r="IJ3608"/>
      <c r="IK3608"/>
      <c r="IL3608"/>
      <c r="IM3608"/>
      <c r="IN3608"/>
    </row>
    <row r="3609" s="33" customFormat="1" ht="15.75" customHeight="1" spans="3:248">
      <c r="C3609" s="86"/>
      <c r="D3609" s="86"/>
      <c r="E3609" s="82"/>
      <c r="F3609" s="87"/>
      <c r="G3609" s="82"/>
      <c r="IG3609"/>
      <c r="IH3609"/>
      <c r="II3609"/>
      <c r="IJ3609"/>
      <c r="IK3609"/>
      <c r="IL3609"/>
      <c r="IM3609"/>
      <c r="IN3609"/>
    </row>
    <row r="3610" s="33" customFormat="1" ht="15.75" customHeight="1" spans="3:248">
      <c r="C3610" s="86"/>
      <c r="D3610" s="86"/>
      <c r="E3610" s="82"/>
      <c r="F3610" s="87"/>
      <c r="G3610" s="82"/>
      <c r="IG3610"/>
      <c r="IH3610"/>
      <c r="II3610"/>
      <c r="IJ3610"/>
      <c r="IK3610"/>
      <c r="IL3610"/>
      <c r="IM3610"/>
      <c r="IN3610"/>
    </row>
    <row r="3611" s="33" customFormat="1" ht="15.75" customHeight="1" spans="3:248">
      <c r="C3611" s="86"/>
      <c r="D3611" s="86"/>
      <c r="E3611" s="82"/>
      <c r="F3611" s="87"/>
      <c r="G3611" s="82"/>
      <c r="IG3611"/>
      <c r="IH3611"/>
      <c r="II3611"/>
      <c r="IJ3611"/>
      <c r="IK3611"/>
      <c r="IL3611"/>
      <c r="IM3611"/>
      <c r="IN3611"/>
    </row>
    <row r="3612" s="33" customFormat="1" ht="15.75" customHeight="1" spans="3:248">
      <c r="C3612" s="86"/>
      <c r="D3612" s="86"/>
      <c r="E3612" s="82"/>
      <c r="F3612" s="87"/>
      <c r="G3612" s="82"/>
      <c r="IG3612"/>
      <c r="IH3612"/>
      <c r="II3612"/>
      <c r="IJ3612"/>
      <c r="IK3612"/>
      <c r="IL3612"/>
      <c r="IM3612"/>
      <c r="IN3612"/>
    </row>
    <row r="3613" s="33" customFormat="1" ht="15.75" customHeight="1" spans="3:248">
      <c r="C3613" s="86"/>
      <c r="D3613" s="86"/>
      <c r="E3613" s="82"/>
      <c r="F3613" s="87"/>
      <c r="G3613" s="82"/>
      <c r="IG3613"/>
      <c r="IH3613"/>
      <c r="II3613"/>
      <c r="IJ3613"/>
      <c r="IK3613"/>
      <c r="IL3613"/>
      <c r="IM3613"/>
      <c r="IN3613"/>
    </row>
    <row r="3614" s="33" customFormat="1" ht="15.75" customHeight="1" spans="3:248">
      <c r="C3614" s="86"/>
      <c r="D3614" s="86"/>
      <c r="E3614" s="82"/>
      <c r="F3614" s="87"/>
      <c r="G3614" s="82"/>
      <c r="IG3614"/>
      <c r="IH3614"/>
      <c r="II3614"/>
      <c r="IJ3614"/>
      <c r="IK3614"/>
      <c r="IL3614"/>
      <c r="IM3614"/>
      <c r="IN3614"/>
    </row>
    <row r="3615" s="33" customFormat="1" ht="15.75" customHeight="1" spans="3:248">
      <c r="C3615" s="86"/>
      <c r="D3615" s="86"/>
      <c r="E3615" s="82"/>
      <c r="F3615" s="87"/>
      <c r="G3615" s="82"/>
      <c r="IG3615"/>
      <c r="IH3615"/>
      <c r="II3615"/>
      <c r="IJ3615"/>
      <c r="IK3615"/>
      <c r="IL3615"/>
      <c r="IM3615"/>
      <c r="IN3615"/>
    </row>
    <row r="3616" s="33" customFormat="1" ht="15.75" customHeight="1" spans="3:248">
      <c r="C3616" s="86"/>
      <c r="D3616" s="86"/>
      <c r="E3616" s="82"/>
      <c r="F3616" s="87"/>
      <c r="G3616" s="82"/>
      <c r="IG3616"/>
      <c r="IH3616"/>
      <c r="II3616"/>
      <c r="IJ3616"/>
      <c r="IK3616"/>
      <c r="IL3616"/>
      <c r="IM3616"/>
      <c r="IN3616"/>
    </row>
    <row r="3617" s="33" customFormat="1" ht="15.75" customHeight="1" spans="3:248">
      <c r="C3617" s="86"/>
      <c r="D3617" s="86"/>
      <c r="E3617" s="82"/>
      <c r="F3617" s="87"/>
      <c r="G3617" s="82"/>
      <c r="IG3617"/>
      <c r="IH3617"/>
      <c r="II3617"/>
      <c r="IJ3617"/>
      <c r="IK3617"/>
      <c r="IL3617"/>
      <c r="IM3617"/>
      <c r="IN3617"/>
    </row>
    <row r="3618" s="33" customFormat="1" ht="15.75" customHeight="1" spans="3:248">
      <c r="C3618" s="86"/>
      <c r="D3618" s="86"/>
      <c r="E3618" s="82"/>
      <c r="F3618" s="87"/>
      <c r="G3618" s="82"/>
      <c r="IG3618"/>
      <c r="IH3618"/>
      <c r="II3618"/>
      <c r="IJ3618"/>
      <c r="IK3618"/>
      <c r="IL3618"/>
      <c r="IM3618"/>
      <c r="IN3618"/>
    </row>
    <row r="3619" s="33" customFormat="1" ht="15.75" customHeight="1" spans="3:248">
      <c r="C3619" s="86"/>
      <c r="D3619" s="86"/>
      <c r="E3619" s="82"/>
      <c r="F3619" s="87"/>
      <c r="G3619" s="82"/>
      <c r="IG3619"/>
      <c r="IH3619"/>
      <c r="II3619"/>
      <c r="IJ3619"/>
      <c r="IK3619"/>
      <c r="IL3619"/>
      <c r="IM3619"/>
      <c r="IN3619"/>
    </row>
    <row r="3620" s="33" customFormat="1" ht="15.75" customHeight="1" spans="3:248">
      <c r="C3620" s="86"/>
      <c r="D3620" s="86"/>
      <c r="E3620" s="82"/>
      <c r="F3620" s="87"/>
      <c r="G3620" s="82"/>
      <c r="IG3620"/>
      <c r="IH3620"/>
      <c r="II3620"/>
      <c r="IJ3620"/>
      <c r="IK3620"/>
      <c r="IL3620"/>
      <c r="IM3620"/>
      <c r="IN3620"/>
    </row>
    <row r="3621" s="33" customFormat="1" ht="15.75" customHeight="1" spans="3:248">
      <c r="C3621" s="86"/>
      <c r="D3621" s="86"/>
      <c r="E3621" s="82"/>
      <c r="F3621" s="87"/>
      <c r="G3621" s="82"/>
      <c r="IG3621"/>
      <c r="IH3621"/>
      <c r="II3621"/>
      <c r="IJ3621"/>
      <c r="IK3621"/>
      <c r="IL3621"/>
      <c r="IM3621"/>
      <c r="IN3621"/>
    </row>
    <row r="3622" s="33" customFormat="1" ht="15.75" customHeight="1" spans="3:248">
      <c r="C3622" s="86"/>
      <c r="D3622" s="86"/>
      <c r="E3622" s="82"/>
      <c r="F3622" s="87"/>
      <c r="G3622" s="82"/>
      <c r="IG3622"/>
      <c r="IH3622"/>
      <c r="II3622"/>
      <c r="IJ3622"/>
      <c r="IK3622"/>
      <c r="IL3622"/>
      <c r="IM3622"/>
      <c r="IN3622"/>
    </row>
    <row r="3623" s="33" customFormat="1" ht="15.75" customHeight="1" spans="3:248">
      <c r="C3623" s="86"/>
      <c r="D3623" s="86"/>
      <c r="E3623" s="82"/>
      <c r="F3623" s="87"/>
      <c r="G3623" s="82"/>
      <c r="IG3623"/>
      <c r="IH3623"/>
      <c r="II3623"/>
      <c r="IJ3623"/>
      <c r="IK3623"/>
      <c r="IL3623"/>
      <c r="IM3623"/>
      <c r="IN3623"/>
    </row>
    <row r="3624" s="33" customFormat="1" ht="15.75" customHeight="1" spans="3:248">
      <c r="C3624" s="86"/>
      <c r="D3624" s="86"/>
      <c r="E3624" s="82"/>
      <c r="F3624" s="87"/>
      <c r="G3624" s="82"/>
      <c r="IG3624"/>
      <c r="IH3624"/>
      <c r="II3624"/>
      <c r="IJ3624"/>
      <c r="IK3624"/>
      <c r="IL3624"/>
      <c r="IM3624"/>
      <c r="IN3624"/>
    </row>
    <row r="3625" s="33" customFormat="1" ht="15.75" customHeight="1" spans="3:248">
      <c r="C3625" s="86"/>
      <c r="D3625" s="86"/>
      <c r="E3625" s="82"/>
      <c r="F3625" s="87"/>
      <c r="G3625" s="82"/>
      <c r="IG3625"/>
      <c r="IH3625"/>
      <c r="II3625"/>
      <c r="IJ3625"/>
      <c r="IK3625"/>
      <c r="IL3625"/>
      <c r="IM3625"/>
      <c r="IN3625"/>
    </row>
    <row r="3626" s="33" customFormat="1" ht="15.75" customHeight="1" spans="3:248">
      <c r="C3626" s="86"/>
      <c r="D3626" s="86"/>
      <c r="E3626" s="82"/>
      <c r="F3626" s="87"/>
      <c r="G3626" s="82"/>
      <c r="IG3626"/>
      <c r="IH3626"/>
      <c r="II3626"/>
      <c r="IJ3626"/>
      <c r="IK3626"/>
      <c r="IL3626"/>
      <c r="IM3626"/>
      <c r="IN3626"/>
    </row>
    <row r="3627" s="33" customFormat="1" ht="15.75" customHeight="1" spans="3:248">
      <c r="C3627" s="86"/>
      <c r="D3627" s="86"/>
      <c r="E3627" s="82"/>
      <c r="F3627" s="87"/>
      <c r="G3627" s="82"/>
      <c r="IG3627"/>
      <c r="IH3627"/>
      <c r="II3627"/>
      <c r="IJ3627"/>
      <c r="IK3627"/>
      <c r="IL3627"/>
      <c r="IM3627"/>
      <c r="IN3627"/>
    </row>
    <row r="3628" s="33" customFormat="1" ht="15.75" customHeight="1" spans="3:248">
      <c r="C3628" s="86"/>
      <c r="D3628" s="86"/>
      <c r="E3628" s="82"/>
      <c r="F3628" s="87"/>
      <c r="G3628" s="82"/>
      <c r="IG3628"/>
      <c r="IH3628"/>
      <c r="II3628"/>
      <c r="IJ3628"/>
      <c r="IK3628"/>
      <c r="IL3628"/>
      <c r="IM3628"/>
      <c r="IN3628"/>
    </row>
    <row r="3629" s="33" customFormat="1" ht="15.75" customHeight="1" spans="3:248">
      <c r="C3629" s="86"/>
      <c r="D3629" s="86"/>
      <c r="E3629" s="82"/>
      <c r="F3629" s="87"/>
      <c r="G3629" s="82"/>
      <c r="IG3629"/>
      <c r="IH3629"/>
      <c r="II3629"/>
      <c r="IJ3629"/>
      <c r="IK3629"/>
      <c r="IL3629"/>
      <c r="IM3629"/>
      <c r="IN3629"/>
    </row>
    <row r="3630" s="33" customFormat="1" ht="15.75" customHeight="1" spans="3:248">
      <c r="C3630" s="86"/>
      <c r="D3630" s="86"/>
      <c r="E3630" s="82"/>
      <c r="F3630" s="87"/>
      <c r="G3630" s="82"/>
      <c r="IG3630"/>
      <c r="IH3630"/>
      <c r="II3630"/>
      <c r="IJ3630"/>
      <c r="IK3630"/>
      <c r="IL3630"/>
      <c r="IM3630"/>
      <c r="IN3630"/>
    </row>
    <row r="3631" s="33" customFormat="1" ht="15.75" customHeight="1" spans="3:248">
      <c r="C3631" s="86"/>
      <c r="D3631" s="86"/>
      <c r="E3631" s="82"/>
      <c r="F3631" s="87"/>
      <c r="G3631" s="82"/>
      <c r="IG3631"/>
      <c r="IH3631"/>
      <c r="II3631"/>
      <c r="IJ3631"/>
      <c r="IK3631"/>
      <c r="IL3631"/>
      <c r="IM3631"/>
      <c r="IN3631"/>
    </row>
    <row r="3632" s="33" customFormat="1" ht="15.75" customHeight="1" spans="3:248">
      <c r="C3632" s="86"/>
      <c r="D3632" s="86"/>
      <c r="E3632" s="82"/>
      <c r="F3632" s="87"/>
      <c r="G3632" s="82"/>
      <c r="IG3632"/>
      <c r="IH3632"/>
      <c r="II3632"/>
      <c r="IJ3632"/>
      <c r="IK3632"/>
      <c r="IL3632"/>
      <c r="IM3632"/>
      <c r="IN3632"/>
    </row>
    <row r="3633" s="33" customFormat="1" ht="15.75" customHeight="1" spans="3:248">
      <c r="C3633" s="86"/>
      <c r="D3633" s="86"/>
      <c r="E3633" s="82"/>
      <c r="F3633" s="87"/>
      <c r="G3633" s="82"/>
      <c r="IG3633"/>
      <c r="IH3633"/>
      <c r="II3633"/>
      <c r="IJ3633"/>
      <c r="IK3633"/>
      <c r="IL3633"/>
      <c r="IM3633"/>
      <c r="IN3633"/>
    </row>
    <row r="3634" s="33" customFormat="1" ht="15.75" customHeight="1" spans="3:248">
      <c r="C3634" s="86"/>
      <c r="D3634" s="86"/>
      <c r="E3634" s="82"/>
      <c r="F3634" s="87"/>
      <c r="G3634" s="82"/>
      <c r="IG3634"/>
      <c r="IH3634"/>
      <c r="II3634"/>
      <c r="IJ3634"/>
      <c r="IK3634"/>
      <c r="IL3634"/>
      <c r="IM3634"/>
      <c r="IN3634"/>
    </row>
    <row r="3635" s="33" customFormat="1" ht="15.75" customHeight="1" spans="3:248">
      <c r="C3635" s="86"/>
      <c r="D3635" s="86"/>
      <c r="E3635" s="82"/>
      <c r="F3635" s="87"/>
      <c r="G3635" s="82"/>
      <c r="IG3635"/>
      <c r="IH3635"/>
      <c r="II3635"/>
      <c r="IJ3635"/>
      <c r="IK3635"/>
      <c r="IL3635"/>
      <c r="IM3635"/>
      <c r="IN3635"/>
    </row>
    <row r="3636" s="33" customFormat="1" ht="15.75" customHeight="1" spans="3:248">
      <c r="C3636" s="86"/>
      <c r="D3636" s="86"/>
      <c r="E3636" s="82"/>
      <c r="F3636" s="87"/>
      <c r="G3636" s="82"/>
      <c r="IG3636"/>
      <c r="IH3636"/>
      <c r="II3636"/>
      <c r="IJ3636"/>
      <c r="IK3636"/>
      <c r="IL3636"/>
      <c r="IM3636"/>
      <c r="IN3636"/>
    </row>
    <row r="3637" s="33" customFormat="1" ht="15.75" customHeight="1" spans="3:248">
      <c r="C3637" s="86"/>
      <c r="D3637" s="86"/>
      <c r="E3637" s="82"/>
      <c r="F3637" s="87"/>
      <c r="G3637" s="82"/>
      <c r="IG3637"/>
      <c r="IH3637"/>
      <c r="II3637"/>
      <c r="IJ3637"/>
      <c r="IK3637"/>
      <c r="IL3637"/>
      <c r="IM3637"/>
      <c r="IN3637"/>
    </row>
    <row r="3638" s="33" customFormat="1" ht="15.75" customHeight="1" spans="3:248">
      <c r="C3638" s="86"/>
      <c r="D3638" s="86"/>
      <c r="E3638" s="82"/>
      <c r="F3638" s="87"/>
      <c r="G3638" s="82"/>
      <c r="IG3638"/>
      <c r="IH3638"/>
      <c r="II3638"/>
      <c r="IJ3638"/>
      <c r="IK3638"/>
      <c r="IL3638"/>
      <c r="IM3638"/>
      <c r="IN3638"/>
    </row>
    <row r="3639" s="33" customFormat="1" ht="15.75" customHeight="1" spans="3:248">
      <c r="C3639" s="86"/>
      <c r="D3639" s="86"/>
      <c r="E3639" s="82"/>
      <c r="F3639" s="87"/>
      <c r="G3639" s="82"/>
      <c r="IG3639"/>
      <c r="IH3639"/>
      <c r="II3639"/>
      <c r="IJ3639"/>
      <c r="IK3639"/>
      <c r="IL3639"/>
      <c r="IM3639"/>
      <c r="IN3639"/>
    </row>
    <row r="3640" s="33" customFormat="1" ht="15.75" customHeight="1" spans="3:248">
      <c r="C3640" s="86"/>
      <c r="D3640" s="86"/>
      <c r="E3640" s="82"/>
      <c r="F3640" s="87"/>
      <c r="G3640" s="82"/>
      <c r="IG3640"/>
      <c r="IH3640"/>
      <c r="II3640"/>
      <c r="IJ3640"/>
      <c r="IK3640"/>
      <c r="IL3640"/>
      <c r="IM3640"/>
      <c r="IN3640"/>
    </row>
    <row r="3641" s="33" customFormat="1" ht="15.75" customHeight="1" spans="3:248">
      <c r="C3641" s="86"/>
      <c r="D3641" s="86"/>
      <c r="E3641" s="82"/>
      <c r="F3641" s="87"/>
      <c r="G3641" s="82"/>
      <c r="IG3641"/>
      <c r="IH3641"/>
      <c r="II3641"/>
      <c r="IJ3641"/>
      <c r="IK3641"/>
      <c r="IL3641"/>
      <c r="IM3641"/>
      <c r="IN3641"/>
    </row>
    <row r="3642" s="33" customFormat="1" ht="15.75" customHeight="1" spans="3:248">
      <c r="C3642" s="86"/>
      <c r="D3642" s="86"/>
      <c r="E3642" s="82"/>
      <c r="F3642" s="87"/>
      <c r="G3642" s="82"/>
      <c r="IG3642"/>
      <c r="IH3642"/>
      <c r="II3642"/>
      <c r="IJ3642"/>
      <c r="IK3642"/>
      <c r="IL3642"/>
      <c r="IM3642"/>
      <c r="IN3642"/>
    </row>
    <row r="3643" s="33" customFormat="1" ht="15.75" customHeight="1" spans="3:248">
      <c r="C3643" s="86"/>
      <c r="D3643" s="86"/>
      <c r="E3643" s="82"/>
      <c r="F3643" s="87"/>
      <c r="G3643" s="82"/>
      <c r="IG3643"/>
      <c r="IH3643"/>
      <c r="II3643"/>
      <c r="IJ3643"/>
      <c r="IK3643"/>
      <c r="IL3643"/>
      <c r="IM3643"/>
      <c r="IN3643"/>
    </row>
    <row r="3644" s="33" customFormat="1" ht="15.75" customHeight="1" spans="3:248">
      <c r="C3644" s="86"/>
      <c r="D3644" s="86"/>
      <c r="E3644" s="82"/>
      <c r="F3644" s="87"/>
      <c r="G3644" s="82"/>
      <c r="IG3644"/>
      <c r="IH3644"/>
      <c r="II3644"/>
      <c r="IJ3644"/>
      <c r="IK3644"/>
      <c r="IL3644"/>
      <c r="IM3644"/>
      <c r="IN3644"/>
    </row>
    <row r="3645" s="33" customFormat="1" ht="15.75" customHeight="1" spans="3:248">
      <c r="C3645" s="86"/>
      <c r="D3645" s="86"/>
      <c r="E3645" s="82"/>
      <c r="F3645" s="87"/>
      <c r="G3645" s="82"/>
      <c r="IG3645"/>
      <c r="IH3645"/>
      <c r="II3645"/>
      <c r="IJ3645"/>
      <c r="IK3645"/>
      <c r="IL3645"/>
      <c r="IM3645"/>
      <c r="IN3645"/>
    </row>
    <row r="3646" s="33" customFormat="1" ht="15.75" customHeight="1" spans="3:248">
      <c r="C3646" s="86"/>
      <c r="D3646" s="86"/>
      <c r="E3646" s="82"/>
      <c r="F3646" s="87"/>
      <c r="G3646" s="82"/>
      <c r="IG3646"/>
      <c r="IH3646"/>
      <c r="II3646"/>
      <c r="IJ3646"/>
      <c r="IK3646"/>
      <c r="IL3646"/>
      <c r="IM3646"/>
      <c r="IN3646"/>
    </row>
    <row r="3647" s="33" customFormat="1" ht="15.75" customHeight="1" spans="3:248">
      <c r="C3647" s="86"/>
      <c r="D3647" s="86"/>
      <c r="E3647" s="82"/>
      <c r="F3647" s="87"/>
      <c r="G3647" s="82"/>
      <c r="IG3647"/>
      <c r="IH3647"/>
      <c r="II3647"/>
      <c r="IJ3647"/>
      <c r="IK3647"/>
      <c r="IL3647"/>
      <c r="IM3647"/>
      <c r="IN3647"/>
    </row>
    <row r="3648" s="33" customFormat="1" ht="15.75" customHeight="1" spans="3:248">
      <c r="C3648" s="86"/>
      <c r="D3648" s="86"/>
      <c r="E3648" s="82"/>
      <c r="F3648" s="87"/>
      <c r="G3648" s="82"/>
      <c r="IG3648"/>
      <c r="IH3648"/>
      <c r="II3648"/>
      <c r="IJ3648"/>
      <c r="IK3648"/>
      <c r="IL3648"/>
      <c r="IM3648"/>
      <c r="IN3648"/>
    </row>
    <row r="3649" s="33" customFormat="1" ht="15.75" customHeight="1" spans="3:248">
      <c r="C3649" s="86"/>
      <c r="D3649" s="86"/>
      <c r="E3649" s="82"/>
      <c r="F3649" s="87"/>
      <c r="G3649" s="82"/>
      <c r="IG3649"/>
      <c r="IH3649"/>
      <c r="II3649"/>
      <c r="IJ3649"/>
      <c r="IK3649"/>
      <c r="IL3649"/>
      <c r="IM3649"/>
      <c r="IN3649"/>
    </row>
    <row r="3650" s="33" customFormat="1" ht="15.75" customHeight="1" spans="3:248">
      <c r="C3650" s="86"/>
      <c r="D3650" s="86"/>
      <c r="E3650" s="82"/>
      <c r="F3650" s="87"/>
      <c r="G3650" s="82"/>
      <c r="IG3650"/>
      <c r="IH3650"/>
      <c r="II3650"/>
      <c r="IJ3650"/>
      <c r="IK3650"/>
      <c r="IL3650"/>
      <c r="IM3650"/>
      <c r="IN3650"/>
    </row>
    <row r="3651" s="33" customFormat="1" ht="15.75" customHeight="1" spans="3:248">
      <c r="C3651" s="86"/>
      <c r="D3651" s="86"/>
      <c r="E3651" s="82"/>
      <c r="F3651" s="87"/>
      <c r="G3651" s="82"/>
      <c r="IG3651"/>
      <c r="IH3651"/>
      <c r="II3651"/>
      <c r="IJ3651"/>
      <c r="IK3651"/>
      <c r="IL3651"/>
      <c r="IM3651"/>
      <c r="IN3651"/>
    </row>
    <row r="3652" s="33" customFormat="1" ht="15.75" customHeight="1" spans="3:248">
      <c r="C3652" s="86"/>
      <c r="D3652" s="86"/>
      <c r="E3652" s="82"/>
      <c r="F3652" s="87"/>
      <c r="G3652" s="82"/>
      <c r="IG3652"/>
      <c r="IH3652"/>
      <c r="II3652"/>
      <c r="IJ3652"/>
      <c r="IK3652"/>
      <c r="IL3652"/>
      <c r="IM3652"/>
      <c r="IN3652"/>
    </row>
    <row r="3653" s="33" customFormat="1" ht="15.75" customHeight="1" spans="3:248">
      <c r="C3653" s="86"/>
      <c r="D3653" s="86"/>
      <c r="E3653" s="82"/>
      <c r="F3653" s="87"/>
      <c r="G3653" s="82"/>
      <c r="IG3653"/>
      <c r="IH3653"/>
      <c r="II3653"/>
      <c r="IJ3653"/>
      <c r="IK3653"/>
      <c r="IL3653"/>
      <c r="IM3653"/>
      <c r="IN3653"/>
    </row>
    <row r="3654" s="33" customFormat="1" ht="15.75" customHeight="1" spans="3:248">
      <c r="C3654" s="86"/>
      <c r="D3654" s="86"/>
      <c r="E3654" s="82"/>
      <c r="F3654" s="87"/>
      <c r="G3654" s="82"/>
      <c r="IG3654"/>
      <c r="IH3654"/>
      <c r="II3654"/>
      <c r="IJ3654"/>
      <c r="IK3654"/>
      <c r="IL3654"/>
      <c r="IM3654"/>
      <c r="IN3654"/>
    </row>
    <row r="3655" s="33" customFormat="1" ht="15.75" customHeight="1" spans="3:248">
      <c r="C3655" s="86"/>
      <c r="D3655" s="86"/>
      <c r="E3655" s="82"/>
      <c r="F3655" s="87"/>
      <c r="G3655" s="82"/>
      <c r="IG3655"/>
      <c r="IH3655"/>
      <c r="II3655"/>
      <c r="IJ3655"/>
      <c r="IK3655"/>
      <c r="IL3655"/>
      <c r="IM3655"/>
      <c r="IN3655"/>
    </row>
    <row r="3656" s="33" customFormat="1" ht="15.75" customHeight="1" spans="3:248">
      <c r="C3656" s="86"/>
      <c r="D3656" s="86"/>
      <c r="E3656" s="82"/>
      <c r="F3656" s="87"/>
      <c r="G3656" s="82"/>
      <c r="IG3656"/>
      <c r="IH3656"/>
      <c r="II3656"/>
      <c r="IJ3656"/>
      <c r="IK3656"/>
      <c r="IL3656"/>
      <c r="IM3656"/>
      <c r="IN3656"/>
    </row>
    <row r="3657" s="33" customFormat="1" ht="15.75" customHeight="1" spans="3:248">
      <c r="C3657" s="86"/>
      <c r="D3657" s="86"/>
      <c r="E3657" s="82"/>
      <c r="F3657" s="87"/>
      <c r="G3657" s="82"/>
      <c r="IG3657"/>
      <c r="IH3657"/>
      <c r="II3657"/>
      <c r="IJ3657"/>
      <c r="IK3657"/>
      <c r="IL3657"/>
      <c r="IM3657"/>
      <c r="IN3657"/>
    </row>
    <row r="3658" s="33" customFormat="1" ht="15.75" customHeight="1" spans="3:248">
      <c r="C3658" s="86"/>
      <c r="D3658" s="86"/>
      <c r="E3658" s="82"/>
      <c r="F3658" s="87"/>
      <c r="G3658" s="82"/>
      <c r="IG3658"/>
      <c r="IH3658"/>
      <c r="II3658"/>
      <c r="IJ3658"/>
      <c r="IK3658"/>
      <c r="IL3658"/>
      <c r="IM3658"/>
      <c r="IN3658"/>
    </row>
    <row r="3659" s="33" customFormat="1" ht="15.75" customHeight="1" spans="3:248">
      <c r="C3659" s="86"/>
      <c r="D3659" s="86"/>
      <c r="E3659" s="82"/>
      <c r="F3659" s="87"/>
      <c r="G3659" s="82"/>
      <c r="IG3659"/>
      <c r="IH3659"/>
      <c r="II3659"/>
      <c r="IJ3659"/>
      <c r="IK3659"/>
      <c r="IL3659"/>
      <c r="IM3659"/>
      <c r="IN3659"/>
    </row>
    <row r="3660" s="33" customFormat="1" ht="15.75" customHeight="1" spans="3:248">
      <c r="C3660" s="86"/>
      <c r="D3660" s="86"/>
      <c r="E3660" s="82"/>
      <c r="F3660" s="87"/>
      <c r="G3660" s="82"/>
      <c r="IG3660"/>
      <c r="IH3660"/>
      <c r="II3660"/>
      <c r="IJ3660"/>
      <c r="IK3660"/>
      <c r="IL3660"/>
      <c r="IM3660"/>
      <c r="IN3660"/>
    </row>
    <row r="3661" s="33" customFormat="1" ht="15.75" customHeight="1" spans="3:248">
      <c r="C3661" s="86"/>
      <c r="D3661" s="86"/>
      <c r="E3661" s="82"/>
      <c r="F3661" s="87"/>
      <c r="G3661" s="82"/>
      <c r="IG3661"/>
      <c r="IH3661"/>
      <c r="II3661"/>
      <c r="IJ3661"/>
      <c r="IK3661"/>
      <c r="IL3661"/>
      <c r="IM3661"/>
      <c r="IN3661"/>
    </row>
    <row r="3662" s="33" customFormat="1" ht="15.75" customHeight="1" spans="3:248">
      <c r="C3662" s="86"/>
      <c r="D3662" s="86"/>
      <c r="E3662" s="82"/>
      <c r="F3662" s="87"/>
      <c r="G3662" s="82"/>
      <c r="IG3662"/>
      <c r="IH3662"/>
      <c r="II3662"/>
      <c r="IJ3662"/>
      <c r="IK3662"/>
      <c r="IL3662"/>
      <c r="IM3662"/>
      <c r="IN3662"/>
    </row>
    <row r="3663" s="33" customFormat="1" ht="15.75" customHeight="1" spans="3:248">
      <c r="C3663" s="86"/>
      <c r="D3663" s="86"/>
      <c r="E3663" s="82"/>
      <c r="F3663" s="87"/>
      <c r="G3663" s="82"/>
      <c r="IG3663"/>
      <c r="IH3663"/>
      <c r="II3663"/>
      <c r="IJ3663"/>
      <c r="IK3663"/>
      <c r="IL3663"/>
      <c r="IM3663"/>
      <c r="IN3663"/>
    </row>
    <row r="3664" s="33" customFormat="1" ht="15.75" customHeight="1" spans="3:248">
      <c r="C3664" s="86"/>
      <c r="D3664" s="86"/>
      <c r="E3664" s="82"/>
      <c r="F3664" s="87"/>
      <c r="G3664" s="82"/>
      <c r="IG3664"/>
      <c r="IH3664"/>
      <c r="II3664"/>
      <c r="IJ3664"/>
      <c r="IK3664"/>
      <c r="IL3664"/>
      <c r="IM3664"/>
      <c r="IN3664"/>
    </row>
    <row r="3665" s="33" customFormat="1" ht="15.75" customHeight="1" spans="3:248">
      <c r="C3665" s="86"/>
      <c r="D3665" s="86"/>
      <c r="E3665" s="82"/>
      <c r="F3665" s="87"/>
      <c r="G3665" s="82"/>
      <c r="IG3665"/>
      <c r="IH3665"/>
      <c r="II3665"/>
      <c r="IJ3665"/>
      <c r="IK3665"/>
      <c r="IL3665"/>
      <c r="IM3665"/>
      <c r="IN3665"/>
    </row>
    <row r="3666" s="33" customFormat="1" ht="15.75" customHeight="1" spans="3:248">
      <c r="C3666" s="86"/>
      <c r="D3666" s="86"/>
      <c r="E3666" s="82"/>
      <c r="F3666" s="87"/>
      <c r="G3666" s="82"/>
      <c r="IG3666"/>
      <c r="IH3666"/>
      <c r="II3666"/>
      <c r="IJ3666"/>
      <c r="IK3666"/>
      <c r="IL3666"/>
      <c r="IM3666"/>
      <c r="IN3666"/>
    </row>
    <row r="3667" s="33" customFormat="1" ht="15.75" customHeight="1" spans="3:248">
      <c r="C3667" s="86"/>
      <c r="D3667" s="86"/>
      <c r="E3667" s="82"/>
      <c r="F3667" s="87"/>
      <c r="G3667" s="82"/>
      <c r="IG3667"/>
      <c r="IH3667"/>
      <c r="II3667"/>
      <c r="IJ3667"/>
      <c r="IK3667"/>
      <c r="IL3667"/>
      <c r="IM3667"/>
      <c r="IN3667"/>
    </row>
    <row r="3668" s="33" customFormat="1" ht="15.75" customHeight="1" spans="3:248">
      <c r="C3668" s="86"/>
      <c r="D3668" s="86"/>
      <c r="E3668" s="82"/>
      <c r="F3668" s="87"/>
      <c r="G3668" s="82"/>
      <c r="IG3668"/>
      <c r="IH3668"/>
      <c r="II3668"/>
      <c r="IJ3668"/>
      <c r="IK3668"/>
      <c r="IL3668"/>
      <c r="IM3668"/>
      <c r="IN3668"/>
    </row>
    <row r="3669" s="33" customFormat="1" ht="15.75" customHeight="1" spans="3:248">
      <c r="C3669" s="86"/>
      <c r="D3669" s="86"/>
      <c r="E3669" s="82"/>
      <c r="F3669" s="87"/>
      <c r="G3669" s="82"/>
      <c r="IG3669"/>
      <c r="IH3669"/>
      <c r="II3669"/>
      <c r="IJ3669"/>
      <c r="IK3669"/>
      <c r="IL3669"/>
      <c r="IM3669"/>
      <c r="IN3669"/>
    </row>
    <row r="3670" s="33" customFormat="1" ht="15.75" customHeight="1" spans="3:248">
      <c r="C3670" s="86"/>
      <c r="D3670" s="86"/>
      <c r="E3670" s="82"/>
      <c r="F3670" s="87"/>
      <c r="G3670" s="82"/>
      <c r="IG3670"/>
      <c r="IH3670"/>
      <c r="II3670"/>
      <c r="IJ3670"/>
      <c r="IK3670"/>
      <c r="IL3670"/>
      <c r="IM3670"/>
      <c r="IN3670"/>
    </row>
    <row r="3671" s="33" customFormat="1" ht="15.75" customHeight="1" spans="3:248">
      <c r="C3671" s="86"/>
      <c r="D3671" s="86"/>
      <c r="E3671" s="82"/>
      <c r="F3671" s="87"/>
      <c r="G3671" s="82"/>
      <c r="IG3671"/>
      <c r="IH3671"/>
      <c r="II3671"/>
      <c r="IJ3671"/>
      <c r="IK3671"/>
      <c r="IL3671"/>
      <c r="IM3671"/>
      <c r="IN3671"/>
    </row>
    <row r="3672" s="33" customFormat="1" ht="15.75" customHeight="1" spans="3:248">
      <c r="C3672" s="86"/>
      <c r="D3672" s="86"/>
      <c r="E3672" s="82"/>
      <c r="F3672" s="87"/>
      <c r="G3672" s="82"/>
      <c r="IG3672"/>
      <c r="IH3672"/>
      <c r="II3672"/>
      <c r="IJ3672"/>
      <c r="IK3672"/>
      <c r="IL3672"/>
      <c r="IM3672"/>
      <c r="IN3672"/>
    </row>
    <row r="3673" s="33" customFormat="1" ht="15.75" customHeight="1" spans="3:248">
      <c r="C3673" s="86"/>
      <c r="D3673" s="86"/>
      <c r="E3673" s="82"/>
      <c r="F3673" s="87"/>
      <c r="G3673" s="82"/>
      <c r="IG3673"/>
      <c r="IH3673"/>
      <c r="II3673"/>
      <c r="IJ3673"/>
      <c r="IK3673"/>
      <c r="IL3673"/>
      <c r="IM3673"/>
      <c r="IN3673"/>
    </row>
    <row r="3674" s="33" customFormat="1" ht="15.75" customHeight="1" spans="3:248">
      <c r="C3674" s="86"/>
      <c r="D3674" s="86"/>
      <c r="E3674" s="82"/>
      <c r="F3674" s="87"/>
      <c r="G3674" s="82"/>
      <c r="IG3674"/>
      <c r="IH3674"/>
      <c r="II3674"/>
      <c r="IJ3674"/>
      <c r="IK3674"/>
      <c r="IL3674"/>
      <c r="IM3674"/>
      <c r="IN3674"/>
    </row>
    <row r="3675" s="33" customFormat="1" ht="15.75" customHeight="1" spans="3:248">
      <c r="C3675" s="86"/>
      <c r="D3675" s="86"/>
      <c r="E3675" s="82"/>
      <c r="F3675" s="87"/>
      <c r="G3675" s="82"/>
      <c r="IG3675"/>
      <c r="IH3675"/>
      <c r="II3675"/>
      <c r="IJ3675"/>
      <c r="IK3675"/>
      <c r="IL3675"/>
      <c r="IM3675"/>
      <c r="IN3675"/>
    </row>
    <row r="3676" s="33" customFormat="1" ht="15.75" customHeight="1" spans="3:248">
      <c r="C3676" s="86"/>
      <c r="D3676" s="86"/>
      <c r="E3676" s="82"/>
      <c r="F3676" s="87"/>
      <c r="G3676" s="82"/>
      <c r="IG3676"/>
      <c r="IH3676"/>
      <c r="II3676"/>
      <c r="IJ3676"/>
      <c r="IK3676"/>
      <c r="IL3676"/>
      <c r="IM3676"/>
      <c r="IN3676"/>
    </row>
    <row r="3677" s="33" customFormat="1" ht="15.75" customHeight="1" spans="3:248">
      <c r="C3677" s="86"/>
      <c r="D3677" s="86"/>
      <c r="E3677" s="82"/>
      <c r="F3677" s="87"/>
      <c r="G3677" s="82"/>
      <c r="IG3677"/>
      <c r="IH3677"/>
      <c r="II3677"/>
      <c r="IJ3677"/>
      <c r="IK3677"/>
      <c r="IL3677"/>
      <c r="IM3677"/>
      <c r="IN3677"/>
    </row>
    <row r="3678" s="33" customFormat="1" ht="15.75" customHeight="1" spans="3:248">
      <c r="C3678" s="86"/>
      <c r="D3678" s="86"/>
      <c r="E3678" s="82"/>
      <c r="F3678" s="87"/>
      <c r="G3678" s="82"/>
      <c r="IG3678"/>
      <c r="IH3678"/>
      <c r="II3678"/>
      <c r="IJ3678"/>
      <c r="IK3678"/>
      <c r="IL3678"/>
      <c r="IM3678"/>
      <c r="IN3678"/>
    </row>
    <row r="3679" s="33" customFormat="1" ht="15.75" customHeight="1" spans="3:248">
      <c r="C3679" s="86"/>
      <c r="D3679" s="86"/>
      <c r="E3679" s="82"/>
      <c r="F3679" s="87"/>
      <c r="G3679" s="82"/>
      <c r="IG3679"/>
      <c r="IH3679"/>
      <c r="II3679"/>
      <c r="IJ3679"/>
      <c r="IK3679"/>
      <c r="IL3679"/>
      <c r="IM3679"/>
      <c r="IN3679"/>
    </row>
    <row r="3680" s="33" customFormat="1" ht="15.75" customHeight="1" spans="3:248">
      <c r="C3680" s="86"/>
      <c r="D3680" s="86"/>
      <c r="E3680" s="82"/>
      <c r="F3680" s="87"/>
      <c r="G3680" s="82"/>
      <c r="IG3680"/>
      <c r="IH3680"/>
      <c r="II3680"/>
      <c r="IJ3680"/>
      <c r="IK3680"/>
      <c r="IL3680"/>
      <c r="IM3680"/>
      <c r="IN3680"/>
    </row>
    <row r="3681" s="33" customFormat="1" ht="15.75" customHeight="1" spans="3:248">
      <c r="C3681" s="86"/>
      <c r="D3681" s="86"/>
      <c r="E3681" s="82"/>
      <c r="F3681" s="87"/>
      <c r="G3681" s="82"/>
      <c r="IG3681"/>
      <c r="IH3681"/>
      <c r="II3681"/>
      <c r="IJ3681"/>
      <c r="IK3681"/>
      <c r="IL3681"/>
      <c r="IM3681"/>
      <c r="IN3681"/>
    </row>
    <row r="3682" s="33" customFormat="1" ht="15.75" customHeight="1" spans="3:248">
      <c r="C3682" s="86"/>
      <c r="D3682" s="86"/>
      <c r="E3682" s="82"/>
      <c r="F3682" s="87"/>
      <c r="G3682" s="82"/>
      <c r="IG3682"/>
      <c r="IH3682"/>
      <c r="II3682"/>
      <c r="IJ3682"/>
      <c r="IK3682"/>
      <c r="IL3682"/>
      <c r="IM3682"/>
      <c r="IN3682"/>
    </row>
    <row r="3683" s="33" customFormat="1" ht="15.75" customHeight="1" spans="3:248">
      <c r="C3683" s="86"/>
      <c r="D3683" s="86"/>
      <c r="E3683" s="82"/>
      <c r="F3683" s="87"/>
      <c r="G3683" s="82"/>
      <c r="IG3683"/>
      <c r="IH3683"/>
      <c r="II3683"/>
      <c r="IJ3683"/>
      <c r="IK3683"/>
      <c r="IL3683"/>
      <c r="IM3683"/>
      <c r="IN3683"/>
    </row>
    <row r="3684" s="33" customFormat="1" ht="15.75" customHeight="1" spans="3:248">
      <c r="C3684" s="86"/>
      <c r="D3684" s="86"/>
      <c r="E3684" s="82"/>
      <c r="F3684" s="87"/>
      <c r="G3684" s="82"/>
      <c r="IG3684"/>
      <c r="IH3684"/>
      <c r="II3684"/>
      <c r="IJ3684"/>
      <c r="IK3684"/>
      <c r="IL3684"/>
      <c r="IM3684"/>
      <c r="IN3684"/>
    </row>
    <row r="3685" s="33" customFormat="1" ht="15.75" customHeight="1" spans="3:248">
      <c r="C3685" s="86"/>
      <c r="D3685" s="86"/>
      <c r="E3685" s="82"/>
      <c r="F3685" s="87"/>
      <c r="G3685" s="82"/>
      <c r="IG3685"/>
      <c r="IH3685"/>
      <c r="II3685"/>
      <c r="IJ3685"/>
      <c r="IK3685"/>
      <c r="IL3685"/>
      <c r="IM3685"/>
      <c r="IN3685"/>
    </row>
    <row r="3686" s="33" customFormat="1" ht="15.75" customHeight="1" spans="3:248">
      <c r="C3686" s="86"/>
      <c r="D3686" s="86"/>
      <c r="E3686" s="82"/>
      <c r="F3686" s="87"/>
      <c r="G3686" s="82"/>
      <c r="IG3686"/>
      <c r="IH3686"/>
      <c r="II3686"/>
      <c r="IJ3686"/>
      <c r="IK3686"/>
      <c r="IL3686"/>
      <c r="IM3686"/>
      <c r="IN3686"/>
    </row>
    <row r="3687" s="33" customFormat="1" ht="15.75" customHeight="1" spans="3:248">
      <c r="C3687" s="86"/>
      <c r="D3687" s="86"/>
      <c r="E3687" s="82"/>
      <c r="F3687" s="87"/>
      <c r="G3687" s="82"/>
      <c r="IG3687"/>
      <c r="IH3687"/>
      <c r="II3687"/>
      <c r="IJ3687"/>
      <c r="IK3687"/>
      <c r="IL3687"/>
      <c r="IM3687"/>
      <c r="IN3687"/>
    </row>
    <row r="3688" s="33" customFormat="1" ht="15.75" customHeight="1" spans="3:248">
      <c r="C3688" s="86"/>
      <c r="D3688" s="86"/>
      <c r="E3688" s="82"/>
      <c r="F3688" s="87"/>
      <c r="G3688" s="82"/>
      <c r="IG3688"/>
      <c r="IH3688"/>
      <c r="II3688"/>
      <c r="IJ3688"/>
      <c r="IK3688"/>
      <c r="IL3688"/>
      <c r="IM3688"/>
      <c r="IN3688"/>
    </row>
    <row r="3689" s="33" customFormat="1" ht="15.75" customHeight="1" spans="3:248">
      <c r="C3689" s="86"/>
      <c r="D3689" s="86"/>
      <c r="E3689" s="82"/>
      <c r="F3689" s="87"/>
      <c r="G3689" s="82"/>
      <c r="IG3689"/>
      <c r="IH3689"/>
      <c r="II3689"/>
      <c r="IJ3689"/>
      <c r="IK3689"/>
      <c r="IL3689"/>
      <c r="IM3689"/>
      <c r="IN3689"/>
    </row>
    <row r="3690" s="33" customFormat="1" ht="15.75" customHeight="1" spans="3:248">
      <c r="C3690" s="86"/>
      <c r="D3690" s="86"/>
      <c r="E3690" s="82"/>
      <c r="F3690" s="87"/>
      <c r="G3690" s="82"/>
      <c r="IG3690"/>
      <c r="IH3690"/>
      <c r="II3690"/>
      <c r="IJ3690"/>
      <c r="IK3690"/>
      <c r="IL3690"/>
      <c r="IM3690"/>
      <c r="IN3690"/>
    </row>
    <row r="3691" s="33" customFormat="1" ht="15.75" customHeight="1" spans="3:248">
      <c r="C3691" s="86"/>
      <c r="D3691" s="86"/>
      <c r="E3691" s="82"/>
      <c r="F3691" s="87"/>
      <c r="G3691" s="82"/>
      <c r="IG3691"/>
      <c r="IH3691"/>
      <c r="II3691"/>
      <c r="IJ3691"/>
      <c r="IK3691"/>
      <c r="IL3691"/>
      <c r="IM3691"/>
      <c r="IN3691"/>
    </row>
    <row r="3692" s="33" customFormat="1" ht="15.75" customHeight="1" spans="3:248">
      <c r="C3692" s="86"/>
      <c r="D3692" s="86"/>
      <c r="E3692" s="82"/>
      <c r="F3692" s="87"/>
      <c r="G3692" s="82"/>
      <c r="IG3692"/>
      <c r="IH3692"/>
      <c r="II3692"/>
      <c r="IJ3692"/>
      <c r="IK3692"/>
      <c r="IL3692"/>
      <c r="IM3692"/>
      <c r="IN3692"/>
    </row>
    <row r="3693" s="33" customFormat="1" ht="15.75" customHeight="1" spans="3:248">
      <c r="C3693" s="86"/>
      <c r="D3693" s="86"/>
      <c r="E3693" s="82"/>
      <c r="F3693" s="87"/>
      <c r="G3693" s="82"/>
      <c r="IG3693"/>
      <c r="IH3693"/>
      <c r="II3693"/>
      <c r="IJ3693"/>
      <c r="IK3693"/>
      <c r="IL3693"/>
      <c r="IM3693"/>
      <c r="IN3693"/>
    </row>
    <row r="3694" s="33" customFormat="1" ht="15.75" customHeight="1" spans="3:248">
      <c r="C3694" s="86"/>
      <c r="D3694" s="86"/>
      <c r="E3694" s="82"/>
      <c r="F3694" s="87"/>
      <c r="G3694" s="82"/>
      <c r="IG3694"/>
      <c r="IH3694"/>
      <c r="II3694"/>
      <c r="IJ3694"/>
      <c r="IK3694"/>
      <c r="IL3694"/>
      <c r="IM3694"/>
      <c r="IN3694"/>
    </row>
    <row r="3695" s="33" customFormat="1" ht="15.75" customHeight="1" spans="3:248">
      <c r="C3695" s="86"/>
      <c r="D3695" s="86"/>
      <c r="E3695" s="82"/>
      <c r="F3695" s="87"/>
      <c r="G3695" s="82"/>
      <c r="IG3695"/>
      <c r="IH3695"/>
      <c r="II3695"/>
      <c r="IJ3695"/>
      <c r="IK3695"/>
      <c r="IL3695"/>
      <c r="IM3695"/>
      <c r="IN3695"/>
    </row>
    <row r="3696" s="33" customFormat="1" ht="15.75" customHeight="1" spans="3:248">
      <c r="C3696" s="86"/>
      <c r="D3696" s="86"/>
      <c r="E3696" s="82"/>
      <c r="F3696" s="87"/>
      <c r="G3696" s="82"/>
      <c r="IG3696"/>
      <c r="IH3696"/>
      <c r="II3696"/>
      <c r="IJ3696"/>
      <c r="IK3696"/>
      <c r="IL3696"/>
      <c r="IM3696"/>
      <c r="IN3696"/>
    </row>
    <row r="3697" s="33" customFormat="1" ht="15.75" customHeight="1" spans="3:248">
      <c r="C3697" s="86"/>
      <c r="D3697" s="86"/>
      <c r="E3697" s="82"/>
      <c r="F3697" s="87"/>
      <c r="G3697" s="82"/>
      <c r="IG3697"/>
      <c r="IH3697"/>
      <c r="II3697"/>
      <c r="IJ3697"/>
      <c r="IK3697"/>
      <c r="IL3697"/>
      <c r="IM3697"/>
      <c r="IN3697"/>
    </row>
    <row r="3698" s="33" customFormat="1" ht="15.75" customHeight="1" spans="3:248">
      <c r="C3698" s="86"/>
      <c r="D3698" s="86"/>
      <c r="E3698" s="82"/>
      <c r="F3698" s="87"/>
      <c r="G3698" s="82"/>
      <c r="IG3698"/>
      <c r="IH3698"/>
      <c r="II3698"/>
      <c r="IJ3698"/>
      <c r="IK3698"/>
      <c r="IL3698"/>
      <c r="IM3698"/>
      <c r="IN3698"/>
    </row>
    <row r="3699" s="33" customFormat="1" ht="15.75" customHeight="1" spans="3:248">
      <c r="C3699" s="86"/>
      <c r="D3699" s="86"/>
      <c r="E3699" s="82"/>
      <c r="F3699" s="87"/>
      <c r="G3699" s="82"/>
      <c r="IG3699"/>
      <c r="IH3699"/>
      <c r="II3699"/>
      <c r="IJ3699"/>
      <c r="IK3699"/>
      <c r="IL3699"/>
      <c r="IM3699"/>
      <c r="IN3699"/>
    </row>
    <row r="3700" s="33" customFormat="1" ht="15.75" customHeight="1" spans="3:248">
      <c r="C3700" s="86"/>
      <c r="D3700" s="86"/>
      <c r="E3700" s="82"/>
      <c r="F3700" s="87"/>
      <c r="G3700" s="82"/>
      <c r="IG3700"/>
      <c r="IH3700"/>
      <c r="II3700"/>
      <c r="IJ3700"/>
      <c r="IK3700"/>
      <c r="IL3700"/>
      <c r="IM3700"/>
      <c r="IN3700"/>
    </row>
    <row r="3701" s="33" customFormat="1" ht="15.75" customHeight="1" spans="3:248">
      <c r="C3701" s="86"/>
      <c r="D3701" s="86"/>
      <c r="E3701" s="82"/>
      <c r="F3701" s="87"/>
      <c r="G3701" s="82"/>
      <c r="IG3701"/>
      <c r="IH3701"/>
      <c r="II3701"/>
      <c r="IJ3701"/>
      <c r="IK3701"/>
      <c r="IL3701"/>
      <c r="IM3701"/>
      <c r="IN3701"/>
    </row>
    <row r="3702" s="33" customFormat="1" ht="15.75" customHeight="1" spans="3:248">
      <c r="C3702" s="86"/>
      <c r="D3702" s="86"/>
      <c r="E3702" s="82"/>
      <c r="F3702" s="87"/>
      <c r="G3702" s="82"/>
      <c r="IG3702"/>
      <c r="IH3702"/>
      <c r="II3702"/>
      <c r="IJ3702"/>
      <c r="IK3702"/>
      <c r="IL3702"/>
      <c r="IM3702"/>
      <c r="IN3702"/>
    </row>
    <row r="3703" s="33" customFormat="1" ht="15.75" customHeight="1" spans="3:248">
      <c r="C3703" s="86"/>
      <c r="D3703" s="86"/>
      <c r="E3703" s="82"/>
      <c r="F3703" s="87"/>
      <c r="G3703" s="82"/>
      <c r="IG3703"/>
      <c r="IH3703"/>
      <c r="II3703"/>
      <c r="IJ3703"/>
      <c r="IK3703"/>
      <c r="IL3703"/>
      <c r="IM3703"/>
      <c r="IN3703"/>
    </row>
    <row r="3704" s="33" customFormat="1" ht="15.75" customHeight="1" spans="3:248">
      <c r="C3704" s="86"/>
      <c r="D3704" s="86"/>
      <c r="E3704" s="82"/>
      <c r="F3704" s="87"/>
      <c r="G3704" s="82"/>
      <c r="IG3704"/>
      <c r="IH3704"/>
      <c r="II3704"/>
      <c r="IJ3704"/>
      <c r="IK3704"/>
      <c r="IL3704"/>
      <c r="IM3704"/>
      <c r="IN3704"/>
    </row>
    <row r="3705" s="33" customFormat="1" ht="15.75" customHeight="1" spans="3:248">
      <c r="C3705" s="86"/>
      <c r="D3705" s="86"/>
      <c r="E3705" s="82"/>
      <c r="F3705" s="87"/>
      <c r="G3705" s="82"/>
      <c r="IG3705"/>
      <c r="IH3705"/>
      <c r="II3705"/>
      <c r="IJ3705"/>
      <c r="IK3705"/>
      <c r="IL3705"/>
      <c r="IM3705"/>
      <c r="IN3705"/>
    </row>
    <row r="3706" s="33" customFormat="1" ht="15.75" customHeight="1" spans="3:248">
      <c r="C3706" s="86"/>
      <c r="D3706" s="86"/>
      <c r="E3706" s="82"/>
      <c r="F3706" s="87"/>
      <c r="G3706" s="82"/>
      <c r="IG3706"/>
      <c r="IH3706"/>
      <c r="II3706"/>
      <c r="IJ3706"/>
      <c r="IK3706"/>
      <c r="IL3706"/>
      <c r="IM3706"/>
      <c r="IN3706"/>
    </row>
    <row r="3707" s="33" customFormat="1" ht="15.75" customHeight="1" spans="3:248">
      <c r="C3707" s="86"/>
      <c r="D3707" s="86"/>
      <c r="E3707" s="82"/>
      <c r="F3707" s="87"/>
      <c r="G3707" s="82"/>
      <c r="IG3707"/>
      <c r="IH3707"/>
      <c r="II3707"/>
      <c r="IJ3707"/>
      <c r="IK3707"/>
      <c r="IL3707"/>
      <c r="IM3707"/>
      <c r="IN3707"/>
    </row>
    <row r="3708" s="33" customFormat="1" ht="15.75" customHeight="1" spans="3:248">
      <c r="C3708" s="86"/>
      <c r="D3708" s="86"/>
      <c r="E3708" s="82"/>
      <c r="F3708" s="87"/>
      <c r="G3708" s="82"/>
      <c r="IG3708"/>
      <c r="IH3708"/>
      <c r="II3708"/>
      <c r="IJ3708"/>
      <c r="IK3708"/>
      <c r="IL3708"/>
      <c r="IM3708"/>
      <c r="IN3708"/>
    </row>
    <row r="3709" s="33" customFormat="1" ht="15.75" customHeight="1" spans="3:248">
      <c r="C3709" s="86"/>
      <c r="D3709" s="86"/>
      <c r="E3709" s="82"/>
      <c r="F3709" s="87"/>
      <c r="G3709" s="82"/>
      <c r="IG3709"/>
      <c r="IH3709"/>
      <c r="II3709"/>
      <c r="IJ3709"/>
      <c r="IK3709"/>
      <c r="IL3709"/>
      <c r="IM3709"/>
      <c r="IN3709"/>
    </row>
    <row r="3710" s="33" customFormat="1" ht="15.75" customHeight="1" spans="3:248">
      <c r="C3710" s="86"/>
      <c r="D3710" s="86"/>
      <c r="E3710" s="82"/>
      <c r="F3710" s="87"/>
      <c r="G3710" s="82"/>
      <c r="IG3710"/>
      <c r="IH3710"/>
      <c r="II3710"/>
      <c r="IJ3710"/>
      <c r="IK3710"/>
      <c r="IL3710"/>
      <c r="IM3710"/>
      <c r="IN3710"/>
    </row>
    <row r="3711" s="33" customFormat="1" ht="15.75" customHeight="1" spans="3:248">
      <c r="C3711" s="86"/>
      <c r="D3711" s="86"/>
      <c r="E3711" s="82"/>
      <c r="F3711" s="87"/>
      <c r="G3711" s="82"/>
      <c r="IG3711"/>
      <c r="IH3711"/>
      <c r="II3711"/>
      <c r="IJ3711"/>
      <c r="IK3711"/>
      <c r="IL3711"/>
      <c r="IM3711"/>
      <c r="IN3711"/>
    </row>
    <row r="3712" s="33" customFormat="1" ht="15.75" customHeight="1" spans="3:248">
      <c r="C3712" s="86"/>
      <c r="D3712" s="86"/>
      <c r="E3712" s="82"/>
      <c r="F3712" s="87"/>
      <c r="G3712" s="82"/>
      <c r="IG3712"/>
      <c r="IH3712"/>
      <c r="II3712"/>
      <c r="IJ3712"/>
      <c r="IK3712"/>
      <c r="IL3712"/>
      <c r="IM3712"/>
      <c r="IN3712"/>
    </row>
    <row r="3713" s="33" customFormat="1" ht="15.75" customHeight="1" spans="3:248">
      <c r="C3713" s="86"/>
      <c r="D3713" s="86"/>
      <c r="E3713" s="82"/>
      <c r="F3713" s="87"/>
      <c r="G3713" s="82"/>
      <c r="IG3713"/>
      <c r="IH3713"/>
      <c r="II3713"/>
      <c r="IJ3713"/>
      <c r="IK3713"/>
      <c r="IL3713"/>
      <c r="IM3713"/>
      <c r="IN3713"/>
    </row>
    <row r="3714" s="33" customFormat="1" ht="15.75" customHeight="1" spans="3:248">
      <c r="C3714" s="86"/>
      <c r="D3714" s="86"/>
      <c r="E3714" s="82"/>
      <c r="F3714" s="87"/>
      <c r="G3714" s="82"/>
      <c r="IG3714"/>
      <c r="IH3714"/>
      <c r="II3714"/>
      <c r="IJ3714"/>
      <c r="IK3714"/>
      <c r="IL3714"/>
      <c r="IM3714"/>
      <c r="IN3714"/>
    </row>
    <row r="3715" s="33" customFormat="1" ht="15.75" customHeight="1" spans="3:248">
      <c r="C3715" s="86"/>
      <c r="D3715" s="86"/>
      <c r="E3715" s="82"/>
      <c r="F3715" s="87"/>
      <c r="G3715" s="82"/>
      <c r="IG3715"/>
      <c r="IH3715"/>
      <c r="II3715"/>
      <c r="IJ3715"/>
      <c r="IK3715"/>
      <c r="IL3715"/>
      <c r="IM3715"/>
      <c r="IN3715"/>
    </row>
    <row r="3716" s="33" customFormat="1" ht="15.75" customHeight="1" spans="3:248">
      <c r="C3716" s="86"/>
      <c r="D3716" s="86"/>
      <c r="E3716" s="82"/>
      <c r="F3716" s="87"/>
      <c r="G3716" s="82"/>
      <c r="IG3716"/>
      <c r="IH3716"/>
      <c r="II3716"/>
      <c r="IJ3716"/>
      <c r="IK3716"/>
      <c r="IL3716"/>
      <c r="IM3716"/>
      <c r="IN3716"/>
    </row>
    <row r="3717" s="33" customFormat="1" ht="15.75" customHeight="1" spans="3:248">
      <c r="C3717" s="86"/>
      <c r="D3717" s="86"/>
      <c r="E3717" s="82"/>
      <c r="F3717" s="87"/>
      <c r="G3717" s="82"/>
      <c r="IG3717"/>
      <c r="IH3717"/>
      <c r="II3717"/>
      <c r="IJ3717"/>
      <c r="IK3717"/>
      <c r="IL3717"/>
      <c r="IM3717"/>
      <c r="IN3717"/>
    </row>
    <row r="3718" s="33" customFormat="1" ht="15.75" customHeight="1" spans="3:248">
      <c r="C3718" s="86"/>
      <c r="D3718" s="86"/>
      <c r="E3718" s="82"/>
      <c r="F3718" s="87"/>
      <c r="G3718" s="82"/>
      <c r="IG3718"/>
      <c r="IH3718"/>
      <c r="II3718"/>
      <c r="IJ3718"/>
      <c r="IK3718"/>
      <c r="IL3718"/>
      <c r="IM3718"/>
      <c r="IN3718"/>
    </row>
    <row r="3719" s="33" customFormat="1" ht="15.75" customHeight="1" spans="3:248">
      <c r="C3719" s="86"/>
      <c r="D3719" s="86"/>
      <c r="E3719" s="82"/>
      <c r="F3719" s="87"/>
      <c r="G3719" s="82"/>
      <c r="IG3719"/>
      <c r="IH3719"/>
      <c r="II3719"/>
      <c r="IJ3719"/>
      <c r="IK3719"/>
      <c r="IL3719"/>
      <c r="IM3719"/>
      <c r="IN3719"/>
    </row>
    <row r="3720" s="33" customFormat="1" ht="15.75" customHeight="1" spans="3:248">
      <c r="C3720" s="86"/>
      <c r="D3720" s="86"/>
      <c r="E3720" s="82"/>
      <c r="F3720" s="87"/>
      <c r="G3720" s="82"/>
      <c r="IG3720"/>
      <c r="IH3720"/>
      <c r="II3720"/>
      <c r="IJ3720"/>
      <c r="IK3720"/>
      <c r="IL3720"/>
      <c r="IM3720"/>
      <c r="IN3720"/>
    </row>
    <row r="3721" s="33" customFormat="1" ht="15.75" customHeight="1" spans="3:248">
      <c r="C3721" s="86"/>
      <c r="D3721" s="86"/>
      <c r="E3721" s="82"/>
      <c r="F3721" s="87"/>
      <c r="G3721" s="82"/>
      <c r="IG3721"/>
      <c r="IH3721"/>
      <c r="II3721"/>
      <c r="IJ3721"/>
      <c r="IK3721"/>
      <c r="IL3721"/>
      <c r="IM3721"/>
      <c r="IN3721"/>
    </row>
    <row r="3722" s="33" customFormat="1" ht="15.75" customHeight="1" spans="3:248">
      <c r="C3722" s="86"/>
      <c r="D3722" s="86"/>
      <c r="E3722" s="82"/>
      <c r="F3722" s="87"/>
      <c r="G3722" s="82"/>
      <c r="IG3722"/>
      <c r="IH3722"/>
      <c r="II3722"/>
      <c r="IJ3722"/>
      <c r="IK3722"/>
      <c r="IL3722"/>
      <c r="IM3722"/>
      <c r="IN3722"/>
    </row>
    <row r="3723" s="33" customFormat="1" ht="15.75" customHeight="1" spans="3:248">
      <c r="C3723" s="86"/>
      <c r="D3723" s="86"/>
      <c r="E3723" s="82"/>
      <c r="F3723" s="87"/>
      <c r="G3723" s="82"/>
      <c r="IG3723"/>
      <c r="IH3723"/>
      <c r="II3723"/>
      <c r="IJ3723"/>
      <c r="IK3723"/>
      <c r="IL3723"/>
      <c r="IM3723"/>
      <c r="IN3723"/>
    </row>
    <row r="3724" s="33" customFormat="1" ht="15.75" customHeight="1" spans="3:248">
      <c r="C3724" s="86"/>
      <c r="D3724" s="86"/>
      <c r="E3724" s="82"/>
      <c r="F3724" s="87"/>
      <c r="G3724" s="82"/>
      <c r="IG3724"/>
      <c r="IH3724"/>
      <c r="II3724"/>
      <c r="IJ3724"/>
      <c r="IK3724"/>
      <c r="IL3724"/>
      <c r="IM3724"/>
      <c r="IN3724"/>
    </row>
    <row r="3725" s="33" customFormat="1" ht="15.75" customHeight="1" spans="3:248">
      <c r="C3725" s="86"/>
      <c r="D3725" s="86"/>
      <c r="E3725" s="82"/>
      <c r="F3725" s="87"/>
      <c r="G3725" s="82"/>
      <c r="IG3725"/>
      <c r="IH3725"/>
      <c r="II3725"/>
      <c r="IJ3725"/>
      <c r="IK3725"/>
      <c r="IL3725"/>
      <c r="IM3725"/>
      <c r="IN3725"/>
    </row>
    <row r="3726" s="33" customFormat="1" ht="15.75" customHeight="1" spans="3:248">
      <c r="C3726" s="86"/>
      <c r="D3726" s="86"/>
      <c r="E3726" s="82"/>
      <c r="F3726" s="87"/>
      <c r="G3726" s="82"/>
      <c r="IG3726"/>
      <c r="IH3726"/>
      <c r="II3726"/>
      <c r="IJ3726"/>
      <c r="IK3726"/>
      <c r="IL3726"/>
      <c r="IM3726"/>
      <c r="IN3726"/>
    </row>
    <row r="3727" s="33" customFormat="1" ht="15.75" customHeight="1" spans="3:248">
      <c r="C3727" s="86"/>
      <c r="D3727" s="86"/>
      <c r="E3727" s="82"/>
      <c r="F3727" s="87"/>
      <c r="G3727" s="82"/>
      <c r="IG3727"/>
      <c r="IH3727"/>
      <c r="II3727"/>
      <c r="IJ3727"/>
      <c r="IK3727"/>
      <c r="IL3727"/>
      <c r="IM3727"/>
      <c r="IN3727"/>
    </row>
    <row r="3728" s="33" customFormat="1" ht="15.75" customHeight="1" spans="3:248">
      <c r="C3728" s="86"/>
      <c r="D3728" s="86"/>
      <c r="E3728" s="82"/>
      <c r="F3728" s="87"/>
      <c r="G3728" s="82"/>
      <c r="IG3728"/>
      <c r="IH3728"/>
      <c r="II3728"/>
      <c r="IJ3728"/>
      <c r="IK3728"/>
      <c r="IL3728"/>
      <c r="IM3728"/>
      <c r="IN3728"/>
    </row>
    <row r="3729" s="33" customFormat="1" ht="15.75" customHeight="1" spans="3:248">
      <c r="C3729" s="86"/>
      <c r="D3729" s="86"/>
      <c r="E3729" s="82"/>
      <c r="F3729" s="87"/>
      <c r="G3729" s="82"/>
      <c r="IG3729"/>
      <c r="IH3729"/>
      <c r="II3729"/>
      <c r="IJ3729"/>
      <c r="IK3729"/>
      <c r="IL3729"/>
      <c r="IM3729"/>
      <c r="IN3729"/>
    </row>
    <row r="3730" s="33" customFormat="1" ht="15.75" customHeight="1" spans="3:248">
      <c r="C3730" s="86"/>
      <c r="D3730" s="86"/>
      <c r="E3730" s="82"/>
      <c r="F3730" s="87"/>
      <c r="G3730" s="82"/>
      <c r="IG3730"/>
      <c r="IH3730"/>
      <c r="II3730"/>
      <c r="IJ3730"/>
      <c r="IK3730"/>
      <c r="IL3730"/>
      <c r="IM3730"/>
      <c r="IN3730"/>
    </row>
    <row r="3731" s="33" customFormat="1" ht="15.75" customHeight="1" spans="3:248">
      <c r="C3731" s="86"/>
      <c r="D3731" s="86"/>
      <c r="E3731" s="82"/>
      <c r="F3731" s="87"/>
      <c r="G3731" s="82"/>
      <c r="IG3731"/>
      <c r="IH3731"/>
      <c r="II3731"/>
      <c r="IJ3731"/>
      <c r="IK3731"/>
      <c r="IL3731"/>
      <c r="IM3731"/>
      <c r="IN3731"/>
    </row>
    <row r="3732" s="33" customFormat="1" ht="15.75" customHeight="1" spans="3:248">
      <c r="C3732" s="86"/>
      <c r="D3732" s="86"/>
      <c r="E3732" s="82"/>
      <c r="F3732" s="87"/>
      <c r="G3732" s="82"/>
      <c r="IG3732"/>
      <c r="IH3732"/>
      <c r="II3732"/>
      <c r="IJ3732"/>
      <c r="IK3732"/>
      <c r="IL3732"/>
      <c r="IM3732"/>
      <c r="IN3732"/>
    </row>
    <row r="3733" s="33" customFormat="1" ht="15.75" customHeight="1" spans="3:248">
      <c r="C3733" s="86"/>
      <c r="D3733" s="86"/>
      <c r="E3733" s="82"/>
      <c r="F3733" s="87"/>
      <c r="G3733" s="82"/>
      <c r="IG3733"/>
      <c r="IH3733"/>
      <c r="II3733"/>
      <c r="IJ3733"/>
      <c r="IK3733"/>
      <c r="IL3733"/>
      <c r="IM3733"/>
      <c r="IN3733"/>
    </row>
    <row r="3734" s="33" customFormat="1" ht="15.75" customHeight="1" spans="3:248">
      <c r="C3734" s="86"/>
      <c r="D3734" s="86"/>
      <c r="E3734" s="82"/>
      <c r="F3734" s="87"/>
      <c r="G3734" s="82"/>
      <c r="IG3734"/>
      <c r="IH3734"/>
      <c r="II3734"/>
      <c r="IJ3734"/>
      <c r="IK3734"/>
      <c r="IL3734"/>
      <c r="IM3734"/>
      <c r="IN3734"/>
    </row>
    <row r="3735" s="33" customFormat="1" ht="15.75" customHeight="1" spans="3:248">
      <c r="C3735" s="86"/>
      <c r="D3735" s="86"/>
      <c r="E3735" s="82"/>
      <c r="F3735" s="87"/>
      <c r="G3735" s="82"/>
      <c r="IG3735"/>
      <c r="IH3735"/>
      <c r="II3735"/>
      <c r="IJ3735"/>
      <c r="IK3735"/>
      <c r="IL3735"/>
      <c r="IM3735"/>
      <c r="IN3735"/>
    </row>
    <row r="3736" s="33" customFormat="1" ht="15.75" customHeight="1" spans="3:248">
      <c r="C3736" s="86"/>
      <c r="D3736" s="86"/>
      <c r="E3736" s="82"/>
      <c r="F3736" s="87"/>
      <c r="G3736" s="82"/>
      <c r="IG3736"/>
      <c r="IH3736"/>
      <c r="II3736"/>
      <c r="IJ3736"/>
      <c r="IK3736"/>
      <c r="IL3736"/>
      <c r="IM3736"/>
      <c r="IN3736"/>
    </row>
    <row r="3737" s="33" customFormat="1" ht="15.75" customHeight="1" spans="3:248">
      <c r="C3737" s="86"/>
      <c r="D3737" s="86"/>
      <c r="E3737" s="82"/>
      <c r="F3737" s="87"/>
      <c r="G3737" s="82"/>
      <c r="IG3737"/>
      <c r="IH3737"/>
      <c r="II3737"/>
      <c r="IJ3737"/>
      <c r="IK3737"/>
      <c r="IL3737"/>
      <c r="IM3737"/>
      <c r="IN3737"/>
    </row>
    <row r="3738" s="33" customFormat="1" ht="15.75" customHeight="1" spans="3:248">
      <c r="C3738" s="86"/>
      <c r="D3738" s="86"/>
      <c r="E3738" s="82"/>
      <c r="F3738" s="87"/>
      <c r="G3738" s="82"/>
      <c r="IG3738"/>
      <c r="IH3738"/>
      <c r="II3738"/>
      <c r="IJ3738"/>
      <c r="IK3738"/>
      <c r="IL3738"/>
      <c r="IM3738"/>
      <c r="IN3738"/>
    </row>
    <row r="3739" s="33" customFormat="1" ht="15.75" customHeight="1" spans="3:248">
      <c r="C3739" s="86"/>
      <c r="D3739" s="86"/>
      <c r="E3739" s="82"/>
      <c r="F3739" s="87"/>
      <c r="G3739" s="82"/>
      <c r="IG3739"/>
      <c r="IH3739"/>
      <c r="II3739"/>
      <c r="IJ3739"/>
      <c r="IK3739"/>
      <c r="IL3739"/>
      <c r="IM3739"/>
      <c r="IN3739"/>
    </row>
    <row r="3740" s="33" customFormat="1" ht="15.75" customHeight="1" spans="3:248">
      <c r="C3740" s="86"/>
      <c r="D3740" s="86"/>
      <c r="E3740" s="82"/>
      <c r="F3740" s="87"/>
      <c r="G3740" s="82"/>
      <c r="IG3740"/>
      <c r="IH3740"/>
      <c r="II3740"/>
      <c r="IJ3740"/>
      <c r="IK3740"/>
      <c r="IL3740"/>
      <c r="IM3740"/>
      <c r="IN3740"/>
    </row>
    <row r="3741" s="33" customFormat="1" ht="15.75" customHeight="1" spans="3:248">
      <c r="C3741" s="86"/>
      <c r="D3741" s="86"/>
      <c r="E3741" s="82"/>
      <c r="F3741" s="87"/>
      <c r="G3741" s="82"/>
      <c r="IG3741"/>
      <c r="IH3741"/>
      <c r="II3741"/>
      <c r="IJ3741"/>
      <c r="IK3741"/>
      <c r="IL3741"/>
      <c r="IM3741"/>
      <c r="IN3741"/>
    </row>
    <row r="3742" s="33" customFormat="1" ht="15.75" customHeight="1" spans="3:248">
      <c r="C3742" s="86"/>
      <c r="D3742" s="86"/>
      <c r="E3742" s="82"/>
      <c r="F3742" s="87"/>
      <c r="G3742" s="82"/>
      <c r="IG3742"/>
      <c r="IH3742"/>
      <c r="II3742"/>
      <c r="IJ3742"/>
      <c r="IK3742"/>
      <c r="IL3742"/>
      <c r="IM3742"/>
      <c r="IN3742"/>
    </row>
    <row r="3743" s="33" customFormat="1" ht="15.75" customHeight="1" spans="3:248">
      <c r="C3743" s="86"/>
      <c r="D3743" s="86"/>
      <c r="E3743" s="82"/>
      <c r="F3743" s="87"/>
      <c r="G3743" s="82"/>
      <c r="IG3743"/>
      <c r="IH3743"/>
      <c r="II3743"/>
      <c r="IJ3743"/>
      <c r="IK3743"/>
      <c r="IL3743"/>
      <c r="IM3743"/>
      <c r="IN3743"/>
    </row>
    <row r="3744" s="33" customFormat="1" ht="15.75" customHeight="1" spans="3:248">
      <c r="C3744" s="86"/>
      <c r="D3744" s="86"/>
      <c r="E3744" s="82"/>
      <c r="F3744" s="87"/>
      <c r="G3744" s="82"/>
      <c r="IG3744"/>
      <c r="IH3744"/>
      <c r="II3744"/>
      <c r="IJ3744"/>
      <c r="IK3744"/>
      <c r="IL3744"/>
      <c r="IM3744"/>
      <c r="IN3744"/>
    </row>
    <row r="3745" s="33" customFormat="1" ht="15.75" customHeight="1" spans="3:248">
      <c r="C3745" s="86"/>
      <c r="D3745" s="86"/>
      <c r="E3745" s="82"/>
      <c r="F3745" s="87"/>
      <c r="G3745" s="82"/>
      <c r="IG3745"/>
      <c r="IH3745"/>
      <c r="II3745"/>
      <c r="IJ3745"/>
      <c r="IK3745"/>
      <c r="IL3745"/>
      <c r="IM3745"/>
      <c r="IN3745"/>
    </row>
    <row r="3746" s="33" customFormat="1" ht="15.75" customHeight="1" spans="3:248">
      <c r="C3746" s="86"/>
      <c r="D3746" s="86"/>
      <c r="E3746" s="82"/>
      <c r="F3746" s="87"/>
      <c r="G3746" s="82"/>
      <c r="IG3746"/>
      <c r="IH3746"/>
      <c r="II3746"/>
      <c r="IJ3746"/>
      <c r="IK3746"/>
      <c r="IL3746"/>
      <c r="IM3746"/>
      <c r="IN3746"/>
    </row>
    <row r="3747" s="33" customFormat="1" ht="15.75" customHeight="1" spans="3:248">
      <c r="C3747" s="86"/>
      <c r="D3747" s="86"/>
      <c r="E3747" s="82"/>
      <c r="F3747" s="87"/>
      <c r="G3747" s="82"/>
      <c r="IG3747"/>
      <c r="IH3747"/>
      <c r="II3747"/>
      <c r="IJ3747"/>
      <c r="IK3747"/>
      <c r="IL3747"/>
      <c r="IM3747"/>
      <c r="IN3747"/>
    </row>
    <row r="3748" s="33" customFormat="1" ht="15.75" customHeight="1" spans="3:248">
      <c r="C3748" s="86"/>
      <c r="D3748" s="86"/>
      <c r="E3748" s="82"/>
      <c r="F3748" s="87"/>
      <c r="G3748" s="82"/>
      <c r="IG3748"/>
      <c r="IH3748"/>
      <c r="II3748"/>
      <c r="IJ3748"/>
      <c r="IK3748"/>
      <c r="IL3748"/>
      <c r="IM3748"/>
      <c r="IN3748"/>
    </row>
    <row r="3749" s="33" customFormat="1" ht="15.75" customHeight="1" spans="3:248">
      <c r="C3749" s="86"/>
      <c r="D3749" s="86"/>
      <c r="E3749" s="82"/>
      <c r="F3749" s="87"/>
      <c r="G3749" s="82"/>
      <c r="IG3749"/>
      <c r="IH3749"/>
      <c r="II3749"/>
      <c r="IJ3749"/>
      <c r="IK3749"/>
      <c r="IL3749"/>
      <c r="IM3749"/>
      <c r="IN3749"/>
    </row>
    <row r="3750" s="33" customFormat="1" ht="15.75" customHeight="1" spans="3:248">
      <c r="C3750" s="86"/>
      <c r="D3750" s="86"/>
      <c r="E3750" s="82"/>
      <c r="F3750" s="87"/>
      <c r="G3750" s="82"/>
      <c r="IG3750"/>
      <c r="IH3750"/>
      <c r="II3750"/>
      <c r="IJ3750"/>
      <c r="IK3750"/>
      <c r="IL3750"/>
      <c r="IM3750"/>
      <c r="IN3750"/>
    </row>
    <row r="3751" s="33" customFormat="1" ht="15.75" customHeight="1" spans="3:248">
      <c r="C3751" s="86"/>
      <c r="D3751" s="86"/>
      <c r="E3751" s="82"/>
      <c r="F3751" s="87"/>
      <c r="G3751" s="82"/>
      <c r="IG3751"/>
      <c r="IH3751"/>
      <c r="II3751"/>
      <c r="IJ3751"/>
      <c r="IK3751"/>
      <c r="IL3751"/>
      <c r="IM3751"/>
      <c r="IN3751"/>
    </row>
    <row r="3752" s="33" customFormat="1" ht="15.75" customHeight="1" spans="3:248">
      <c r="C3752" s="86"/>
      <c r="D3752" s="86"/>
      <c r="E3752" s="82"/>
      <c r="F3752" s="87"/>
      <c r="G3752" s="82"/>
      <c r="IG3752"/>
      <c r="IH3752"/>
      <c r="II3752"/>
      <c r="IJ3752"/>
      <c r="IK3752"/>
      <c r="IL3752"/>
      <c r="IM3752"/>
      <c r="IN3752"/>
    </row>
    <row r="3753" s="33" customFormat="1" ht="15.75" customHeight="1" spans="3:248">
      <c r="C3753" s="86"/>
      <c r="D3753" s="86"/>
      <c r="E3753" s="82"/>
      <c r="F3753" s="87"/>
      <c r="G3753" s="82"/>
      <c r="IG3753"/>
      <c r="IH3753"/>
      <c r="II3753"/>
      <c r="IJ3753"/>
      <c r="IK3753"/>
      <c r="IL3753"/>
      <c r="IM3753"/>
      <c r="IN3753"/>
    </row>
    <row r="3754" s="33" customFormat="1" ht="15.75" customHeight="1" spans="3:248">
      <c r="C3754" s="86"/>
      <c r="D3754" s="86"/>
      <c r="E3754" s="82"/>
      <c r="F3754" s="87"/>
      <c r="G3754" s="82"/>
      <c r="IG3754"/>
      <c r="IH3754"/>
      <c r="II3754"/>
      <c r="IJ3754"/>
      <c r="IK3754"/>
      <c r="IL3754"/>
      <c r="IM3754"/>
      <c r="IN3754"/>
    </row>
    <row r="3755" s="33" customFormat="1" ht="15.75" customHeight="1" spans="3:248">
      <c r="C3755" s="86"/>
      <c r="D3755" s="86"/>
      <c r="E3755" s="82"/>
      <c r="F3755" s="87"/>
      <c r="G3755" s="82"/>
      <c r="IG3755"/>
      <c r="IH3755"/>
      <c r="II3755"/>
      <c r="IJ3755"/>
      <c r="IK3755"/>
      <c r="IL3755"/>
      <c r="IM3755"/>
      <c r="IN3755"/>
    </row>
    <row r="3756" s="33" customFormat="1" ht="15.75" customHeight="1" spans="3:248">
      <c r="C3756" s="86"/>
      <c r="D3756" s="86"/>
      <c r="E3756" s="82"/>
      <c r="F3756" s="87"/>
      <c r="G3756" s="82"/>
      <c r="IG3756"/>
      <c r="IH3756"/>
      <c r="II3756"/>
      <c r="IJ3756"/>
      <c r="IK3756"/>
      <c r="IL3756"/>
      <c r="IM3756"/>
      <c r="IN3756"/>
    </row>
    <row r="3757" s="33" customFormat="1" ht="15.75" customHeight="1" spans="3:248">
      <c r="C3757" s="86"/>
      <c r="D3757" s="86"/>
      <c r="E3757" s="82"/>
      <c r="F3757" s="87"/>
      <c r="G3757" s="82"/>
      <c r="IG3757"/>
      <c r="IH3757"/>
      <c r="II3757"/>
      <c r="IJ3757"/>
      <c r="IK3757"/>
      <c r="IL3757"/>
      <c r="IM3757"/>
      <c r="IN3757"/>
    </row>
    <row r="3758" s="33" customFormat="1" ht="15.75" customHeight="1" spans="3:248">
      <c r="C3758" s="86"/>
      <c r="D3758" s="86"/>
      <c r="E3758" s="82"/>
      <c r="F3758" s="87"/>
      <c r="G3758" s="82"/>
      <c r="IG3758"/>
      <c r="IH3758"/>
      <c r="II3758"/>
      <c r="IJ3758"/>
      <c r="IK3758"/>
      <c r="IL3758"/>
      <c r="IM3758"/>
      <c r="IN3758"/>
    </row>
    <row r="3759" s="33" customFormat="1" ht="15.75" customHeight="1" spans="3:248">
      <c r="C3759" s="86"/>
      <c r="D3759" s="86"/>
      <c r="E3759" s="82"/>
      <c r="F3759" s="87"/>
      <c r="G3759" s="82"/>
      <c r="IG3759"/>
      <c r="IH3759"/>
      <c r="II3759"/>
      <c r="IJ3759"/>
      <c r="IK3759"/>
      <c r="IL3759"/>
      <c r="IM3759"/>
      <c r="IN3759"/>
    </row>
    <row r="3760" s="33" customFormat="1" ht="15.75" customHeight="1" spans="3:248">
      <c r="C3760" s="86"/>
      <c r="D3760" s="86"/>
      <c r="E3760" s="82"/>
      <c r="F3760" s="87"/>
      <c r="G3760" s="82"/>
      <c r="IG3760"/>
      <c r="IH3760"/>
      <c r="II3760"/>
      <c r="IJ3760"/>
      <c r="IK3760"/>
      <c r="IL3760"/>
      <c r="IM3760"/>
      <c r="IN3760"/>
    </row>
    <row r="3761" s="33" customFormat="1" ht="15.75" customHeight="1" spans="3:248">
      <c r="C3761" s="86"/>
      <c r="D3761" s="86"/>
      <c r="E3761" s="82"/>
      <c r="F3761" s="87"/>
      <c r="G3761" s="82"/>
      <c r="IG3761"/>
      <c r="IH3761"/>
      <c r="II3761"/>
      <c r="IJ3761"/>
      <c r="IK3761"/>
      <c r="IL3761"/>
      <c r="IM3761"/>
      <c r="IN3761"/>
    </row>
    <row r="3762" s="33" customFormat="1" ht="15.75" customHeight="1" spans="3:248">
      <c r="C3762" s="86"/>
      <c r="D3762" s="86"/>
      <c r="E3762" s="82"/>
      <c r="F3762" s="87"/>
      <c r="G3762" s="82"/>
      <c r="IG3762"/>
      <c r="IH3762"/>
      <c r="II3762"/>
      <c r="IJ3762"/>
      <c r="IK3762"/>
      <c r="IL3762"/>
      <c r="IM3762"/>
      <c r="IN3762"/>
    </row>
    <row r="3763" s="33" customFormat="1" ht="15.75" customHeight="1" spans="3:248">
      <c r="C3763" s="86"/>
      <c r="D3763" s="86"/>
      <c r="E3763" s="82"/>
      <c r="F3763" s="87"/>
      <c r="G3763" s="82"/>
      <c r="IG3763"/>
      <c r="IH3763"/>
      <c r="II3763"/>
      <c r="IJ3763"/>
      <c r="IK3763"/>
      <c r="IL3763"/>
      <c r="IM3763"/>
      <c r="IN3763"/>
    </row>
    <row r="3764" s="33" customFormat="1" ht="15.75" customHeight="1" spans="3:248">
      <c r="C3764" s="86"/>
      <c r="D3764" s="86"/>
      <c r="E3764" s="82"/>
      <c r="F3764" s="87"/>
      <c r="G3764" s="82"/>
      <c r="IG3764"/>
      <c r="IH3764"/>
      <c r="II3764"/>
      <c r="IJ3764"/>
      <c r="IK3764"/>
      <c r="IL3764"/>
      <c r="IM3764"/>
      <c r="IN3764"/>
    </row>
    <row r="3765" s="33" customFormat="1" ht="15.75" customHeight="1" spans="3:248">
      <c r="C3765" s="86"/>
      <c r="D3765" s="86"/>
      <c r="E3765" s="82"/>
      <c r="F3765" s="87"/>
      <c r="G3765" s="82"/>
      <c r="IG3765"/>
      <c r="IH3765"/>
      <c r="II3765"/>
      <c r="IJ3765"/>
      <c r="IK3765"/>
      <c r="IL3765"/>
      <c r="IM3765"/>
      <c r="IN3765"/>
    </row>
    <row r="3766" s="33" customFormat="1" ht="15.75" customHeight="1" spans="3:248">
      <c r="C3766" s="86"/>
      <c r="D3766" s="86"/>
      <c r="E3766" s="82"/>
      <c r="F3766" s="87"/>
      <c r="G3766" s="82"/>
      <c r="IG3766"/>
      <c r="IH3766"/>
      <c r="II3766"/>
      <c r="IJ3766"/>
      <c r="IK3766"/>
      <c r="IL3766"/>
      <c r="IM3766"/>
      <c r="IN3766"/>
    </row>
    <row r="3767" s="33" customFormat="1" ht="15.75" customHeight="1" spans="3:248">
      <c r="C3767" s="86"/>
      <c r="D3767" s="86"/>
      <c r="E3767" s="82"/>
      <c r="F3767" s="87"/>
      <c r="G3767" s="82"/>
      <c r="IG3767"/>
      <c r="IH3767"/>
      <c r="II3767"/>
      <c r="IJ3767"/>
      <c r="IK3767"/>
      <c r="IL3767"/>
      <c r="IM3767"/>
      <c r="IN3767"/>
    </row>
    <row r="3768" s="33" customFormat="1" ht="15.75" customHeight="1" spans="3:248">
      <c r="C3768" s="86"/>
      <c r="D3768" s="86"/>
      <c r="E3768" s="82"/>
      <c r="F3768" s="87"/>
      <c r="G3768" s="82"/>
      <c r="IG3768"/>
      <c r="IH3768"/>
      <c r="II3768"/>
      <c r="IJ3768"/>
      <c r="IK3768"/>
      <c r="IL3768"/>
      <c r="IM3768"/>
      <c r="IN3768"/>
    </row>
    <row r="3769" s="33" customFormat="1" ht="15.75" customHeight="1" spans="3:248">
      <c r="C3769" s="86"/>
      <c r="D3769" s="86"/>
      <c r="E3769" s="82"/>
      <c r="F3769" s="87"/>
      <c r="G3769" s="82"/>
      <c r="IG3769"/>
      <c r="IH3769"/>
      <c r="II3769"/>
      <c r="IJ3769"/>
      <c r="IK3769"/>
      <c r="IL3769"/>
      <c r="IM3769"/>
      <c r="IN3769"/>
    </row>
    <row r="3770" s="33" customFormat="1" ht="15.75" customHeight="1" spans="3:248">
      <c r="C3770" s="86"/>
      <c r="D3770" s="86"/>
      <c r="E3770" s="82"/>
      <c r="F3770" s="87"/>
      <c r="G3770" s="82"/>
      <c r="IG3770"/>
      <c r="IH3770"/>
      <c r="II3770"/>
      <c r="IJ3770"/>
      <c r="IK3770"/>
      <c r="IL3770"/>
      <c r="IM3770"/>
      <c r="IN3770"/>
    </row>
    <row r="3771" s="33" customFormat="1" ht="15.75" customHeight="1" spans="3:248">
      <c r="C3771" s="86"/>
      <c r="D3771" s="86"/>
      <c r="E3771" s="82"/>
      <c r="F3771" s="87"/>
      <c r="G3771" s="82"/>
      <c r="IG3771"/>
      <c r="IH3771"/>
      <c r="II3771"/>
      <c r="IJ3771"/>
      <c r="IK3771"/>
      <c r="IL3771"/>
      <c r="IM3771"/>
      <c r="IN3771"/>
    </row>
    <row r="3772" s="33" customFormat="1" ht="15.75" customHeight="1" spans="3:248">
      <c r="C3772" s="86"/>
      <c r="D3772" s="86"/>
      <c r="E3772" s="82"/>
      <c r="F3772" s="87"/>
      <c r="G3772" s="82"/>
      <c r="IG3772"/>
      <c r="IH3772"/>
      <c r="II3772"/>
      <c r="IJ3772"/>
      <c r="IK3772"/>
      <c r="IL3772"/>
      <c r="IM3772"/>
      <c r="IN3772"/>
    </row>
    <row r="3773" s="33" customFormat="1" ht="15.75" customHeight="1" spans="3:248">
      <c r="C3773" s="86"/>
      <c r="D3773" s="86"/>
      <c r="E3773" s="82"/>
      <c r="F3773" s="87"/>
      <c r="G3773" s="82"/>
      <c r="IG3773"/>
      <c r="IH3773"/>
      <c r="II3773"/>
      <c r="IJ3773"/>
      <c r="IK3773"/>
      <c r="IL3773"/>
      <c r="IM3773"/>
      <c r="IN3773"/>
    </row>
    <row r="3774" s="33" customFormat="1" ht="15.75" customHeight="1" spans="3:248">
      <c r="C3774" s="86"/>
      <c r="D3774" s="86"/>
      <c r="E3774" s="82"/>
      <c r="F3774" s="87"/>
      <c r="G3774" s="82"/>
      <c r="IG3774"/>
      <c r="IH3774"/>
      <c r="II3774"/>
      <c r="IJ3774"/>
      <c r="IK3774"/>
      <c r="IL3774"/>
      <c r="IM3774"/>
      <c r="IN3774"/>
    </row>
    <row r="3775" s="33" customFormat="1" ht="15.75" customHeight="1" spans="3:248">
      <c r="C3775" s="86"/>
      <c r="D3775" s="86"/>
      <c r="E3775" s="82"/>
      <c r="F3775" s="87"/>
      <c r="G3775" s="82"/>
      <c r="IG3775"/>
      <c r="IH3775"/>
      <c r="II3775"/>
      <c r="IJ3775"/>
      <c r="IK3775"/>
      <c r="IL3775"/>
      <c r="IM3775"/>
      <c r="IN3775"/>
    </row>
    <row r="3776" s="33" customFormat="1" ht="15.75" customHeight="1" spans="3:248">
      <c r="C3776" s="86"/>
      <c r="D3776" s="86"/>
      <c r="E3776" s="82"/>
      <c r="F3776" s="87"/>
      <c r="G3776" s="82"/>
      <c r="IG3776"/>
      <c r="IH3776"/>
      <c r="II3776"/>
      <c r="IJ3776"/>
      <c r="IK3776"/>
      <c r="IL3776"/>
      <c r="IM3776"/>
      <c r="IN3776"/>
    </row>
    <row r="3777" s="33" customFormat="1" ht="15.75" customHeight="1" spans="3:248">
      <c r="C3777" s="86"/>
      <c r="D3777" s="86"/>
      <c r="E3777" s="82"/>
      <c r="F3777" s="87"/>
      <c r="G3777" s="82"/>
      <c r="IG3777"/>
      <c r="IH3777"/>
      <c r="II3777"/>
      <c r="IJ3777"/>
      <c r="IK3777"/>
      <c r="IL3777"/>
      <c r="IM3777"/>
      <c r="IN3777"/>
    </row>
    <row r="3778" s="33" customFormat="1" ht="15.75" customHeight="1" spans="3:248">
      <c r="C3778" s="86"/>
      <c r="D3778" s="86"/>
      <c r="E3778" s="82"/>
      <c r="F3778" s="87"/>
      <c r="G3778" s="82"/>
      <c r="IG3778"/>
      <c r="IH3778"/>
      <c r="II3778"/>
      <c r="IJ3778"/>
      <c r="IK3778"/>
      <c r="IL3778"/>
      <c r="IM3778"/>
      <c r="IN3778"/>
    </row>
    <row r="3779" s="33" customFormat="1" ht="15.75" customHeight="1" spans="3:248">
      <c r="C3779" s="86"/>
      <c r="D3779" s="86"/>
      <c r="E3779" s="82"/>
      <c r="F3779" s="87"/>
      <c r="G3779" s="82"/>
      <c r="IG3779"/>
      <c r="IH3779"/>
      <c r="II3779"/>
      <c r="IJ3779"/>
      <c r="IK3779"/>
      <c r="IL3779"/>
      <c r="IM3779"/>
      <c r="IN3779"/>
    </row>
    <row r="3780" s="33" customFormat="1" ht="15.75" customHeight="1" spans="3:248">
      <c r="C3780" s="86"/>
      <c r="D3780" s="86"/>
      <c r="E3780" s="82"/>
      <c r="F3780" s="87"/>
      <c r="G3780" s="82"/>
      <c r="IG3780"/>
      <c r="IH3780"/>
      <c r="II3780"/>
      <c r="IJ3780"/>
      <c r="IK3780"/>
      <c r="IL3780"/>
      <c r="IM3780"/>
      <c r="IN3780"/>
    </row>
    <row r="3781" s="33" customFormat="1" ht="15.75" customHeight="1" spans="3:248">
      <c r="C3781" s="86"/>
      <c r="D3781" s="86"/>
      <c r="E3781" s="82"/>
      <c r="F3781" s="87"/>
      <c r="G3781" s="82"/>
      <c r="IG3781"/>
      <c r="IH3781"/>
      <c r="II3781"/>
      <c r="IJ3781"/>
      <c r="IK3781"/>
      <c r="IL3781"/>
      <c r="IM3781"/>
      <c r="IN3781"/>
    </row>
    <row r="3782" s="33" customFormat="1" ht="15.75" customHeight="1" spans="3:248">
      <c r="C3782" s="86"/>
      <c r="D3782" s="86"/>
      <c r="E3782" s="82"/>
      <c r="F3782" s="87"/>
      <c r="G3782" s="82"/>
      <c r="IG3782"/>
      <c r="IH3782"/>
      <c r="II3782"/>
      <c r="IJ3782"/>
      <c r="IK3782"/>
      <c r="IL3782"/>
      <c r="IM3782"/>
      <c r="IN3782"/>
    </row>
    <row r="3783" s="33" customFormat="1" ht="15.75" customHeight="1" spans="3:248">
      <c r="C3783" s="86"/>
      <c r="D3783" s="86"/>
      <c r="E3783" s="82"/>
      <c r="F3783" s="87"/>
      <c r="G3783" s="82"/>
      <c r="IG3783"/>
      <c r="IH3783"/>
      <c r="II3783"/>
      <c r="IJ3783"/>
      <c r="IK3783"/>
      <c r="IL3783"/>
      <c r="IM3783"/>
      <c r="IN3783"/>
    </row>
    <row r="3784" s="33" customFormat="1" ht="15.75" customHeight="1" spans="3:248">
      <c r="C3784" s="86"/>
      <c r="D3784" s="86"/>
      <c r="E3784" s="82"/>
      <c r="F3784" s="87"/>
      <c r="G3784" s="82"/>
      <c r="IG3784"/>
      <c r="IH3784"/>
      <c r="II3784"/>
      <c r="IJ3784"/>
      <c r="IK3784"/>
      <c r="IL3784"/>
      <c r="IM3784"/>
      <c r="IN3784"/>
    </row>
    <row r="3785" s="33" customFormat="1" ht="15.75" customHeight="1" spans="3:248">
      <c r="C3785" s="86"/>
      <c r="D3785" s="86"/>
      <c r="E3785" s="82"/>
      <c r="F3785" s="87"/>
      <c r="G3785" s="82"/>
      <c r="IG3785"/>
      <c r="IH3785"/>
      <c r="II3785"/>
      <c r="IJ3785"/>
      <c r="IK3785"/>
      <c r="IL3785"/>
      <c r="IM3785"/>
      <c r="IN3785"/>
    </row>
    <row r="3786" s="33" customFormat="1" ht="15.75" customHeight="1" spans="3:248">
      <c r="C3786" s="86"/>
      <c r="D3786" s="86"/>
      <c r="E3786" s="82"/>
      <c r="F3786" s="87"/>
      <c r="G3786" s="82"/>
      <c r="IG3786"/>
      <c r="IH3786"/>
      <c r="II3786"/>
      <c r="IJ3786"/>
      <c r="IK3786"/>
      <c r="IL3786"/>
      <c r="IM3786"/>
      <c r="IN3786"/>
    </row>
    <row r="3787" s="33" customFormat="1" ht="15.75" customHeight="1" spans="3:248">
      <c r="C3787" s="86"/>
      <c r="D3787" s="86"/>
      <c r="E3787" s="82"/>
      <c r="F3787" s="87"/>
      <c r="G3787" s="82"/>
      <c r="IG3787"/>
      <c r="IH3787"/>
      <c r="II3787"/>
      <c r="IJ3787"/>
      <c r="IK3787"/>
      <c r="IL3787"/>
      <c r="IM3787"/>
      <c r="IN3787"/>
    </row>
    <row r="3788" s="33" customFormat="1" ht="15.75" customHeight="1" spans="3:248">
      <c r="C3788" s="86"/>
      <c r="D3788" s="86"/>
      <c r="E3788" s="82"/>
      <c r="F3788" s="87"/>
      <c r="G3788" s="82"/>
      <c r="IG3788"/>
      <c r="IH3788"/>
      <c r="II3788"/>
      <c r="IJ3788"/>
      <c r="IK3788"/>
      <c r="IL3788"/>
      <c r="IM3788"/>
      <c r="IN3788"/>
    </row>
    <row r="3789" s="33" customFormat="1" ht="15.75" customHeight="1" spans="3:248">
      <c r="C3789" s="86"/>
      <c r="D3789" s="86"/>
      <c r="E3789" s="82"/>
      <c r="F3789" s="87"/>
      <c r="G3789" s="82"/>
      <c r="IG3789"/>
      <c r="IH3789"/>
      <c r="II3789"/>
      <c r="IJ3789"/>
      <c r="IK3789"/>
      <c r="IL3789"/>
      <c r="IM3789"/>
      <c r="IN3789"/>
    </row>
    <row r="3790" s="33" customFormat="1" ht="15.75" customHeight="1" spans="3:248">
      <c r="C3790" s="86"/>
      <c r="D3790" s="86"/>
      <c r="E3790" s="82"/>
      <c r="F3790" s="87"/>
      <c r="G3790" s="82"/>
      <c r="IG3790"/>
      <c r="IH3790"/>
      <c r="II3790"/>
      <c r="IJ3790"/>
      <c r="IK3790"/>
      <c r="IL3790"/>
      <c r="IM3790"/>
      <c r="IN3790"/>
    </row>
    <row r="3791" s="33" customFormat="1" ht="15.75" customHeight="1" spans="3:248">
      <c r="C3791" s="86"/>
      <c r="D3791" s="86"/>
      <c r="E3791" s="82"/>
      <c r="F3791" s="87"/>
      <c r="G3791" s="82"/>
      <c r="IG3791"/>
      <c r="IH3791"/>
      <c r="II3791"/>
      <c r="IJ3791"/>
      <c r="IK3791"/>
      <c r="IL3791"/>
      <c r="IM3791"/>
      <c r="IN3791"/>
    </row>
    <row r="3792" s="33" customFormat="1" ht="15.75" customHeight="1" spans="3:248">
      <c r="C3792" s="86"/>
      <c r="D3792" s="86"/>
      <c r="E3792" s="82"/>
      <c r="F3792" s="87"/>
      <c r="G3792" s="82"/>
      <c r="IG3792"/>
      <c r="IH3792"/>
      <c r="II3792"/>
      <c r="IJ3792"/>
      <c r="IK3792"/>
      <c r="IL3792"/>
      <c r="IM3792"/>
      <c r="IN3792"/>
    </row>
    <row r="3793" s="33" customFormat="1" ht="15.75" customHeight="1" spans="3:248">
      <c r="C3793" s="86"/>
      <c r="D3793" s="86"/>
      <c r="E3793" s="82"/>
      <c r="F3793" s="87"/>
      <c r="G3793" s="82"/>
      <c r="IG3793"/>
      <c r="IH3793"/>
      <c r="II3793"/>
      <c r="IJ3793"/>
      <c r="IK3793"/>
      <c r="IL3793"/>
      <c r="IM3793"/>
      <c r="IN3793"/>
    </row>
    <row r="3794" s="33" customFormat="1" ht="15.75" customHeight="1" spans="3:248">
      <c r="C3794" s="86"/>
      <c r="D3794" s="86"/>
      <c r="E3794" s="82"/>
      <c r="F3794" s="87"/>
      <c r="G3794" s="82"/>
      <c r="IG3794"/>
      <c r="IH3794"/>
      <c r="II3794"/>
      <c r="IJ3794"/>
      <c r="IK3794"/>
      <c r="IL3794"/>
      <c r="IM3794"/>
      <c r="IN3794"/>
    </row>
    <row r="3795" s="33" customFormat="1" ht="15.75" customHeight="1" spans="3:248">
      <c r="C3795" s="86"/>
      <c r="D3795" s="86"/>
      <c r="E3795" s="82"/>
      <c r="F3795" s="87"/>
      <c r="G3795" s="82"/>
      <c r="IG3795"/>
      <c r="IH3795"/>
      <c r="II3795"/>
      <c r="IJ3795"/>
      <c r="IK3795"/>
      <c r="IL3795"/>
      <c r="IM3795"/>
      <c r="IN3795"/>
    </row>
    <row r="3796" s="33" customFormat="1" ht="15.75" customHeight="1" spans="3:248">
      <c r="C3796" s="86"/>
      <c r="D3796" s="86"/>
      <c r="E3796" s="82"/>
      <c r="F3796" s="87"/>
      <c r="G3796" s="82"/>
      <c r="IG3796"/>
      <c r="IH3796"/>
      <c r="II3796"/>
      <c r="IJ3796"/>
      <c r="IK3796"/>
      <c r="IL3796"/>
      <c r="IM3796"/>
      <c r="IN3796"/>
    </row>
    <row r="3797" s="33" customFormat="1" ht="15.75" customHeight="1" spans="3:248">
      <c r="C3797" s="86"/>
      <c r="D3797" s="86"/>
      <c r="E3797" s="82"/>
      <c r="F3797" s="87"/>
      <c r="G3797" s="82"/>
      <c r="IG3797"/>
      <c r="IH3797"/>
      <c r="II3797"/>
      <c r="IJ3797"/>
      <c r="IK3797"/>
      <c r="IL3797"/>
      <c r="IM3797"/>
      <c r="IN3797"/>
    </row>
    <row r="3798" s="33" customFormat="1" ht="15.75" customHeight="1" spans="3:248">
      <c r="C3798" s="86"/>
      <c r="D3798" s="86"/>
      <c r="E3798" s="82"/>
      <c r="F3798" s="87"/>
      <c r="G3798" s="82"/>
      <c r="IG3798"/>
      <c r="IH3798"/>
      <c r="II3798"/>
      <c r="IJ3798"/>
      <c r="IK3798"/>
      <c r="IL3798"/>
      <c r="IM3798"/>
      <c r="IN3798"/>
    </row>
    <row r="3799" s="33" customFormat="1" ht="15.75" customHeight="1" spans="3:248">
      <c r="C3799" s="86"/>
      <c r="D3799" s="86"/>
      <c r="E3799" s="82"/>
      <c r="F3799" s="87"/>
      <c r="G3799" s="82"/>
      <c r="IG3799"/>
      <c r="IH3799"/>
      <c r="II3799"/>
      <c r="IJ3799"/>
      <c r="IK3799"/>
      <c r="IL3799"/>
      <c r="IM3799"/>
      <c r="IN3799"/>
    </row>
    <row r="3800" s="33" customFormat="1" ht="15.75" customHeight="1" spans="3:248">
      <c r="C3800" s="86"/>
      <c r="D3800" s="86"/>
      <c r="E3800" s="82"/>
      <c r="F3800" s="87"/>
      <c r="G3800" s="82"/>
      <c r="IG3800"/>
      <c r="IH3800"/>
      <c r="II3800"/>
      <c r="IJ3800"/>
      <c r="IK3800"/>
      <c r="IL3800"/>
      <c r="IM3800"/>
      <c r="IN3800"/>
    </row>
    <row r="3801" s="33" customFormat="1" ht="15.75" customHeight="1" spans="3:248">
      <c r="C3801" s="86"/>
      <c r="D3801" s="86"/>
      <c r="E3801" s="82"/>
      <c r="F3801" s="87"/>
      <c r="G3801" s="82"/>
      <c r="IG3801"/>
      <c r="IH3801"/>
      <c r="II3801"/>
      <c r="IJ3801"/>
      <c r="IK3801"/>
      <c r="IL3801"/>
      <c r="IM3801"/>
      <c r="IN3801"/>
    </row>
    <row r="3802" s="33" customFormat="1" ht="15.75" customHeight="1" spans="3:248">
      <c r="C3802" s="86"/>
      <c r="D3802" s="86"/>
      <c r="E3802" s="82"/>
      <c r="F3802" s="87"/>
      <c r="G3802" s="82"/>
      <c r="IG3802"/>
      <c r="IH3802"/>
      <c r="II3802"/>
      <c r="IJ3802"/>
      <c r="IK3802"/>
      <c r="IL3802"/>
      <c r="IM3802"/>
      <c r="IN3802"/>
    </row>
    <row r="3803" s="33" customFormat="1" ht="15.75" customHeight="1" spans="3:248">
      <c r="C3803" s="86"/>
      <c r="D3803" s="86"/>
      <c r="E3803" s="82"/>
      <c r="F3803" s="87"/>
      <c r="G3803" s="82"/>
      <c r="IG3803"/>
      <c r="IH3803"/>
      <c r="II3803"/>
      <c r="IJ3803"/>
      <c r="IK3803"/>
      <c r="IL3803"/>
      <c r="IM3803"/>
      <c r="IN3803"/>
    </row>
    <row r="3804" s="33" customFormat="1" ht="15.75" customHeight="1" spans="3:248">
      <c r="C3804" s="86"/>
      <c r="D3804" s="86"/>
      <c r="E3804" s="82"/>
      <c r="F3804" s="87"/>
      <c r="G3804" s="82"/>
      <c r="IG3804"/>
      <c r="IH3804"/>
      <c r="II3804"/>
      <c r="IJ3804"/>
      <c r="IK3804"/>
      <c r="IL3804"/>
      <c r="IM3804"/>
      <c r="IN3804"/>
    </row>
    <row r="3805" s="33" customFormat="1" ht="15.75" customHeight="1" spans="3:248">
      <c r="C3805" s="86"/>
      <c r="D3805" s="86"/>
      <c r="E3805" s="82"/>
      <c r="F3805" s="87"/>
      <c r="G3805" s="82"/>
      <c r="IG3805"/>
      <c r="IH3805"/>
      <c r="II3805"/>
      <c r="IJ3805"/>
      <c r="IK3805"/>
      <c r="IL3805"/>
      <c r="IM3805"/>
      <c r="IN3805"/>
    </row>
    <row r="3806" s="33" customFormat="1" ht="15.75" customHeight="1" spans="3:248">
      <c r="C3806" s="86"/>
      <c r="D3806" s="86"/>
      <c r="E3806" s="82"/>
      <c r="F3806" s="87"/>
      <c r="G3806" s="82"/>
      <c r="IG3806"/>
      <c r="IH3806"/>
      <c r="II3806"/>
      <c r="IJ3806"/>
      <c r="IK3806"/>
      <c r="IL3806"/>
      <c r="IM3806"/>
      <c r="IN3806"/>
    </row>
    <row r="3807" s="33" customFormat="1" ht="15.75" customHeight="1" spans="3:248">
      <c r="C3807" s="86"/>
      <c r="D3807" s="86"/>
      <c r="E3807" s="82"/>
      <c r="F3807" s="87"/>
      <c r="G3807" s="82"/>
      <c r="IG3807"/>
      <c r="IH3807"/>
      <c r="II3807"/>
      <c r="IJ3807"/>
      <c r="IK3807"/>
      <c r="IL3807"/>
      <c r="IM3807"/>
      <c r="IN3807"/>
    </row>
    <row r="3808" s="33" customFormat="1" ht="15.75" customHeight="1" spans="3:248">
      <c r="C3808" s="86"/>
      <c r="D3808" s="86"/>
      <c r="E3808" s="82"/>
      <c r="F3808" s="87"/>
      <c r="G3808" s="82"/>
      <c r="IG3808"/>
      <c r="IH3808"/>
      <c r="II3808"/>
      <c r="IJ3808"/>
      <c r="IK3808"/>
      <c r="IL3808"/>
      <c r="IM3808"/>
      <c r="IN3808"/>
    </row>
    <row r="3809" s="33" customFormat="1" ht="15.75" customHeight="1" spans="3:248">
      <c r="C3809" s="86"/>
      <c r="D3809" s="86"/>
      <c r="E3809" s="82"/>
      <c r="F3809" s="87"/>
      <c r="G3809" s="82"/>
      <c r="IG3809"/>
      <c r="IH3809"/>
      <c r="II3809"/>
      <c r="IJ3809"/>
      <c r="IK3809"/>
      <c r="IL3809"/>
      <c r="IM3809"/>
      <c r="IN3809"/>
    </row>
    <row r="3810" s="33" customFormat="1" ht="15.75" customHeight="1" spans="3:248">
      <c r="C3810" s="86"/>
      <c r="D3810" s="86"/>
      <c r="E3810" s="82"/>
      <c r="F3810" s="87"/>
      <c r="G3810" s="82"/>
      <c r="IG3810"/>
      <c r="IH3810"/>
      <c r="II3810"/>
      <c r="IJ3810"/>
      <c r="IK3810"/>
      <c r="IL3810"/>
      <c r="IM3810"/>
      <c r="IN3810"/>
    </row>
    <row r="3811" s="33" customFormat="1" ht="15.75" customHeight="1" spans="3:248">
      <c r="C3811" s="86"/>
      <c r="D3811" s="86"/>
      <c r="E3811" s="82"/>
      <c r="F3811" s="87"/>
      <c r="G3811" s="82"/>
      <c r="IG3811"/>
      <c r="IH3811"/>
      <c r="II3811"/>
      <c r="IJ3811"/>
      <c r="IK3811"/>
      <c r="IL3811"/>
      <c r="IM3811"/>
      <c r="IN3811"/>
    </row>
    <row r="3812" s="33" customFormat="1" ht="15.75" customHeight="1" spans="3:248">
      <c r="C3812" s="86"/>
      <c r="D3812" s="86"/>
      <c r="E3812" s="82"/>
      <c r="F3812" s="87"/>
      <c r="G3812" s="82"/>
      <c r="IG3812"/>
      <c r="IH3812"/>
      <c r="II3812"/>
      <c r="IJ3812"/>
      <c r="IK3812"/>
      <c r="IL3812"/>
      <c r="IM3812"/>
      <c r="IN3812"/>
    </row>
    <row r="3813" s="33" customFormat="1" ht="15.75" customHeight="1" spans="3:248">
      <c r="C3813" s="86"/>
      <c r="D3813" s="86"/>
      <c r="E3813" s="82"/>
      <c r="F3813" s="87"/>
      <c r="G3813" s="82"/>
      <c r="IG3813"/>
      <c r="IH3813"/>
      <c r="II3813"/>
      <c r="IJ3813"/>
      <c r="IK3813"/>
      <c r="IL3813"/>
      <c r="IM3813"/>
      <c r="IN3813"/>
    </row>
    <row r="3814" s="33" customFormat="1" ht="15.75" customHeight="1" spans="3:248">
      <c r="C3814" s="86"/>
      <c r="D3814" s="86"/>
      <c r="E3814" s="82"/>
      <c r="F3814" s="87"/>
      <c r="G3814" s="82"/>
      <c r="IG3814"/>
      <c r="IH3814"/>
      <c r="II3814"/>
      <c r="IJ3814"/>
      <c r="IK3814"/>
      <c r="IL3814"/>
      <c r="IM3814"/>
      <c r="IN3814"/>
    </row>
    <row r="3815" s="33" customFormat="1" ht="15.75" customHeight="1" spans="3:248">
      <c r="C3815" s="86"/>
      <c r="D3815" s="86"/>
      <c r="E3815" s="82"/>
      <c r="F3815" s="87"/>
      <c r="G3815" s="82"/>
      <c r="IG3815"/>
      <c r="IH3815"/>
      <c r="II3815"/>
      <c r="IJ3815"/>
      <c r="IK3815"/>
      <c r="IL3815"/>
      <c r="IM3815"/>
      <c r="IN3815"/>
    </row>
    <row r="3816" s="33" customFormat="1" ht="15.75" customHeight="1" spans="3:248">
      <c r="C3816" s="86"/>
      <c r="D3816" s="86"/>
      <c r="E3816" s="82"/>
      <c r="F3816" s="87"/>
      <c r="G3816" s="82"/>
      <c r="IG3816"/>
      <c r="IH3816"/>
      <c r="II3816"/>
      <c r="IJ3816"/>
      <c r="IK3816"/>
      <c r="IL3816"/>
      <c r="IM3816"/>
      <c r="IN3816"/>
    </row>
    <row r="3817" s="33" customFormat="1" ht="15.75" customHeight="1" spans="3:248">
      <c r="C3817" s="86"/>
      <c r="D3817" s="86"/>
      <c r="E3817" s="82"/>
      <c r="F3817" s="87"/>
      <c r="G3817" s="82"/>
      <c r="IG3817"/>
      <c r="IH3817"/>
      <c r="II3817"/>
      <c r="IJ3817"/>
      <c r="IK3817"/>
      <c r="IL3817"/>
      <c r="IM3817"/>
      <c r="IN3817"/>
    </row>
    <row r="3818" s="33" customFormat="1" ht="15.75" customHeight="1" spans="3:248">
      <c r="C3818" s="86"/>
      <c r="D3818" s="86"/>
      <c r="E3818" s="82"/>
      <c r="F3818" s="87"/>
      <c r="G3818" s="82"/>
      <c r="IG3818"/>
      <c r="IH3818"/>
      <c r="II3818"/>
      <c r="IJ3818"/>
      <c r="IK3818"/>
      <c r="IL3818"/>
      <c r="IM3818"/>
      <c r="IN3818"/>
    </row>
    <row r="3819" s="33" customFormat="1" ht="15.75" customHeight="1" spans="3:248">
      <c r="C3819" s="86"/>
      <c r="D3819" s="86"/>
      <c r="E3819" s="82"/>
      <c r="F3819" s="87"/>
      <c r="G3819" s="82"/>
      <c r="IG3819"/>
      <c r="IH3819"/>
      <c r="II3819"/>
      <c r="IJ3819"/>
      <c r="IK3819"/>
      <c r="IL3819"/>
      <c r="IM3819"/>
      <c r="IN3819"/>
    </row>
    <row r="3820" s="33" customFormat="1" ht="15.75" customHeight="1" spans="3:248">
      <c r="C3820" s="86"/>
      <c r="D3820" s="86"/>
      <c r="E3820" s="82"/>
      <c r="F3820" s="87"/>
      <c r="G3820" s="82"/>
      <c r="IG3820"/>
      <c r="IH3820"/>
      <c r="II3820"/>
      <c r="IJ3820"/>
      <c r="IK3820"/>
      <c r="IL3820"/>
      <c r="IM3820"/>
      <c r="IN3820"/>
    </row>
    <row r="3821" s="33" customFormat="1" ht="15.75" customHeight="1" spans="3:248">
      <c r="C3821" s="86"/>
      <c r="D3821" s="86"/>
      <c r="E3821" s="82"/>
      <c r="F3821" s="87"/>
      <c r="G3821" s="82"/>
      <c r="IG3821"/>
      <c r="IH3821"/>
      <c r="II3821"/>
      <c r="IJ3821"/>
      <c r="IK3821"/>
      <c r="IL3821"/>
      <c r="IM3821"/>
      <c r="IN3821"/>
    </row>
    <row r="3822" s="33" customFormat="1" ht="15.75" customHeight="1" spans="3:248">
      <c r="C3822" s="86"/>
      <c r="D3822" s="86"/>
      <c r="E3822" s="82"/>
      <c r="F3822" s="87"/>
      <c r="G3822" s="82"/>
      <c r="IG3822"/>
      <c r="IH3822"/>
      <c r="II3822"/>
      <c r="IJ3822"/>
      <c r="IK3822"/>
      <c r="IL3822"/>
      <c r="IM3822"/>
      <c r="IN3822"/>
    </row>
    <row r="3823" s="33" customFormat="1" ht="15.75" customHeight="1" spans="3:248">
      <c r="C3823" s="86"/>
      <c r="D3823" s="86"/>
      <c r="E3823" s="82"/>
      <c r="F3823" s="87"/>
      <c r="G3823" s="82"/>
      <c r="IG3823"/>
      <c r="IH3823"/>
      <c r="II3823"/>
      <c r="IJ3823"/>
      <c r="IK3823"/>
      <c r="IL3823"/>
      <c r="IM3823"/>
      <c r="IN3823"/>
    </row>
    <row r="3824" s="33" customFormat="1" ht="15.75" customHeight="1" spans="3:248">
      <c r="C3824" s="86"/>
      <c r="D3824" s="86"/>
      <c r="E3824" s="82"/>
      <c r="F3824" s="87"/>
      <c r="G3824" s="82"/>
      <c r="IG3824"/>
      <c r="IH3824"/>
      <c r="II3824"/>
      <c r="IJ3824"/>
      <c r="IK3824"/>
      <c r="IL3824"/>
      <c r="IM3824"/>
      <c r="IN3824"/>
    </row>
    <row r="3825" s="33" customFormat="1" ht="15.75" customHeight="1" spans="3:248">
      <c r="C3825" s="86"/>
      <c r="D3825" s="86"/>
      <c r="E3825" s="82"/>
      <c r="F3825" s="87"/>
      <c r="G3825" s="82"/>
      <c r="IG3825"/>
      <c r="IH3825"/>
      <c r="II3825"/>
      <c r="IJ3825"/>
      <c r="IK3825"/>
      <c r="IL3825"/>
      <c r="IM3825"/>
      <c r="IN3825"/>
    </row>
    <row r="3826" s="33" customFormat="1" ht="15.75" customHeight="1" spans="3:248">
      <c r="C3826" s="86"/>
      <c r="D3826" s="86"/>
      <c r="E3826" s="82"/>
      <c r="F3826" s="87"/>
      <c r="G3826" s="82"/>
      <c r="IG3826"/>
      <c r="IH3826"/>
      <c r="II3826"/>
      <c r="IJ3826"/>
      <c r="IK3826"/>
      <c r="IL3826"/>
      <c r="IM3826"/>
      <c r="IN3826"/>
    </row>
    <row r="3827" s="33" customFormat="1" ht="15.75" customHeight="1" spans="3:248">
      <c r="C3827" s="86"/>
      <c r="D3827" s="86"/>
      <c r="E3827" s="82"/>
      <c r="F3827" s="87"/>
      <c r="G3827" s="82"/>
      <c r="IG3827"/>
      <c r="IH3827"/>
      <c r="II3827"/>
      <c r="IJ3827"/>
      <c r="IK3827"/>
      <c r="IL3827"/>
      <c r="IM3827"/>
      <c r="IN3827"/>
    </row>
    <row r="3828" s="33" customFormat="1" ht="15.75" customHeight="1" spans="3:248">
      <c r="C3828" s="86"/>
      <c r="D3828" s="86"/>
      <c r="E3828" s="82"/>
      <c r="F3828" s="87"/>
      <c r="G3828" s="82"/>
      <c r="IG3828"/>
      <c r="IH3828"/>
      <c r="II3828"/>
      <c r="IJ3828"/>
      <c r="IK3828"/>
      <c r="IL3828"/>
      <c r="IM3828"/>
      <c r="IN3828"/>
    </row>
    <row r="3829" s="33" customFormat="1" ht="15.75" customHeight="1" spans="3:248">
      <c r="C3829" s="86"/>
      <c r="D3829" s="86"/>
      <c r="E3829" s="82"/>
      <c r="F3829" s="87"/>
      <c r="G3829" s="82"/>
      <c r="IG3829"/>
      <c r="IH3829"/>
      <c r="II3829"/>
      <c r="IJ3829"/>
      <c r="IK3829"/>
      <c r="IL3829"/>
      <c r="IM3829"/>
      <c r="IN3829"/>
    </row>
    <row r="3830" s="33" customFormat="1" ht="15.75" customHeight="1" spans="3:248">
      <c r="C3830" s="86"/>
      <c r="D3830" s="86"/>
      <c r="E3830" s="82"/>
      <c r="F3830" s="87"/>
      <c r="G3830" s="82"/>
      <c r="IG3830"/>
      <c r="IH3830"/>
      <c r="II3830"/>
      <c r="IJ3830"/>
      <c r="IK3830"/>
      <c r="IL3830"/>
      <c r="IM3830"/>
      <c r="IN3830"/>
    </row>
    <row r="3831" s="33" customFormat="1" ht="15.75" customHeight="1" spans="3:248">
      <c r="C3831" s="86"/>
      <c r="D3831" s="86"/>
      <c r="E3831" s="82"/>
      <c r="F3831" s="87"/>
      <c r="G3831" s="82"/>
      <c r="IG3831"/>
      <c r="IH3831"/>
      <c r="II3831"/>
      <c r="IJ3831"/>
      <c r="IK3831"/>
      <c r="IL3831"/>
      <c r="IM3831"/>
      <c r="IN3831"/>
    </row>
    <row r="3832" s="33" customFormat="1" ht="15.75" customHeight="1" spans="3:248">
      <c r="C3832" s="86"/>
      <c r="D3832" s="86"/>
      <c r="E3832" s="82"/>
      <c r="F3832" s="87"/>
      <c r="G3832" s="82"/>
      <c r="IG3832"/>
      <c r="IH3832"/>
      <c r="II3832"/>
      <c r="IJ3832"/>
      <c r="IK3832"/>
      <c r="IL3832"/>
      <c r="IM3832"/>
      <c r="IN3832"/>
    </row>
    <row r="3833" s="33" customFormat="1" ht="15.75" customHeight="1" spans="3:248">
      <c r="C3833" s="86"/>
      <c r="D3833" s="86"/>
      <c r="E3833" s="82"/>
      <c r="F3833" s="87"/>
      <c r="G3833" s="82"/>
      <c r="IG3833"/>
      <c r="IH3833"/>
      <c r="II3833"/>
      <c r="IJ3833"/>
      <c r="IK3833"/>
      <c r="IL3833"/>
      <c r="IM3833"/>
      <c r="IN3833"/>
    </row>
    <row r="3834" s="33" customFormat="1" ht="15.75" customHeight="1" spans="3:248">
      <c r="C3834" s="86"/>
      <c r="D3834" s="86"/>
      <c r="E3834" s="82"/>
      <c r="F3834" s="87"/>
      <c r="G3834" s="82"/>
      <c r="IG3834"/>
      <c r="IH3834"/>
      <c r="II3834"/>
      <c r="IJ3834"/>
      <c r="IK3834"/>
      <c r="IL3834"/>
      <c r="IM3834"/>
      <c r="IN3834"/>
    </row>
    <row r="3835" s="33" customFormat="1" ht="15.75" customHeight="1" spans="3:248">
      <c r="C3835" s="86"/>
      <c r="D3835" s="86"/>
      <c r="E3835" s="82"/>
      <c r="F3835" s="87"/>
      <c r="G3835" s="82"/>
      <c r="IG3835"/>
      <c r="IH3835"/>
      <c r="II3835"/>
      <c r="IJ3835"/>
      <c r="IK3835"/>
      <c r="IL3835"/>
      <c r="IM3835"/>
      <c r="IN3835"/>
    </row>
    <row r="3836" s="33" customFormat="1" ht="15.75" customHeight="1" spans="3:248">
      <c r="C3836" s="86"/>
      <c r="D3836" s="86"/>
      <c r="E3836" s="82"/>
      <c r="F3836" s="87"/>
      <c r="G3836" s="82"/>
      <c r="IG3836"/>
      <c r="IH3836"/>
      <c r="II3836"/>
      <c r="IJ3836"/>
      <c r="IK3836"/>
      <c r="IL3836"/>
      <c r="IM3836"/>
      <c r="IN3836"/>
    </row>
    <row r="3837" s="33" customFormat="1" ht="15.75" customHeight="1" spans="3:248">
      <c r="C3837" s="86"/>
      <c r="D3837" s="86"/>
      <c r="E3837" s="82"/>
      <c r="F3837" s="87"/>
      <c r="G3837" s="82"/>
      <c r="IG3837"/>
      <c r="IH3837"/>
      <c r="II3837"/>
      <c r="IJ3837"/>
      <c r="IK3837"/>
      <c r="IL3837"/>
      <c r="IM3837"/>
      <c r="IN3837"/>
    </row>
    <row r="3838" s="33" customFormat="1" ht="15.75" customHeight="1" spans="3:248">
      <c r="C3838" s="86"/>
      <c r="D3838" s="86"/>
      <c r="E3838" s="82"/>
      <c r="F3838" s="87"/>
      <c r="G3838" s="82"/>
      <c r="IG3838"/>
      <c r="IH3838"/>
      <c r="II3838"/>
      <c r="IJ3838"/>
      <c r="IK3838"/>
      <c r="IL3838"/>
      <c r="IM3838"/>
      <c r="IN3838"/>
    </row>
    <row r="3839" s="33" customFormat="1" ht="15.75" customHeight="1" spans="3:248">
      <c r="C3839" s="86"/>
      <c r="D3839" s="86"/>
      <c r="E3839" s="82"/>
      <c r="F3839" s="87"/>
      <c r="G3839" s="82"/>
      <c r="IG3839"/>
      <c r="IH3839"/>
      <c r="II3839"/>
      <c r="IJ3839"/>
      <c r="IK3839"/>
      <c r="IL3839"/>
      <c r="IM3839"/>
      <c r="IN3839"/>
    </row>
    <row r="3840" s="33" customFormat="1" ht="15.75" customHeight="1" spans="3:248">
      <c r="C3840" s="86"/>
      <c r="D3840" s="86"/>
      <c r="E3840" s="82"/>
      <c r="F3840" s="87"/>
      <c r="G3840" s="82"/>
      <c r="IG3840"/>
      <c r="IH3840"/>
      <c r="II3840"/>
      <c r="IJ3840"/>
      <c r="IK3840"/>
      <c r="IL3840"/>
      <c r="IM3840"/>
      <c r="IN3840"/>
    </row>
    <row r="3841" s="33" customFormat="1" ht="15.75" customHeight="1" spans="3:248">
      <c r="C3841" s="86"/>
      <c r="D3841" s="86"/>
      <c r="E3841" s="82"/>
      <c r="F3841" s="87"/>
      <c r="G3841" s="82"/>
      <c r="IG3841"/>
      <c r="IH3841"/>
      <c r="II3841"/>
      <c r="IJ3841"/>
      <c r="IK3841"/>
      <c r="IL3841"/>
      <c r="IM3841"/>
      <c r="IN3841"/>
    </row>
    <row r="3842" s="33" customFormat="1" ht="15.75" customHeight="1" spans="3:248">
      <c r="C3842" s="86"/>
      <c r="D3842" s="86"/>
      <c r="E3842" s="82"/>
      <c r="F3842" s="87"/>
      <c r="G3842" s="82"/>
      <c r="IG3842"/>
      <c r="IH3842"/>
      <c r="II3842"/>
      <c r="IJ3842"/>
      <c r="IK3842"/>
      <c r="IL3842"/>
      <c r="IM3842"/>
      <c r="IN3842"/>
    </row>
    <row r="3843" s="33" customFormat="1" ht="15.75" customHeight="1" spans="3:248">
      <c r="C3843" s="86"/>
      <c r="D3843" s="86"/>
      <c r="E3843" s="82"/>
      <c r="F3843" s="87"/>
      <c r="G3843" s="82"/>
      <c r="IG3843"/>
      <c r="IH3843"/>
      <c r="II3843"/>
      <c r="IJ3843"/>
      <c r="IK3843"/>
      <c r="IL3843"/>
      <c r="IM3843"/>
      <c r="IN3843"/>
    </row>
    <row r="3844" s="33" customFormat="1" ht="15.75" customHeight="1" spans="3:248">
      <c r="C3844" s="86"/>
      <c r="D3844" s="86"/>
      <c r="E3844" s="82"/>
      <c r="F3844" s="87"/>
      <c r="G3844" s="82"/>
      <c r="IG3844"/>
      <c r="IH3844"/>
      <c r="II3844"/>
      <c r="IJ3844"/>
      <c r="IK3844"/>
      <c r="IL3844"/>
      <c r="IM3844"/>
      <c r="IN3844"/>
    </row>
    <row r="3845" s="33" customFormat="1" ht="15.75" customHeight="1" spans="3:248">
      <c r="C3845" s="86"/>
      <c r="D3845" s="86"/>
      <c r="E3845" s="82"/>
      <c r="F3845" s="87"/>
      <c r="G3845" s="82"/>
      <c r="IG3845"/>
      <c r="IH3845"/>
      <c r="II3845"/>
      <c r="IJ3845"/>
      <c r="IK3845"/>
      <c r="IL3845"/>
      <c r="IM3845"/>
      <c r="IN3845"/>
    </row>
    <row r="3846" s="33" customFormat="1" ht="15.75" customHeight="1" spans="3:248">
      <c r="C3846" s="86"/>
      <c r="D3846" s="86"/>
      <c r="E3846" s="82"/>
      <c r="F3846" s="87"/>
      <c r="G3846" s="82"/>
      <c r="IG3846"/>
      <c r="IH3846"/>
      <c r="II3846"/>
      <c r="IJ3846"/>
      <c r="IK3846"/>
      <c r="IL3846"/>
      <c r="IM3846"/>
      <c r="IN3846"/>
    </row>
    <row r="3847" s="33" customFormat="1" ht="15.75" customHeight="1" spans="3:248">
      <c r="C3847" s="86"/>
      <c r="D3847" s="86"/>
      <c r="E3847" s="82"/>
      <c r="F3847" s="87"/>
      <c r="G3847" s="82"/>
      <c r="IG3847"/>
      <c r="IH3847"/>
      <c r="II3847"/>
      <c r="IJ3847"/>
      <c r="IK3847"/>
      <c r="IL3847"/>
      <c r="IM3847"/>
      <c r="IN3847"/>
    </row>
    <row r="3848" s="33" customFormat="1" ht="15.75" customHeight="1" spans="3:248">
      <c r="C3848" s="86"/>
      <c r="D3848" s="86"/>
      <c r="E3848" s="82"/>
      <c r="F3848" s="87"/>
      <c r="G3848" s="82"/>
      <c r="IG3848"/>
      <c r="IH3848"/>
      <c r="II3848"/>
      <c r="IJ3848"/>
      <c r="IK3848"/>
      <c r="IL3848"/>
      <c r="IM3848"/>
      <c r="IN3848"/>
    </row>
    <row r="3849" s="33" customFormat="1" ht="15.75" customHeight="1" spans="3:248">
      <c r="C3849" s="86"/>
      <c r="D3849" s="86"/>
      <c r="E3849" s="82"/>
      <c r="F3849" s="87"/>
      <c r="G3849" s="82"/>
      <c r="IG3849"/>
      <c r="IH3849"/>
      <c r="II3849"/>
      <c r="IJ3849"/>
      <c r="IK3849"/>
      <c r="IL3849"/>
      <c r="IM3849"/>
      <c r="IN3849"/>
    </row>
    <row r="3850" s="33" customFormat="1" ht="15.75" customHeight="1" spans="3:248">
      <c r="C3850" s="86"/>
      <c r="D3850" s="86"/>
      <c r="E3850" s="82"/>
      <c r="F3850" s="87"/>
      <c r="G3850" s="82"/>
      <c r="IG3850"/>
      <c r="IH3850"/>
      <c r="II3850"/>
      <c r="IJ3850"/>
      <c r="IK3850"/>
      <c r="IL3850"/>
      <c r="IM3850"/>
      <c r="IN3850"/>
    </row>
    <row r="3851" s="33" customFormat="1" ht="15.75" customHeight="1" spans="3:248">
      <c r="C3851" s="86"/>
      <c r="D3851" s="86"/>
      <c r="E3851" s="82"/>
      <c r="F3851" s="87"/>
      <c r="G3851" s="82"/>
      <c r="IG3851"/>
      <c r="IH3851"/>
      <c r="II3851"/>
      <c r="IJ3851"/>
      <c r="IK3851"/>
      <c r="IL3851"/>
      <c r="IM3851"/>
      <c r="IN3851"/>
    </row>
    <row r="3852" s="33" customFormat="1" ht="15.75" customHeight="1" spans="3:248">
      <c r="C3852" s="86"/>
      <c r="D3852" s="86"/>
      <c r="E3852" s="82"/>
      <c r="F3852" s="87"/>
      <c r="G3852" s="82"/>
      <c r="IG3852"/>
      <c r="IH3852"/>
      <c r="II3852"/>
      <c r="IJ3852"/>
      <c r="IK3852"/>
      <c r="IL3852"/>
      <c r="IM3852"/>
      <c r="IN3852"/>
    </row>
    <row r="3853" s="33" customFormat="1" ht="15.75" customHeight="1" spans="3:248">
      <c r="C3853" s="86"/>
      <c r="D3853" s="86"/>
      <c r="E3853" s="82"/>
      <c r="F3853" s="87"/>
      <c r="G3853" s="82"/>
      <c r="IG3853"/>
      <c r="IH3853"/>
      <c r="II3853"/>
      <c r="IJ3853"/>
      <c r="IK3853"/>
      <c r="IL3853"/>
      <c r="IM3853"/>
      <c r="IN3853"/>
    </row>
    <row r="3854" s="33" customFormat="1" ht="15.75" customHeight="1" spans="3:248">
      <c r="C3854" s="86"/>
      <c r="D3854" s="86"/>
      <c r="E3854" s="82"/>
      <c r="F3854" s="87"/>
      <c r="G3854" s="82"/>
      <c r="IG3854"/>
      <c r="IH3854"/>
      <c r="II3854"/>
      <c r="IJ3854"/>
      <c r="IK3854"/>
      <c r="IL3854"/>
      <c r="IM3854"/>
      <c r="IN3854"/>
    </row>
    <row r="3855" s="33" customFormat="1" ht="15.75" customHeight="1" spans="3:248">
      <c r="C3855" s="86"/>
      <c r="D3855" s="86"/>
      <c r="E3855" s="82"/>
      <c r="F3855" s="87"/>
      <c r="G3855" s="82"/>
      <c r="IG3855"/>
      <c r="IH3855"/>
      <c r="II3855"/>
      <c r="IJ3855"/>
      <c r="IK3855"/>
      <c r="IL3855"/>
      <c r="IM3855"/>
      <c r="IN3855"/>
    </row>
    <row r="3856" s="33" customFormat="1" ht="15.75" customHeight="1" spans="3:248">
      <c r="C3856" s="86"/>
      <c r="D3856" s="86"/>
      <c r="E3856" s="82"/>
      <c r="F3856" s="87"/>
      <c r="G3856" s="82"/>
      <c r="IG3856"/>
      <c r="IH3856"/>
      <c r="II3856"/>
      <c r="IJ3856"/>
      <c r="IK3856"/>
      <c r="IL3856"/>
      <c r="IM3856"/>
      <c r="IN3856"/>
    </row>
    <row r="3857" s="33" customFormat="1" ht="15.75" customHeight="1" spans="3:248">
      <c r="C3857" s="86"/>
      <c r="D3857" s="86"/>
      <c r="E3857" s="82"/>
      <c r="F3857" s="87"/>
      <c r="G3857" s="82"/>
      <c r="IG3857"/>
      <c r="IH3857"/>
      <c r="II3857"/>
      <c r="IJ3857"/>
      <c r="IK3857"/>
      <c r="IL3857"/>
      <c r="IM3857"/>
      <c r="IN3857"/>
    </row>
    <row r="3858" s="33" customFormat="1" ht="15.75" customHeight="1" spans="3:248">
      <c r="C3858" s="86"/>
      <c r="D3858" s="86"/>
      <c r="E3858" s="82"/>
      <c r="F3858" s="87"/>
      <c r="G3858" s="82"/>
      <c r="IG3858"/>
      <c r="IH3858"/>
      <c r="II3858"/>
      <c r="IJ3858"/>
      <c r="IK3858"/>
      <c r="IL3858"/>
      <c r="IM3858"/>
      <c r="IN3858"/>
    </row>
    <row r="3859" s="33" customFormat="1" ht="15.75" customHeight="1" spans="3:248">
      <c r="C3859" s="86"/>
      <c r="D3859" s="86"/>
      <c r="E3859" s="82"/>
      <c r="F3859" s="87"/>
      <c r="G3859" s="82"/>
      <c r="IG3859"/>
      <c r="IH3859"/>
      <c r="II3859"/>
      <c r="IJ3859"/>
      <c r="IK3859"/>
      <c r="IL3859"/>
      <c r="IM3859"/>
      <c r="IN3859"/>
    </row>
    <row r="3860" s="33" customFormat="1" ht="15.75" customHeight="1" spans="3:248">
      <c r="C3860" s="86"/>
      <c r="D3860" s="86"/>
      <c r="E3860" s="82"/>
      <c r="F3860" s="87"/>
      <c r="G3860" s="82"/>
      <c r="IG3860"/>
      <c r="IH3860"/>
      <c r="II3860"/>
      <c r="IJ3860"/>
      <c r="IK3860"/>
      <c r="IL3860"/>
      <c r="IM3860"/>
      <c r="IN3860"/>
    </row>
    <row r="3861" s="33" customFormat="1" ht="15.75" customHeight="1" spans="3:248">
      <c r="C3861" s="86"/>
      <c r="D3861" s="86"/>
      <c r="E3861" s="82"/>
      <c r="F3861" s="87"/>
      <c r="G3861" s="82"/>
      <c r="IG3861"/>
      <c r="IH3861"/>
      <c r="II3861"/>
      <c r="IJ3861"/>
      <c r="IK3861"/>
      <c r="IL3861"/>
      <c r="IM3861"/>
      <c r="IN3861"/>
    </row>
    <row r="3862" s="33" customFormat="1" ht="15.75" customHeight="1" spans="3:248">
      <c r="C3862" s="86"/>
      <c r="D3862" s="86"/>
      <c r="E3862" s="82"/>
      <c r="F3862" s="87"/>
      <c r="G3862" s="82"/>
      <c r="IG3862"/>
      <c r="IH3862"/>
      <c r="II3862"/>
      <c r="IJ3862"/>
      <c r="IK3862"/>
      <c r="IL3862"/>
      <c r="IM3862"/>
      <c r="IN3862"/>
    </row>
    <row r="3863" s="33" customFormat="1" ht="15.75" customHeight="1" spans="3:248">
      <c r="C3863" s="86"/>
      <c r="D3863" s="86"/>
      <c r="E3863" s="82"/>
      <c r="F3863" s="87"/>
      <c r="G3863" s="82"/>
      <c r="IG3863"/>
      <c r="IH3863"/>
      <c r="II3863"/>
      <c r="IJ3863"/>
      <c r="IK3863"/>
      <c r="IL3863"/>
      <c r="IM3863"/>
      <c r="IN3863"/>
    </row>
    <row r="3864" s="33" customFormat="1" ht="15.75" customHeight="1" spans="3:248">
      <c r="C3864" s="86"/>
      <c r="D3864" s="86"/>
      <c r="E3864" s="82"/>
      <c r="F3864" s="87"/>
      <c r="G3864" s="82"/>
      <c r="IG3864"/>
      <c r="IH3864"/>
      <c r="II3864"/>
      <c r="IJ3864"/>
      <c r="IK3864"/>
      <c r="IL3864"/>
      <c r="IM3864"/>
      <c r="IN3864"/>
    </row>
    <row r="3865" s="33" customFormat="1" ht="15.75" customHeight="1" spans="3:248">
      <c r="C3865" s="86"/>
      <c r="D3865" s="86"/>
      <c r="E3865" s="82"/>
      <c r="F3865" s="87"/>
      <c r="G3865" s="82"/>
      <c r="IG3865"/>
      <c r="IH3865"/>
      <c r="II3865"/>
      <c r="IJ3865"/>
      <c r="IK3865"/>
      <c r="IL3865"/>
      <c r="IM3865"/>
      <c r="IN3865"/>
    </row>
    <row r="3866" s="33" customFormat="1" ht="15.75" customHeight="1" spans="3:248">
      <c r="C3866" s="86"/>
      <c r="D3866" s="86"/>
      <c r="E3866" s="82"/>
      <c r="F3866" s="87"/>
      <c r="G3866" s="82"/>
      <c r="IG3866"/>
      <c r="IH3866"/>
      <c r="II3866"/>
      <c r="IJ3866"/>
      <c r="IK3866"/>
      <c r="IL3866"/>
      <c r="IM3866"/>
      <c r="IN3866"/>
    </row>
    <row r="3867" s="33" customFormat="1" ht="15.75" customHeight="1" spans="3:248">
      <c r="C3867" s="86"/>
      <c r="D3867" s="86"/>
      <c r="E3867" s="82"/>
      <c r="F3867" s="87"/>
      <c r="G3867" s="82"/>
      <c r="IG3867"/>
      <c r="IH3867"/>
      <c r="II3867"/>
      <c r="IJ3867"/>
      <c r="IK3867"/>
      <c r="IL3867"/>
      <c r="IM3867"/>
      <c r="IN3867"/>
    </row>
    <row r="3868" s="33" customFormat="1" ht="15.75" customHeight="1" spans="3:248">
      <c r="C3868" s="86"/>
      <c r="D3868" s="86"/>
      <c r="E3868" s="82"/>
      <c r="F3868" s="87"/>
      <c r="G3868" s="82"/>
      <c r="IG3868"/>
      <c r="IH3868"/>
      <c r="II3868"/>
      <c r="IJ3868"/>
      <c r="IK3868"/>
      <c r="IL3868"/>
      <c r="IM3868"/>
      <c r="IN3868"/>
    </row>
    <row r="3869" s="33" customFormat="1" ht="15.75" customHeight="1" spans="3:248">
      <c r="C3869" s="86"/>
      <c r="D3869" s="86"/>
      <c r="E3869" s="82"/>
      <c r="F3869" s="87"/>
      <c r="G3869" s="82"/>
      <c r="IG3869"/>
      <c r="IH3869"/>
      <c r="II3869"/>
      <c r="IJ3869"/>
      <c r="IK3869"/>
      <c r="IL3869"/>
      <c r="IM3869"/>
      <c r="IN3869"/>
    </row>
    <row r="3870" s="33" customFormat="1" ht="15.75" customHeight="1" spans="3:248">
      <c r="C3870" s="86"/>
      <c r="D3870" s="86"/>
      <c r="E3870" s="82"/>
      <c r="F3870" s="87"/>
      <c r="G3870" s="82"/>
      <c r="IG3870"/>
      <c r="IH3870"/>
      <c r="II3870"/>
      <c r="IJ3870"/>
      <c r="IK3870"/>
      <c r="IL3870"/>
      <c r="IM3870"/>
      <c r="IN3870"/>
    </row>
    <row r="3871" s="33" customFormat="1" ht="15.75" customHeight="1" spans="3:248">
      <c r="C3871" s="86"/>
      <c r="D3871" s="86"/>
      <c r="E3871" s="82"/>
      <c r="F3871" s="87"/>
      <c r="G3871" s="82"/>
      <c r="IG3871"/>
      <c r="IH3871"/>
      <c r="II3871"/>
      <c r="IJ3871"/>
      <c r="IK3871"/>
      <c r="IL3871"/>
      <c r="IM3871"/>
      <c r="IN3871"/>
    </row>
    <row r="3872" s="33" customFormat="1" ht="15.75" customHeight="1" spans="3:248">
      <c r="C3872" s="86"/>
      <c r="D3872" s="86"/>
      <c r="E3872" s="82"/>
      <c r="F3872" s="87"/>
      <c r="G3872" s="82"/>
      <c r="IG3872"/>
      <c r="IH3872"/>
      <c r="II3872"/>
      <c r="IJ3872"/>
      <c r="IK3872"/>
      <c r="IL3872"/>
      <c r="IM3872"/>
      <c r="IN3872"/>
    </row>
    <row r="3873" s="33" customFormat="1" ht="15.75" customHeight="1" spans="3:248">
      <c r="C3873" s="86"/>
      <c r="D3873" s="86"/>
      <c r="E3873" s="82"/>
      <c r="F3873" s="87"/>
      <c r="G3873" s="82"/>
      <c r="IG3873"/>
      <c r="IH3873"/>
      <c r="II3873"/>
      <c r="IJ3873"/>
      <c r="IK3873"/>
      <c r="IL3873"/>
      <c r="IM3873"/>
      <c r="IN3873"/>
    </row>
    <row r="3874" s="33" customFormat="1" ht="15.75" customHeight="1" spans="3:248">
      <c r="C3874" s="86"/>
      <c r="D3874" s="86"/>
      <c r="E3874" s="82"/>
      <c r="F3874" s="87"/>
      <c r="G3874" s="82"/>
      <c r="IG3874"/>
      <c r="IH3874"/>
      <c r="II3874"/>
      <c r="IJ3874"/>
      <c r="IK3874"/>
      <c r="IL3874"/>
      <c r="IM3874"/>
      <c r="IN3874"/>
    </row>
    <row r="3875" s="33" customFormat="1" ht="15.75" customHeight="1" spans="3:248">
      <c r="C3875" s="86"/>
      <c r="D3875" s="86"/>
      <c r="E3875" s="82"/>
      <c r="F3875" s="87"/>
      <c r="G3875" s="82"/>
      <c r="IG3875"/>
      <c r="IH3875"/>
      <c r="II3875"/>
      <c r="IJ3875"/>
      <c r="IK3875"/>
      <c r="IL3875"/>
      <c r="IM3875"/>
      <c r="IN3875"/>
    </row>
    <row r="3876" s="33" customFormat="1" ht="15.75" customHeight="1" spans="3:248">
      <c r="C3876" s="86"/>
      <c r="D3876" s="86"/>
      <c r="E3876" s="82"/>
      <c r="F3876" s="87"/>
      <c r="G3876" s="82"/>
      <c r="IG3876"/>
      <c r="IH3876"/>
      <c r="II3876"/>
      <c r="IJ3876"/>
      <c r="IK3876"/>
      <c r="IL3876"/>
      <c r="IM3876"/>
      <c r="IN3876"/>
    </row>
    <row r="3877" s="33" customFormat="1" ht="15.75" customHeight="1" spans="3:248">
      <c r="C3877" s="86"/>
      <c r="D3877" s="86"/>
      <c r="E3877" s="82"/>
      <c r="F3877" s="87"/>
      <c r="G3877" s="82"/>
      <c r="IG3877"/>
      <c r="IH3877"/>
      <c r="II3877"/>
      <c r="IJ3877"/>
      <c r="IK3877"/>
      <c r="IL3877"/>
      <c r="IM3877"/>
      <c r="IN3877"/>
    </row>
    <row r="3878" s="33" customFormat="1" ht="15.75" customHeight="1" spans="3:248">
      <c r="C3878" s="86"/>
      <c r="D3878" s="86"/>
      <c r="E3878" s="82"/>
      <c r="F3878" s="87"/>
      <c r="G3878" s="82"/>
      <c r="IG3878"/>
      <c r="IH3878"/>
      <c r="II3878"/>
      <c r="IJ3878"/>
      <c r="IK3878"/>
      <c r="IL3878"/>
      <c r="IM3878"/>
      <c r="IN3878"/>
    </row>
    <row r="3879" s="33" customFormat="1" ht="15.75" customHeight="1" spans="3:248">
      <c r="C3879" s="86"/>
      <c r="D3879" s="86"/>
      <c r="E3879" s="82"/>
      <c r="F3879" s="87"/>
      <c r="G3879" s="82"/>
      <c r="IG3879"/>
      <c r="IH3879"/>
      <c r="II3879"/>
      <c r="IJ3879"/>
      <c r="IK3879"/>
      <c r="IL3879"/>
      <c r="IM3879"/>
      <c r="IN3879"/>
    </row>
    <row r="3880" s="33" customFormat="1" ht="15.75" customHeight="1" spans="3:248">
      <c r="C3880" s="86"/>
      <c r="D3880" s="86"/>
      <c r="E3880" s="82"/>
      <c r="F3880" s="87"/>
      <c r="G3880" s="82"/>
      <c r="IG3880"/>
      <c r="IH3880"/>
      <c r="II3880"/>
      <c r="IJ3880"/>
      <c r="IK3880"/>
      <c r="IL3880"/>
      <c r="IM3880"/>
      <c r="IN3880"/>
    </row>
    <row r="3881" s="33" customFormat="1" ht="15.75" customHeight="1" spans="3:248">
      <c r="C3881" s="86"/>
      <c r="D3881" s="86"/>
      <c r="E3881" s="82"/>
      <c r="F3881" s="87"/>
      <c r="G3881" s="82"/>
      <c r="IG3881"/>
      <c r="IH3881"/>
      <c r="II3881"/>
      <c r="IJ3881"/>
      <c r="IK3881"/>
      <c r="IL3881"/>
      <c r="IM3881"/>
      <c r="IN3881"/>
    </row>
    <row r="3882" s="33" customFormat="1" ht="15.75" customHeight="1" spans="3:248">
      <c r="C3882" s="86"/>
      <c r="D3882" s="86"/>
      <c r="E3882" s="82"/>
      <c r="F3882" s="87"/>
      <c r="G3882" s="82"/>
      <c r="IG3882"/>
      <c r="IH3882"/>
      <c r="II3882"/>
      <c r="IJ3882"/>
      <c r="IK3882"/>
      <c r="IL3882"/>
      <c r="IM3882"/>
      <c r="IN3882"/>
    </row>
    <row r="3883" s="33" customFormat="1" ht="15.75" customHeight="1" spans="3:248">
      <c r="C3883" s="86"/>
      <c r="D3883" s="86"/>
      <c r="E3883" s="82"/>
      <c r="F3883" s="87"/>
      <c r="G3883" s="82"/>
      <c r="IG3883"/>
      <c r="IH3883"/>
      <c r="II3883"/>
      <c r="IJ3883"/>
      <c r="IK3883"/>
      <c r="IL3883"/>
      <c r="IM3883"/>
      <c r="IN3883"/>
    </row>
    <row r="3884" s="33" customFormat="1" ht="15.75" customHeight="1" spans="3:248">
      <c r="C3884" s="86"/>
      <c r="D3884" s="86"/>
      <c r="E3884" s="82"/>
      <c r="F3884" s="87"/>
      <c r="G3884" s="82"/>
      <c r="IG3884"/>
      <c r="IH3884"/>
      <c r="II3884"/>
      <c r="IJ3884"/>
      <c r="IK3884"/>
      <c r="IL3884"/>
      <c r="IM3884"/>
      <c r="IN3884"/>
    </row>
    <row r="3885" s="33" customFormat="1" ht="15.75" customHeight="1" spans="3:248">
      <c r="C3885" s="86"/>
      <c r="D3885" s="86"/>
      <c r="E3885" s="82"/>
      <c r="F3885" s="87"/>
      <c r="G3885" s="82"/>
      <c r="IG3885"/>
      <c r="IH3885"/>
      <c r="II3885"/>
      <c r="IJ3885"/>
      <c r="IK3885"/>
      <c r="IL3885"/>
      <c r="IM3885"/>
      <c r="IN3885"/>
    </row>
    <row r="3886" s="33" customFormat="1" ht="15.75" customHeight="1" spans="3:248">
      <c r="C3886" s="86"/>
      <c r="D3886" s="86"/>
      <c r="E3886" s="82"/>
      <c r="F3886" s="87"/>
      <c r="G3886" s="82"/>
      <c r="IG3886"/>
      <c r="IH3886"/>
      <c r="II3886"/>
      <c r="IJ3886"/>
      <c r="IK3886"/>
      <c r="IL3886"/>
      <c r="IM3886"/>
      <c r="IN3886"/>
    </row>
    <row r="3887" s="33" customFormat="1" ht="15.75" customHeight="1" spans="3:248">
      <c r="C3887" s="86"/>
      <c r="D3887" s="86"/>
      <c r="E3887" s="82"/>
      <c r="F3887" s="87"/>
      <c r="G3887" s="82"/>
      <c r="IG3887"/>
      <c r="IH3887"/>
      <c r="II3887"/>
      <c r="IJ3887"/>
      <c r="IK3887"/>
      <c r="IL3887"/>
      <c r="IM3887"/>
      <c r="IN3887"/>
    </row>
    <row r="3888" s="33" customFormat="1" ht="15.75" customHeight="1" spans="3:248">
      <c r="C3888" s="86"/>
      <c r="D3888" s="86"/>
      <c r="E3888" s="82"/>
      <c r="F3888" s="87"/>
      <c r="G3888" s="82"/>
      <c r="IG3888"/>
      <c r="IH3888"/>
      <c r="II3888"/>
      <c r="IJ3888"/>
      <c r="IK3888"/>
      <c r="IL3888"/>
      <c r="IM3888"/>
      <c r="IN3888"/>
    </row>
    <row r="3889" s="33" customFormat="1" ht="15.75" customHeight="1" spans="3:248">
      <c r="C3889" s="86"/>
      <c r="D3889" s="86"/>
      <c r="E3889" s="82"/>
      <c r="F3889" s="87"/>
      <c r="G3889" s="82"/>
      <c r="IG3889"/>
      <c r="IH3889"/>
      <c r="II3889"/>
      <c r="IJ3889"/>
      <c r="IK3889"/>
      <c r="IL3889"/>
      <c r="IM3889"/>
      <c r="IN3889"/>
    </row>
    <row r="3890" s="33" customFormat="1" ht="15.75" customHeight="1" spans="3:248">
      <c r="C3890" s="86"/>
      <c r="D3890" s="86"/>
      <c r="E3890" s="82"/>
      <c r="F3890" s="87"/>
      <c r="G3890" s="82"/>
      <c r="IG3890"/>
      <c r="IH3890"/>
      <c r="II3890"/>
      <c r="IJ3890"/>
      <c r="IK3890"/>
      <c r="IL3890"/>
      <c r="IM3890"/>
      <c r="IN3890"/>
    </row>
    <row r="3891" s="33" customFormat="1" ht="15.75" customHeight="1" spans="3:248">
      <c r="C3891" s="86"/>
      <c r="D3891" s="86"/>
      <c r="E3891" s="82"/>
      <c r="F3891" s="87"/>
      <c r="G3891" s="82"/>
      <c r="IG3891"/>
      <c r="IH3891"/>
      <c r="II3891"/>
      <c r="IJ3891"/>
      <c r="IK3891"/>
      <c r="IL3891"/>
      <c r="IM3891"/>
      <c r="IN3891"/>
    </row>
    <row r="3892" s="33" customFormat="1" ht="15.75" customHeight="1" spans="3:248">
      <c r="C3892" s="86"/>
      <c r="D3892" s="86"/>
      <c r="E3892" s="82"/>
      <c r="F3892" s="87"/>
      <c r="G3892" s="82"/>
      <c r="IG3892"/>
      <c r="IH3892"/>
      <c r="II3892"/>
      <c r="IJ3892"/>
      <c r="IK3892"/>
      <c r="IL3892"/>
      <c r="IM3892"/>
      <c r="IN3892"/>
    </row>
    <row r="3893" s="33" customFormat="1" ht="15.75" customHeight="1" spans="3:248">
      <c r="C3893" s="86"/>
      <c r="D3893" s="86"/>
      <c r="E3893" s="82"/>
      <c r="F3893" s="87"/>
      <c r="G3893" s="82"/>
      <c r="IG3893"/>
      <c r="IH3893"/>
      <c r="II3893"/>
      <c r="IJ3893"/>
      <c r="IK3893"/>
      <c r="IL3893"/>
      <c r="IM3893"/>
      <c r="IN3893"/>
    </row>
    <row r="3894" s="33" customFormat="1" ht="15.75" customHeight="1" spans="3:248">
      <c r="C3894" s="86"/>
      <c r="D3894" s="86"/>
      <c r="E3894" s="82"/>
      <c r="F3894" s="87"/>
      <c r="G3894" s="82"/>
      <c r="IG3894"/>
      <c r="IH3894"/>
      <c r="II3894"/>
      <c r="IJ3894"/>
      <c r="IK3894"/>
      <c r="IL3894"/>
      <c r="IM3894"/>
      <c r="IN3894"/>
    </row>
    <row r="3895" s="33" customFormat="1" ht="15.75" customHeight="1" spans="3:248">
      <c r="C3895" s="86"/>
      <c r="D3895" s="86"/>
      <c r="E3895" s="82"/>
      <c r="F3895" s="87"/>
      <c r="G3895" s="82"/>
      <c r="IG3895"/>
      <c r="IH3895"/>
      <c r="II3895"/>
      <c r="IJ3895"/>
      <c r="IK3895"/>
      <c r="IL3895"/>
      <c r="IM3895"/>
      <c r="IN3895"/>
    </row>
    <row r="3896" s="33" customFormat="1" ht="15.75" customHeight="1" spans="3:248">
      <c r="C3896" s="86"/>
      <c r="D3896" s="86"/>
      <c r="E3896" s="82"/>
      <c r="F3896" s="87"/>
      <c r="G3896" s="82"/>
      <c r="IG3896"/>
      <c r="IH3896"/>
      <c r="II3896"/>
      <c r="IJ3896"/>
      <c r="IK3896"/>
      <c r="IL3896"/>
      <c r="IM3896"/>
      <c r="IN3896"/>
    </row>
    <row r="3897" s="33" customFormat="1" ht="15.75" customHeight="1" spans="3:248">
      <c r="C3897" s="86"/>
      <c r="D3897" s="86"/>
      <c r="E3897" s="82"/>
      <c r="F3897" s="87"/>
      <c r="G3897" s="82"/>
      <c r="IG3897"/>
      <c r="IH3897"/>
      <c r="II3897"/>
      <c r="IJ3897"/>
      <c r="IK3897"/>
      <c r="IL3897"/>
      <c r="IM3897"/>
      <c r="IN3897"/>
    </row>
    <row r="3898" s="33" customFormat="1" ht="15.75" customHeight="1" spans="3:248">
      <c r="C3898" s="86"/>
      <c r="D3898" s="86"/>
      <c r="E3898" s="82"/>
      <c r="F3898" s="87"/>
      <c r="G3898" s="82"/>
      <c r="IG3898"/>
      <c r="IH3898"/>
      <c r="II3898"/>
      <c r="IJ3898"/>
      <c r="IK3898"/>
      <c r="IL3898"/>
      <c r="IM3898"/>
      <c r="IN3898"/>
    </row>
    <row r="3899" s="33" customFormat="1" ht="15.75" customHeight="1" spans="3:248">
      <c r="C3899" s="86"/>
      <c r="D3899" s="86"/>
      <c r="E3899" s="82"/>
      <c r="F3899" s="87"/>
      <c r="G3899" s="82"/>
      <c r="IG3899"/>
      <c r="IH3899"/>
      <c r="II3899"/>
      <c r="IJ3899"/>
      <c r="IK3899"/>
      <c r="IL3899"/>
      <c r="IM3899"/>
      <c r="IN3899"/>
    </row>
    <row r="3900" s="33" customFormat="1" ht="15.75" customHeight="1" spans="3:248">
      <c r="C3900" s="86"/>
      <c r="D3900" s="86"/>
      <c r="E3900" s="82"/>
      <c r="F3900" s="87"/>
      <c r="G3900" s="82"/>
      <c r="IG3900"/>
      <c r="IH3900"/>
      <c r="II3900"/>
      <c r="IJ3900"/>
      <c r="IK3900"/>
      <c r="IL3900"/>
      <c r="IM3900"/>
      <c r="IN3900"/>
    </row>
    <row r="3901" s="33" customFormat="1" ht="15.75" customHeight="1" spans="3:248">
      <c r="C3901" s="86"/>
      <c r="D3901" s="86"/>
      <c r="E3901" s="82"/>
      <c r="F3901" s="87"/>
      <c r="G3901" s="82"/>
      <c r="IG3901"/>
      <c r="IH3901"/>
      <c r="II3901"/>
      <c r="IJ3901"/>
      <c r="IK3901"/>
      <c r="IL3901"/>
      <c r="IM3901"/>
      <c r="IN3901"/>
    </row>
    <row r="3902" s="33" customFormat="1" ht="15.75" customHeight="1" spans="3:248">
      <c r="C3902" s="86"/>
      <c r="D3902" s="86"/>
      <c r="E3902" s="82"/>
      <c r="F3902" s="87"/>
      <c r="G3902" s="82"/>
      <c r="IG3902"/>
      <c r="IH3902"/>
      <c r="II3902"/>
      <c r="IJ3902"/>
      <c r="IK3902"/>
      <c r="IL3902"/>
      <c r="IM3902"/>
      <c r="IN3902"/>
    </row>
    <row r="3903" s="33" customFormat="1" ht="15.75" customHeight="1" spans="3:248">
      <c r="C3903" s="86"/>
      <c r="D3903" s="86"/>
      <c r="E3903" s="82"/>
      <c r="F3903" s="87"/>
      <c r="G3903" s="82"/>
      <c r="IG3903"/>
      <c r="IH3903"/>
      <c r="II3903"/>
      <c r="IJ3903"/>
      <c r="IK3903"/>
      <c r="IL3903"/>
      <c r="IM3903"/>
      <c r="IN3903"/>
    </row>
    <row r="3904" s="33" customFormat="1" ht="15.75" customHeight="1" spans="3:248">
      <c r="C3904" s="86"/>
      <c r="D3904" s="86"/>
      <c r="E3904" s="82"/>
      <c r="F3904" s="87"/>
      <c r="G3904" s="82"/>
      <c r="IG3904"/>
      <c r="IH3904"/>
      <c r="II3904"/>
      <c r="IJ3904"/>
      <c r="IK3904"/>
      <c r="IL3904"/>
      <c r="IM3904"/>
      <c r="IN3904"/>
    </row>
    <row r="3905" s="33" customFormat="1" ht="15.75" customHeight="1" spans="3:248">
      <c r="C3905" s="86"/>
      <c r="D3905" s="86"/>
      <c r="E3905" s="82"/>
      <c r="F3905" s="87"/>
      <c r="G3905" s="82"/>
      <c r="IG3905"/>
      <c r="IH3905"/>
      <c r="II3905"/>
      <c r="IJ3905"/>
      <c r="IK3905"/>
      <c r="IL3905"/>
      <c r="IM3905"/>
      <c r="IN3905"/>
    </row>
    <row r="3906" s="33" customFormat="1" ht="15.75" customHeight="1" spans="3:248">
      <c r="C3906" s="86"/>
      <c r="D3906" s="86"/>
      <c r="E3906" s="82"/>
      <c r="F3906" s="87"/>
      <c r="G3906" s="82"/>
      <c r="IG3906"/>
      <c r="IH3906"/>
      <c r="II3906"/>
      <c r="IJ3906"/>
      <c r="IK3906"/>
      <c r="IL3906"/>
      <c r="IM3906"/>
      <c r="IN3906"/>
    </row>
    <row r="3907" s="33" customFormat="1" ht="15.75" customHeight="1" spans="3:248">
      <c r="C3907" s="86"/>
      <c r="D3907" s="86"/>
      <c r="E3907" s="82"/>
      <c r="F3907" s="87"/>
      <c r="G3907" s="82"/>
      <c r="IG3907"/>
      <c r="IH3907"/>
      <c r="II3907"/>
      <c r="IJ3907"/>
      <c r="IK3907"/>
      <c r="IL3907"/>
      <c r="IM3907"/>
      <c r="IN3907"/>
    </row>
    <row r="3908" s="33" customFormat="1" ht="15.75" customHeight="1" spans="3:248">
      <c r="C3908" s="86"/>
      <c r="D3908" s="86"/>
      <c r="E3908" s="82"/>
      <c r="F3908" s="87"/>
      <c r="G3908" s="82"/>
      <c r="IG3908"/>
      <c r="IH3908"/>
      <c r="II3908"/>
      <c r="IJ3908"/>
      <c r="IK3908"/>
      <c r="IL3908"/>
      <c r="IM3908"/>
      <c r="IN3908"/>
    </row>
    <row r="3909" s="33" customFormat="1" ht="15.75" customHeight="1" spans="3:248">
      <c r="C3909" s="86"/>
      <c r="D3909" s="86"/>
      <c r="E3909" s="82"/>
      <c r="F3909" s="87"/>
      <c r="G3909" s="82"/>
      <c r="IG3909"/>
      <c r="IH3909"/>
      <c r="II3909"/>
      <c r="IJ3909"/>
      <c r="IK3909"/>
      <c r="IL3909"/>
      <c r="IM3909"/>
      <c r="IN3909"/>
    </row>
    <row r="3910" s="33" customFormat="1" ht="15.75" customHeight="1" spans="3:248">
      <c r="C3910" s="86"/>
      <c r="D3910" s="86"/>
      <c r="E3910" s="82"/>
      <c r="F3910" s="87"/>
      <c r="G3910" s="82"/>
      <c r="IG3910"/>
      <c r="IH3910"/>
      <c r="II3910"/>
      <c r="IJ3910"/>
      <c r="IK3910"/>
      <c r="IL3910"/>
      <c r="IM3910"/>
      <c r="IN3910"/>
    </row>
    <row r="3911" s="33" customFormat="1" ht="15.75" customHeight="1" spans="3:248">
      <c r="C3911" s="86"/>
      <c r="D3911" s="86"/>
      <c r="E3911" s="82"/>
      <c r="F3911" s="87"/>
      <c r="G3911" s="82"/>
      <c r="IG3911"/>
      <c r="IH3911"/>
      <c r="II3911"/>
      <c r="IJ3911"/>
      <c r="IK3911"/>
      <c r="IL3911"/>
      <c r="IM3911"/>
      <c r="IN3911"/>
    </row>
    <row r="3912" s="33" customFormat="1" ht="15.75" customHeight="1" spans="3:248">
      <c r="C3912" s="86"/>
      <c r="D3912" s="86"/>
      <c r="E3912" s="82"/>
      <c r="F3912" s="87"/>
      <c r="G3912" s="82"/>
      <c r="IG3912"/>
      <c r="IH3912"/>
      <c r="II3912"/>
      <c r="IJ3912"/>
      <c r="IK3912"/>
      <c r="IL3912"/>
      <c r="IM3912"/>
      <c r="IN3912"/>
    </row>
    <row r="3913" s="33" customFormat="1" ht="15.75" customHeight="1" spans="3:248">
      <c r="C3913" s="86"/>
      <c r="D3913" s="86"/>
      <c r="E3913" s="82"/>
      <c r="F3913" s="87"/>
      <c r="G3913" s="82"/>
      <c r="IG3913"/>
      <c r="IH3913"/>
      <c r="II3913"/>
      <c r="IJ3913"/>
      <c r="IK3913"/>
      <c r="IL3913"/>
      <c r="IM3913"/>
      <c r="IN3913"/>
    </row>
    <row r="3914" s="33" customFormat="1" ht="15.75" customHeight="1" spans="3:248">
      <c r="C3914" s="86"/>
      <c r="D3914" s="86"/>
      <c r="E3914" s="82"/>
      <c r="F3914" s="87"/>
      <c r="G3914" s="82"/>
      <c r="IG3914"/>
      <c r="IH3914"/>
      <c r="II3914"/>
      <c r="IJ3914"/>
      <c r="IK3914"/>
      <c r="IL3914"/>
      <c r="IM3914"/>
      <c r="IN3914"/>
    </row>
    <row r="3915" s="33" customFormat="1" ht="15.75" customHeight="1" spans="3:248">
      <c r="C3915" s="86"/>
      <c r="D3915" s="86"/>
      <c r="E3915" s="82"/>
      <c r="F3915" s="87"/>
      <c r="G3915" s="82"/>
      <c r="IG3915"/>
      <c r="IH3915"/>
      <c r="II3915"/>
      <c r="IJ3915"/>
      <c r="IK3915"/>
      <c r="IL3915"/>
      <c r="IM3915"/>
      <c r="IN3915"/>
    </row>
    <row r="3916" s="33" customFormat="1" ht="15.75" customHeight="1" spans="3:248">
      <c r="C3916" s="86"/>
      <c r="D3916" s="86"/>
      <c r="E3916" s="82"/>
      <c r="F3916" s="87"/>
      <c r="G3916" s="82"/>
      <c r="IG3916"/>
      <c r="IH3916"/>
      <c r="II3916"/>
      <c r="IJ3916"/>
      <c r="IK3916"/>
      <c r="IL3916"/>
      <c r="IM3916"/>
      <c r="IN3916"/>
    </row>
    <row r="3917" s="33" customFormat="1" ht="15.75" customHeight="1" spans="3:248">
      <c r="C3917" s="86"/>
      <c r="D3917" s="86"/>
      <c r="E3917" s="82"/>
      <c r="F3917" s="87"/>
      <c r="G3917" s="82"/>
      <c r="IG3917"/>
      <c r="IH3917"/>
      <c r="II3917"/>
      <c r="IJ3917"/>
      <c r="IK3917"/>
      <c r="IL3917"/>
      <c r="IM3917"/>
      <c r="IN3917"/>
    </row>
    <row r="3918" s="33" customFormat="1" ht="15.75" customHeight="1" spans="3:248">
      <c r="C3918" s="86"/>
      <c r="D3918" s="86"/>
      <c r="E3918" s="82"/>
      <c r="F3918" s="87"/>
      <c r="G3918" s="82"/>
      <c r="IG3918"/>
      <c r="IH3918"/>
      <c r="II3918"/>
      <c r="IJ3918"/>
      <c r="IK3918"/>
      <c r="IL3918"/>
      <c r="IM3918"/>
      <c r="IN3918"/>
    </row>
    <row r="3919" s="33" customFormat="1" ht="15.75" customHeight="1" spans="3:248">
      <c r="C3919" s="86"/>
      <c r="D3919" s="86"/>
      <c r="E3919" s="82"/>
      <c r="F3919" s="87"/>
      <c r="G3919" s="82"/>
      <c r="IG3919"/>
      <c r="IH3919"/>
      <c r="II3919"/>
      <c r="IJ3919"/>
      <c r="IK3919"/>
      <c r="IL3919"/>
      <c r="IM3919"/>
      <c r="IN3919"/>
    </row>
    <row r="3920" s="33" customFormat="1" ht="15.75" customHeight="1" spans="3:248">
      <c r="C3920" s="86"/>
      <c r="D3920" s="86"/>
      <c r="E3920" s="82"/>
      <c r="F3920" s="87"/>
      <c r="G3920" s="82"/>
      <c r="IG3920"/>
      <c r="IH3920"/>
      <c r="II3920"/>
      <c r="IJ3920"/>
      <c r="IK3920"/>
      <c r="IL3920"/>
      <c r="IM3920"/>
      <c r="IN3920"/>
    </row>
    <row r="3921" s="33" customFormat="1" ht="15.75" customHeight="1" spans="3:248">
      <c r="C3921" s="86"/>
      <c r="D3921" s="86"/>
      <c r="E3921" s="82"/>
      <c r="F3921" s="87"/>
      <c r="G3921" s="82"/>
      <c r="IG3921"/>
      <c r="IH3921"/>
      <c r="II3921"/>
      <c r="IJ3921"/>
      <c r="IK3921"/>
      <c r="IL3921"/>
      <c r="IM3921"/>
      <c r="IN3921"/>
    </row>
    <row r="3922" s="33" customFormat="1" ht="15.75" customHeight="1" spans="3:248">
      <c r="C3922" s="86"/>
      <c r="D3922" s="86"/>
      <c r="E3922" s="82"/>
      <c r="F3922" s="87"/>
      <c r="G3922" s="82"/>
      <c r="IG3922"/>
      <c r="IH3922"/>
      <c r="II3922"/>
      <c r="IJ3922"/>
      <c r="IK3922"/>
      <c r="IL3922"/>
      <c r="IM3922"/>
      <c r="IN3922"/>
    </row>
    <row r="3923" s="33" customFormat="1" ht="15.75" customHeight="1" spans="3:248">
      <c r="C3923" s="86"/>
      <c r="D3923" s="86"/>
      <c r="E3923" s="82"/>
      <c r="F3923" s="87"/>
      <c r="G3923" s="82"/>
      <c r="IG3923"/>
      <c r="IH3923"/>
      <c r="II3923"/>
      <c r="IJ3923"/>
      <c r="IK3923"/>
      <c r="IL3923"/>
      <c r="IM3923"/>
      <c r="IN3923"/>
    </row>
    <row r="3924" s="33" customFormat="1" ht="15.75" customHeight="1" spans="3:248">
      <c r="C3924" s="86"/>
      <c r="D3924" s="86"/>
      <c r="E3924" s="82"/>
      <c r="F3924" s="87"/>
      <c r="G3924" s="82"/>
      <c r="IG3924"/>
      <c r="IH3924"/>
      <c r="II3924"/>
      <c r="IJ3924"/>
      <c r="IK3924"/>
      <c r="IL3924"/>
      <c r="IM3924"/>
      <c r="IN3924"/>
    </row>
    <row r="3925" s="33" customFormat="1" ht="15.75" customHeight="1" spans="3:248">
      <c r="C3925" s="86"/>
      <c r="D3925" s="86"/>
      <c r="E3925" s="82"/>
      <c r="F3925" s="87"/>
      <c r="G3925" s="82"/>
      <c r="IG3925"/>
      <c r="IH3925"/>
      <c r="II3925"/>
      <c r="IJ3925"/>
      <c r="IK3925"/>
      <c r="IL3925"/>
      <c r="IM3925"/>
      <c r="IN3925"/>
    </row>
    <row r="3926" s="33" customFormat="1" ht="15.75" customHeight="1" spans="3:248">
      <c r="C3926" s="86"/>
      <c r="D3926" s="86"/>
      <c r="E3926" s="82"/>
      <c r="F3926" s="87"/>
      <c r="G3926" s="82"/>
      <c r="IG3926"/>
      <c r="IH3926"/>
      <c r="II3926"/>
      <c r="IJ3926"/>
      <c r="IK3926"/>
      <c r="IL3926"/>
      <c r="IM3926"/>
      <c r="IN3926"/>
    </row>
    <row r="3927" s="33" customFormat="1" ht="15.75" customHeight="1" spans="3:248">
      <c r="C3927" s="86"/>
      <c r="D3927" s="86"/>
      <c r="E3927" s="82"/>
      <c r="F3927" s="87"/>
      <c r="G3927" s="82"/>
      <c r="IG3927"/>
      <c r="IH3927"/>
      <c r="II3927"/>
      <c r="IJ3927"/>
      <c r="IK3927"/>
      <c r="IL3927"/>
      <c r="IM3927"/>
      <c r="IN3927"/>
    </row>
    <row r="3928" s="33" customFormat="1" ht="15.75" customHeight="1" spans="3:248">
      <c r="C3928" s="86"/>
      <c r="D3928" s="86"/>
      <c r="E3928" s="82"/>
      <c r="F3928" s="87"/>
      <c r="G3928" s="82"/>
      <c r="IG3928"/>
      <c r="IH3928"/>
      <c r="II3928"/>
      <c r="IJ3928"/>
      <c r="IK3928"/>
      <c r="IL3928"/>
      <c r="IM3928"/>
      <c r="IN3928"/>
    </row>
    <row r="3929" s="33" customFormat="1" ht="15.75" customHeight="1" spans="3:248">
      <c r="C3929" s="86"/>
      <c r="D3929" s="86"/>
      <c r="E3929" s="82"/>
      <c r="F3929" s="87"/>
      <c r="G3929" s="82"/>
      <c r="IG3929"/>
      <c r="IH3929"/>
      <c r="II3929"/>
      <c r="IJ3929"/>
      <c r="IK3929"/>
      <c r="IL3929"/>
      <c r="IM3929"/>
      <c r="IN3929"/>
    </row>
    <row r="3930" s="33" customFormat="1" ht="15.75" customHeight="1" spans="3:248">
      <c r="C3930" s="86"/>
      <c r="D3930" s="86"/>
      <c r="E3930" s="82"/>
      <c r="F3930" s="87"/>
      <c r="G3930" s="82"/>
      <c r="IG3930"/>
      <c r="IH3930"/>
      <c r="II3930"/>
      <c r="IJ3930"/>
      <c r="IK3930"/>
      <c r="IL3930"/>
      <c r="IM3930"/>
      <c r="IN3930"/>
    </row>
    <row r="3931" s="33" customFormat="1" ht="15.75" customHeight="1" spans="3:248">
      <c r="C3931" s="86"/>
      <c r="D3931" s="86"/>
      <c r="E3931" s="82"/>
      <c r="F3931" s="87"/>
      <c r="G3931" s="82"/>
      <c r="IG3931"/>
      <c r="IH3931"/>
      <c r="II3931"/>
      <c r="IJ3931"/>
      <c r="IK3931"/>
      <c r="IL3931"/>
      <c r="IM3931"/>
      <c r="IN3931"/>
    </row>
    <row r="3932" s="33" customFormat="1" ht="15.75" customHeight="1" spans="3:248">
      <c r="C3932" s="86"/>
      <c r="D3932" s="86"/>
      <c r="E3932" s="82"/>
      <c r="F3932" s="87"/>
      <c r="G3932" s="82"/>
      <c r="IG3932"/>
      <c r="IH3932"/>
      <c r="II3932"/>
      <c r="IJ3932"/>
      <c r="IK3932"/>
      <c r="IL3932"/>
      <c r="IM3932"/>
      <c r="IN3932"/>
    </row>
    <row r="3933" s="33" customFormat="1" ht="15.75" customHeight="1" spans="3:248">
      <c r="C3933" s="86"/>
      <c r="D3933" s="86"/>
      <c r="E3933" s="82"/>
      <c r="F3933" s="87"/>
      <c r="G3933" s="82"/>
      <c r="IG3933"/>
      <c r="IH3933"/>
      <c r="II3933"/>
      <c r="IJ3933"/>
      <c r="IK3933"/>
      <c r="IL3933"/>
      <c r="IM3933"/>
      <c r="IN3933"/>
    </row>
    <row r="3934" s="33" customFormat="1" ht="15.75" customHeight="1" spans="3:248">
      <c r="C3934" s="86"/>
      <c r="D3934" s="86"/>
      <c r="E3934" s="82"/>
      <c r="F3934" s="87"/>
      <c r="G3934" s="82"/>
      <c r="IG3934"/>
      <c r="IH3934"/>
      <c r="II3934"/>
      <c r="IJ3934"/>
      <c r="IK3934"/>
      <c r="IL3934"/>
      <c r="IM3934"/>
      <c r="IN3934"/>
    </row>
    <row r="3935" s="33" customFormat="1" ht="15.75" customHeight="1" spans="3:248">
      <c r="C3935" s="86"/>
      <c r="D3935" s="86"/>
      <c r="E3935" s="82"/>
      <c r="F3935" s="87"/>
      <c r="G3935" s="82"/>
      <c r="IG3935"/>
      <c r="IH3935"/>
      <c r="II3935"/>
      <c r="IJ3935"/>
      <c r="IK3935"/>
      <c r="IL3935"/>
      <c r="IM3935"/>
      <c r="IN3935"/>
    </row>
    <row r="3936" s="33" customFormat="1" ht="15.75" customHeight="1" spans="3:248">
      <c r="C3936" s="86"/>
      <c r="D3936" s="86"/>
      <c r="E3936" s="82"/>
      <c r="F3936" s="87"/>
      <c r="G3936" s="82"/>
      <c r="IG3936"/>
      <c r="IH3936"/>
      <c r="II3936"/>
      <c r="IJ3936"/>
      <c r="IK3936"/>
      <c r="IL3936"/>
      <c r="IM3936"/>
      <c r="IN3936"/>
    </row>
    <row r="3937" s="33" customFormat="1" ht="15.75" customHeight="1" spans="3:248">
      <c r="C3937" s="86"/>
      <c r="D3937" s="86"/>
      <c r="E3937" s="82"/>
      <c r="F3937" s="87"/>
      <c r="G3937" s="82"/>
      <c r="IG3937"/>
      <c r="IH3937"/>
      <c r="II3937"/>
      <c r="IJ3937"/>
      <c r="IK3937"/>
      <c r="IL3937"/>
      <c r="IM3937"/>
      <c r="IN3937"/>
    </row>
    <row r="3938" s="33" customFormat="1" ht="15.75" customHeight="1" spans="3:248">
      <c r="C3938" s="86"/>
      <c r="D3938" s="86"/>
      <c r="E3938" s="82"/>
      <c r="F3938" s="87"/>
      <c r="G3938" s="82"/>
      <c r="IG3938"/>
      <c r="IH3938"/>
      <c r="II3938"/>
      <c r="IJ3938"/>
      <c r="IK3938"/>
      <c r="IL3938"/>
      <c r="IM3938"/>
      <c r="IN3938"/>
    </row>
    <row r="3939" s="33" customFormat="1" ht="15.75" customHeight="1" spans="3:248">
      <c r="C3939" s="86"/>
      <c r="D3939" s="86"/>
      <c r="E3939" s="82"/>
      <c r="F3939" s="87"/>
      <c r="G3939" s="82"/>
      <c r="IG3939"/>
      <c r="IH3939"/>
      <c r="II3939"/>
      <c r="IJ3939"/>
      <c r="IK3939"/>
      <c r="IL3939"/>
      <c r="IM3939"/>
      <c r="IN3939"/>
    </row>
    <row r="3940" s="33" customFormat="1" ht="15.75" customHeight="1" spans="3:248">
      <c r="C3940" s="86"/>
      <c r="D3940" s="86"/>
      <c r="E3940" s="82"/>
      <c r="F3940" s="87"/>
      <c r="G3940" s="82"/>
      <c r="IG3940"/>
      <c r="IH3940"/>
      <c r="II3940"/>
      <c r="IJ3940"/>
      <c r="IK3940"/>
      <c r="IL3940"/>
      <c r="IM3940"/>
      <c r="IN3940"/>
    </row>
    <row r="3941" s="33" customFormat="1" ht="15.75" customHeight="1" spans="3:248">
      <c r="C3941" s="86"/>
      <c r="D3941" s="86"/>
      <c r="E3941" s="82"/>
      <c r="F3941" s="87"/>
      <c r="G3941" s="82"/>
      <c r="IG3941"/>
      <c r="IH3941"/>
      <c r="II3941"/>
      <c r="IJ3941"/>
      <c r="IK3941"/>
      <c r="IL3941"/>
      <c r="IM3941"/>
      <c r="IN3941"/>
    </row>
    <row r="3942" s="33" customFormat="1" ht="15.75" customHeight="1" spans="3:248">
      <c r="C3942" s="86"/>
      <c r="D3942" s="86"/>
      <c r="E3942" s="82"/>
      <c r="F3942" s="87"/>
      <c r="G3942" s="82"/>
      <c r="IG3942"/>
      <c r="IH3942"/>
      <c r="II3942"/>
      <c r="IJ3942"/>
      <c r="IK3942"/>
      <c r="IL3942"/>
      <c r="IM3942"/>
      <c r="IN3942"/>
    </row>
    <row r="3943" s="33" customFormat="1" ht="15.75" customHeight="1" spans="3:248">
      <c r="C3943" s="86"/>
      <c r="D3943" s="86"/>
      <c r="E3943" s="82"/>
      <c r="F3943" s="87"/>
      <c r="G3943" s="82"/>
      <c r="IG3943"/>
      <c r="IH3943"/>
      <c r="II3943"/>
      <c r="IJ3943"/>
      <c r="IK3943"/>
      <c r="IL3943"/>
      <c r="IM3943"/>
      <c r="IN3943"/>
    </row>
    <row r="3944" s="33" customFormat="1" ht="15.75" customHeight="1" spans="3:248">
      <c r="C3944" s="86"/>
      <c r="D3944" s="86"/>
      <c r="E3944" s="82"/>
      <c r="F3944" s="87"/>
      <c r="G3944" s="82"/>
      <c r="IG3944"/>
      <c r="IH3944"/>
      <c r="II3944"/>
      <c r="IJ3944"/>
      <c r="IK3944"/>
      <c r="IL3944"/>
      <c r="IM3944"/>
      <c r="IN3944"/>
    </row>
    <row r="3945" s="33" customFormat="1" ht="15.75" customHeight="1" spans="3:248">
      <c r="C3945" s="86"/>
      <c r="D3945" s="86"/>
      <c r="E3945" s="82"/>
      <c r="F3945" s="87"/>
      <c r="G3945" s="82"/>
      <c r="IG3945"/>
      <c r="IH3945"/>
      <c r="II3945"/>
      <c r="IJ3945"/>
      <c r="IK3945"/>
      <c r="IL3945"/>
      <c r="IM3945"/>
      <c r="IN3945"/>
    </row>
    <row r="3946" s="33" customFormat="1" ht="15.75" customHeight="1" spans="3:248">
      <c r="C3946" s="86"/>
      <c r="D3946" s="86"/>
      <c r="E3946" s="82"/>
      <c r="F3946" s="87"/>
      <c r="G3946" s="82"/>
      <c r="IG3946"/>
      <c r="IH3946"/>
      <c r="II3946"/>
      <c r="IJ3946"/>
      <c r="IK3946"/>
      <c r="IL3946"/>
      <c r="IM3946"/>
      <c r="IN3946"/>
    </row>
    <row r="3947" s="33" customFormat="1" ht="15.75" customHeight="1" spans="3:248">
      <c r="C3947" s="86"/>
      <c r="D3947" s="86"/>
      <c r="E3947" s="82"/>
      <c r="F3947" s="87"/>
      <c r="G3947" s="82"/>
      <c r="IG3947"/>
      <c r="IH3947"/>
      <c r="II3947"/>
      <c r="IJ3947"/>
      <c r="IK3947"/>
      <c r="IL3947"/>
      <c r="IM3947"/>
      <c r="IN3947"/>
    </row>
    <row r="3948" s="33" customFormat="1" ht="15.75" customHeight="1" spans="3:248">
      <c r="C3948" s="86"/>
      <c r="D3948" s="86"/>
      <c r="E3948" s="82"/>
      <c r="F3948" s="87"/>
      <c r="G3948" s="82"/>
      <c r="IG3948"/>
      <c r="IH3948"/>
      <c r="II3948"/>
      <c r="IJ3948"/>
      <c r="IK3948"/>
      <c r="IL3948"/>
      <c r="IM3948"/>
      <c r="IN3948"/>
    </row>
    <row r="3949" s="33" customFormat="1" ht="15.75" customHeight="1" spans="3:248">
      <c r="C3949" s="86"/>
      <c r="D3949" s="86"/>
      <c r="E3949" s="82"/>
      <c r="F3949" s="87"/>
      <c r="G3949" s="82"/>
      <c r="IG3949"/>
      <c r="IH3949"/>
      <c r="II3949"/>
      <c r="IJ3949"/>
      <c r="IK3949"/>
      <c r="IL3949"/>
      <c r="IM3949"/>
      <c r="IN3949"/>
    </row>
    <row r="3950" s="33" customFormat="1" ht="15.75" customHeight="1" spans="3:248">
      <c r="C3950" s="86"/>
      <c r="D3950" s="86"/>
      <c r="E3950" s="82"/>
      <c r="F3950" s="87"/>
      <c r="G3950" s="82"/>
      <c r="IG3950"/>
      <c r="IH3950"/>
      <c r="II3950"/>
      <c r="IJ3950"/>
      <c r="IK3950"/>
      <c r="IL3950"/>
      <c r="IM3950"/>
      <c r="IN3950"/>
    </row>
    <row r="3951" s="33" customFormat="1" ht="15.75" customHeight="1" spans="3:248">
      <c r="C3951" s="86"/>
      <c r="D3951" s="86"/>
      <c r="E3951" s="82"/>
      <c r="F3951" s="87"/>
      <c r="G3951" s="82"/>
      <c r="IG3951"/>
      <c r="IH3951"/>
      <c r="II3951"/>
      <c r="IJ3951"/>
      <c r="IK3951"/>
      <c r="IL3951"/>
      <c r="IM3951"/>
      <c r="IN3951"/>
    </row>
    <row r="3952" s="33" customFormat="1" ht="15.75" customHeight="1" spans="3:248">
      <c r="C3952" s="86"/>
      <c r="D3952" s="86"/>
      <c r="E3952" s="82"/>
      <c r="F3952" s="87"/>
      <c r="G3952" s="82"/>
      <c r="IG3952"/>
      <c r="IH3952"/>
      <c r="II3952"/>
      <c r="IJ3952"/>
      <c r="IK3952"/>
      <c r="IL3952"/>
      <c r="IM3952"/>
      <c r="IN3952"/>
    </row>
    <row r="3953" s="33" customFormat="1" ht="15.75" customHeight="1" spans="3:248">
      <c r="C3953" s="86"/>
      <c r="D3953" s="86"/>
      <c r="E3953" s="82"/>
      <c r="F3953" s="87"/>
      <c r="G3953" s="82"/>
      <c r="IG3953"/>
      <c r="IH3953"/>
      <c r="II3953"/>
      <c r="IJ3953"/>
      <c r="IK3953"/>
      <c r="IL3953"/>
      <c r="IM3953"/>
      <c r="IN3953"/>
    </row>
    <row r="3954" s="33" customFormat="1" ht="15.75" customHeight="1" spans="3:248">
      <c r="C3954" s="86"/>
      <c r="D3954" s="86"/>
      <c r="E3954" s="82"/>
      <c r="F3954" s="87"/>
      <c r="G3954" s="82"/>
      <c r="IG3954"/>
      <c r="IH3954"/>
      <c r="II3954"/>
      <c r="IJ3954"/>
      <c r="IK3954"/>
      <c r="IL3954"/>
      <c r="IM3954"/>
      <c r="IN3954"/>
    </row>
    <row r="3955" s="33" customFormat="1" ht="15.75" customHeight="1" spans="3:248">
      <c r="C3955" s="86"/>
      <c r="D3955" s="86"/>
      <c r="E3955" s="82"/>
      <c r="F3955" s="87"/>
      <c r="G3955" s="82"/>
      <c r="IG3955"/>
      <c r="IH3955"/>
      <c r="II3955"/>
      <c r="IJ3955"/>
      <c r="IK3955"/>
      <c r="IL3955"/>
      <c r="IM3955"/>
      <c r="IN3955"/>
    </row>
    <row r="3956" s="33" customFormat="1" ht="15.75" customHeight="1" spans="3:248">
      <c r="C3956" s="86"/>
      <c r="D3956" s="86"/>
      <c r="E3956" s="82"/>
      <c r="F3956" s="87"/>
      <c r="G3956" s="82"/>
      <c r="IG3956"/>
      <c r="IH3956"/>
      <c r="II3956"/>
      <c r="IJ3956"/>
      <c r="IK3956"/>
      <c r="IL3956"/>
      <c r="IM3956"/>
      <c r="IN3956"/>
    </row>
    <row r="3957" s="33" customFormat="1" ht="15.75" customHeight="1" spans="3:248">
      <c r="C3957" s="86"/>
      <c r="D3957" s="86"/>
      <c r="E3957" s="82"/>
      <c r="F3957" s="87"/>
      <c r="G3957" s="82"/>
      <c r="IG3957"/>
      <c r="IH3957"/>
      <c r="II3957"/>
      <c r="IJ3957"/>
      <c r="IK3957"/>
      <c r="IL3957"/>
      <c r="IM3957"/>
      <c r="IN3957"/>
    </row>
    <row r="3958" s="33" customFormat="1" ht="15.75" customHeight="1" spans="3:248">
      <c r="C3958" s="86"/>
      <c r="D3958" s="86"/>
      <c r="E3958" s="82"/>
      <c r="F3958" s="87"/>
      <c r="G3958" s="82"/>
      <c r="IG3958"/>
      <c r="IH3958"/>
      <c r="II3958"/>
      <c r="IJ3958"/>
      <c r="IK3958"/>
      <c r="IL3958"/>
      <c r="IM3958"/>
      <c r="IN3958"/>
    </row>
    <row r="3959" s="33" customFormat="1" ht="15.75" customHeight="1" spans="3:248">
      <c r="C3959" s="86"/>
      <c r="D3959" s="86"/>
      <c r="E3959" s="82"/>
      <c r="F3959" s="87"/>
      <c r="G3959" s="82"/>
      <c r="IG3959"/>
      <c r="IH3959"/>
      <c r="II3959"/>
      <c r="IJ3959"/>
      <c r="IK3959"/>
      <c r="IL3959"/>
      <c r="IM3959"/>
      <c r="IN3959"/>
    </row>
    <row r="3960" s="33" customFormat="1" ht="15.75" customHeight="1" spans="3:248">
      <c r="C3960" s="86"/>
      <c r="D3960" s="86"/>
      <c r="E3960" s="82"/>
      <c r="F3960" s="87"/>
      <c r="G3960" s="82"/>
      <c r="IG3960"/>
      <c r="IH3960"/>
      <c r="II3960"/>
      <c r="IJ3960"/>
      <c r="IK3960"/>
      <c r="IL3960"/>
      <c r="IM3960"/>
      <c r="IN3960"/>
    </row>
    <row r="3961" s="33" customFormat="1" ht="15.75" customHeight="1" spans="3:248">
      <c r="C3961" s="86"/>
      <c r="D3961" s="86"/>
      <c r="E3961" s="82"/>
      <c r="F3961" s="87"/>
      <c r="G3961" s="82"/>
      <c r="IG3961"/>
      <c r="IH3961"/>
      <c r="II3961"/>
      <c r="IJ3961"/>
      <c r="IK3961"/>
      <c r="IL3961"/>
      <c r="IM3961"/>
      <c r="IN3961"/>
    </row>
    <row r="3962" s="33" customFormat="1" ht="15.75" customHeight="1" spans="3:248">
      <c r="C3962" s="86"/>
      <c r="D3962" s="86"/>
      <c r="E3962" s="82"/>
      <c r="F3962" s="87"/>
      <c r="G3962" s="82"/>
      <c r="IG3962"/>
      <c r="IH3962"/>
      <c r="II3962"/>
      <c r="IJ3962"/>
      <c r="IK3962"/>
      <c r="IL3962"/>
      <c r="IM3962"/>
      <c r="IN3962"/>
    </row>
    <row r="3963" s="33" customFormat="1" ht="15.75" customHeight="1" spans="3:248">
      <c r="C3963" s="86"/>
      <c r="D3963" s="86"/>
      <c r="E3963" s="82"/>
      <c r="F3963" s="87"/>
      <c r="G3963" s="82"/>
      <c r="IG3963"/>
      <c r="IH3963"/>
      <c r="II3963"/>
      <c r="IJ3963"/>
      <c r="IK3963"/>
      <c r="IL3963"/>
      <c r="IM3963"/>
      <c r="IN3963"/>
    </row>
    <row r="3964" s="33" customFormat="1" ht="15.75" customHeight="1" spans="3:248">
      <c r="C3964" s="86"/>
      <c r="D3964" s="86"/>
      <c r="E3964" s="82"/>
      <c r="F3964" s="87"/>
      <c r="G3964" s="82"/>
      <c r="IG3964"/>
      <c r="IH3964"/>
      <c r="II3964"/>
      <c r="IJ3964"/>
      <c r="IK3964"/>
      <c r="IL3964"/>
      <c r="IM3964"/>
      <c r="IN3964"/>
    </row>
    <row r="3965" s="33" customFormat="1" ht="15.75" customHeight="1" spans="3:248">
      <c r="C3965" s="86"/>
      <c r="D3965" s="86"/>
      <c r="E3965" s="82"/>
      <c r="F3965" s="87"/>
      <c r="G3965" s="82"/>
      <c r="IG3965"/>
      <c r="IH3965"/>
      <c r="II3965"/>
      <c r="IJ3965"/>
      <c r="IK3965"/>
      <c r="IL3965"/>
      <c r="IM3965"/>
      <c r="IN3965"/>
    </row>
    <row r="3966" s="33" customFormat="1" ht="15.75" customHeight="1" spans="3:248">
      <c r="C3966" s="86"/>
      <c r="D3966" s="86"/>
      <c r="E3966" s="82"/>
      <c r="F3966" s="87"/>
      <c r="G3966" s="82"/>
      <c r="IG3966"/>
      <c r="IH3966"/>
      <c r="II3966"/>
      <c r="IJ3966"/>
      <c r="IK3966"/>
      <c r="IL3966"/>
      <c r="IM3966"/>
      <c r="IN3966"/>
    </row>
    <row r="3967" s="33" customFormat="1" ht="15.75" customHeight="1" spans="3:248">
      <c r="C3967" s="86"/>
      <c r="D3967" s="86"/>
      <c r="E3967" s="82"/>
      <c r="F3967" s="87"/>
      <c r="G3967" s="82"/>
      <c r="IG3967"/>
      <c r="IH3967"/>
      <c r="II3967"/>
      <c r="IJ3967"/>
      <c r="IK3967"/>
      <c r="IL3967"/>
      <c r="IM3967"/>
      <c r="IN3967"/>
    </row>
    <row r="3968" s="33" customFormat="1" ht="15.75" customHeight="1" spans="3:248">
      <c r="C3968" s="86"/>
      <c r="D3968" s="86"/>
      <c r="E3968" s="82"/>
      <c r="F3968" s="87"/>
      <c r="G3968" s="82"/>
      <c r="IG3968"/>
      <c r="IH3968"/>
      <c r="II3968"/>
      <c r="IJ3968"/>
      <c r="IK3968"/>
      <c r="IL3968"/>
      <c r="IM3968"/>
      <c r="IN3968"/>
    </row>
    <row r="3969" s="33" customFormat="1" ht="15.75" customHeight="1" spans="3:248">
      <c r="C3969" s="86"/>
      <c r="D3969" s="86"/>
      <c r="E3969" s="82"/>
      <c r="F3969" s="87"/>
      <c r="G3969" s="82"/>
      <c r="IG3969"/>
      <c r="IH3969"/>
      <c r="II3969"/>
      <c r="IJ3969"/>
      <c r="IK3969"/>
      <c r="IL3969"/>
      <c r="IM3969"/>
      <c r="IN3969"/>
    </row>
    <row r="3970" s="33" customFormat="1" ht="15.75" customHeight="1" spans="3:248">
      <c r="C3970" s="86"/>
      <c r="D3970" s="86"/>
      <c r="E3970" s="82"/>
      <c r="F3970" s="87"/>
      <c r="G3970" s="82"/>
      <c r="IG3970"/>
      <c r="IH3970"/>
      <c r="II3970"/>
      <c r="IJ3970"/>
      <c r="IK3970"/>
      <c r="IL3970"/>
      <c r="IM3970"/>
      <c r="IN3970"/>
    </row>
    <row r="3971" s="33" customFormat="1" ht="15.75" customHeight="1" spans="3:248">
      <c r="C3971" s="86"/>
      <c r="D3971" s="86"/>
      <c r="E3971" s="82"/>
      <c r="F3971" s="87"/>
      <c r="G3971" s="82"/>
      <c r="IG3971"/>
      <c r="IH3971"/>
      <c r="II3971"/>
      <c r="IJ3971"/>
      <c r="IK3971"/>
      <c r="IL3971"/>
      <c r="IM3971"/>
      <c r="IN3971"/>
    </row>
    <row r="3972" s="33" customFormat="1" ht="15.75" customHeight="1" spans="3:248">
      <c r="C3972" s="86"/>
      <c r="D3972" s="86"/>
      <c r="E3972" s="82"/>
      <c r="F3972" s="87"/>
      <c r="G3972" s="82"/>
      <c r="IG3972"/>
      <c r="IH3972"/>
      <c r="II3972"/>
      <c r="IJ3972"/>
      <c r="IK3972"/>
      <c r="IL3972"/>
      <c r="IM3972"/>
      <c r="IN3972"/>
    </row>
    <row r="3973" s="33" customFormat="1" ht="15.75" customHeight="1" spans="3:248">
      <c r="C3973" s="86"/>
      <c r="D3973" s="86"/>
      <c r="E3973" s="82"/>
      <c r="F3973" s="87"/>
      <c r="G3973" s="82"/>
      <c r="IG3973"/>
      <c r="IH3973"/>
      <c r="II3973"/>
      <c r="IJ3973"/>
      <c r="IK3973"/>
      <c r="IL3973"/>
      <c r="IM3973"/>
      <c r="IN3973"/>
    </row>
    <row r="3974" s="33" customFormat="1" ht="15.75" customHeight="1" spans="3:248">
      <c r="C3974" s="86"/>
      <c r="D3974" s="86"/>
      <c r="E3974" s="82"/>
      <c r="F3974" s="87"/>
      <c r="G3974" s="82"/>
      <c r="IG3974"/>
      <c r="IH3974"/>
      <c r="II3974"/>
      <c r="IJ3974"/>
      <c r="IK3974"/>
      <c r="IL3974"/>
      <c r="IM3974"/>
      <c r="IN3974"/>
    </row>
    <row r="3975" s="33" customFormat="1" ht="15.75" customHeight="1" spans="3:248">
      <c r="C3975" s="86"/>
      <c r="D3975" s="86"/>
      <c r="E3975" s="82"/>
      <c r="F3975" s="87"/>
      <c r="G3975" s="82"/>
      <c r="IG3975"/>
      <c r="IH3975"/>
      <c r="II3975"/>
      <c r="IJ3975"/>
      <c r="IK3975"/>
      <c r="IL3975"/>
      <c r="IM3975"/>
      <c r="IN3975"/>
    </row>
    <row r="3976" s="33" customFormat="1" ht="15.75" customHeight="1" spans="3:248">
      <c r="C3976" s="86"/>
      <c r="D3976" s="86"/>
      <c r="E3976" s="82"/>
      <c r="F3976" s="87"/>
      <c r="G3976" s="82"/>
      <c r="IG3976"/>
      <c r="IH3976"/>
      <c r="II3976"/>
      <c r="IJ3976"/>
      <c r="IK3976"/>
      <c r="IL3976"/>
      <c r="IM3976"/>
      <c r="IN3976"/>
    </row>
    <row r="3977" s="33" customFormat="1" ht="15.75" customHeight="1" spans="3:248">
      <c r="C3977" s="86"/>
      <c r="D3977" s="86"/>
      <c r="E3977" s="82"/>
      <c r="F3977" s="87"/>
      <c r="G3977" s="82"/>
      <c r="IG3977"/>
      <c r="IH3977"/>
      <c r="II3977"/>
      <c r="IJ3977"/>
      <c r="IK3977"/>
      <c r="IL3977"/>
      <c r="IM3977"/>
      <c r="IN3977"/>
    </row>
    <row r="3978" s="33" customFormat="1" ht="15.75" customHeight="1" spans="3:248">
      <c r="C3978" s="86"/>
      <c r="D3978" s="86"/>
      <c r="E3978" s="82"/>
      <c r="F3978" s="87"/>
      <c r="G3978" s="82"/>
      <c r="IG3978"/>
      <c r="IH3978"/>
      <c r="II3978"/>
      <c r="IJ3978"/>
      <c r="IK3978"/>
      <c r="IL3978"/>
      <c r="IM3978"/>
      <c r="IN3978"/>
    </row>
    <row r="3979" s="33" customFormat="1" ht="15.75" customHeight="1" spans="3:248">
      <c r="C3979" s="86"/>
      <c r="D3979" s="86"/>
      <c r="E3979" s="82"/>
      <c r="F3979" s="87"/>
      <c r="G3979" s="82"/>
      <c r="IG3979"/>
      <c r="IH3979"/>
      <c r="II3979"/>
      <c r="IJ3979"/>
      <c r="IK3979"/>
      <c r="IL3979"/>
      <c r="IM3979"/>
      <c r="IN3979"/>
    </row>
    <row r="3980" s="33" customFormat="1" ht="15.75" customHeight="1" spans="3:248">
      <c r="C3980" s="86"/>
      <c r="D3980" s="86"/>
      <c r="E3980" s="82"/>
      <c r="F3980" s="87"/>
      <c r="G3980" s="82"/>
      <c r="IG3980"/>
      <c r="IH3980"/>
      <c r="II3980"/>
      <c r="IJ3980"/>
      <c r="IK3980"/>
      <c r="IL3980"/>
      <c r="IM3980"/>
      <c r="IN3980"/>
    </row>
    <row r="3981" s="33" customFormat="1" ht="15.75" customHeight="1" spans="3:248">
      <c r="C3981" s="86"/>
      <c r="D3981" s="86"/>
      <c r="E3981" s="82"/>
      <c r="F3981" s="87"/>
      <c r="G3981" s="82"/>
      <c r="IG3981"/>
      <c r="IH3981"/>
      <c r="II3981"/>
      <c r="IJ3981"/>
      <c r="IK3981"/>
      <c r="IL3981"/>
      <c r="IM3981"/>
      <c r="IN3981"/>
    </row>
    <row r="3982" s="33" customFormat="1" ht="15.75" customHeight="1" spans="3:248">
      <c r="C3982" s="86"/>
      <c r="D3982" s="86"/>
      <c r="E3982" s="82"/>
      <c r="F3982" s="87"/>
      <c r="G3982" s="82"/>
      <c r="IG3982"/>
      <c r="IH3982"/>
      <c r="II3982"/>
      <c r="IJ3982"/>
      <c r="IK3982"/>
      <c r="IL3982"/>
      <c r="IM3982"/>
      <c r="IN3982"/>
    </row>
    <row r="3983" s="33" customFormat="1" ht="15.75" customHeight="1" spans="3:248">
      <c r="C3983" s="86"/>
      <c r="D3983" s="86"/>
      <c r="E3983" s="82"/>
      <c r="F3983" s="87"/>
      <c r="G3983" s="82"/>
      <c r="IG3983"/>
      <c r="IH3983"/>
      <c r="II3983"/>
      <c r="IJ3983"/>
      <c r="IK3983"/>
      <c r="IL3983"/>
      <c r="IM3983"/>
      <c r="IN3983"/>
    </row>
    <row r="3984" s="33" customFormat="1" ht="15.75" customHeight="1" spans="3:248">
      <c r="C3984" s="86"/>
      <c r="D3984" s="86"/>
      <c r="E3984" s="82"/>
      <c r="F3984" s="87"/>
      <c r="G3984" s="82"/>
      <c r="IG3984"/>
      <c r="IH3984"/>
      <c r="II3984"/>
      <c r="IJ3984"/>
      <c r="IK3984"/>
      <c r="IL3984"/>
      <c r="IM3984"/>
      <c r="IN3984"/>
    </row>
    <row r="3985" s="33" customFormat="1" ht="15.75" customHeight="1" spans="3:248">
      <c r="C3985" s="86"/>
      <c r="D3985" s="86"/>
      <c r="E3985" s="82"/>
      <c r="F3985" s="87"/>
      <c r="G3985" s="82"/>
      <c r="IG3985"/>
      <c r="IH3985"/>
      <c r="II3985"/>
      <c r="IJ3985"/>
      <c r="IK3985"/>
      <c r="IL3985"/>
      <c r="IM3985"/>
      <c r="IN3985"/>
    </row>
    <row r="3986" s="33" customFormat="1" ht="15.75" customHeight="1" spans="3:248">
      <c r="C3986" s="86"/>
      <c r="D3986" s="86"/>
      <c r="E3986" s="82"/>
      <c r="F3986" s="87"/>
      <c r="G3986" s="82"/>
      <c r="IG3986"/>
      <c r="IH3986"/>
      <c r="II3986"/>
      <c r="IJ3986"/>
      <c r="IK3986"/>
      <c r="IL3986"/>
      <c r="IM3986"/>
      <c r="IN3986"/>
    </row>
    <row r="3987" s="33" customFormat="1" ht="15.75" customHeight="1" spans="3:248">
      <c r="C3987" s="86"/>
      <c r="D3987" s="86"/>
      <c r="E3987" s="82"/>
      <c r="F3987" s="87"/>
      <c r="G3987" s="82"/>
      <c r="IG3987"/>
      <c r="IH3987"/>
      <c r="II3987"/>
      <c r="IJ3987"/>
      <c r="IK3987"/>
      <c r="IL3987"/>
      <c r="IM3987"/>
      <c r="IN3987"/>
    </row>
    <row r="3988" s="33" customFormat="1" ht="15.75" customHeight="1" spans="3:248">
      <c r="C3988" s="86"/>
      <c r="D3988" s="86"/>
      <c r="E3988" s="82"/>
      <c r="F3988" s="87"/>
      <c r="G3988" s="82"/>
      <c r="IG3988"/>
      <c r="IH3988"/>
      <c r="II3988"/>
      <c r="IJ3988"/>
      <c r="IK3988"/>
      <c r="IL3988"/>
      <c r="IM3988"/>
      <c r="IN3988"/>
    </row>
    <row r="3989" s="33" customFormat="1" ht="15.75" customHeight="1" spans="3:248">
      <c r="C3989" s="86"/>
      <c r="D3989" s="86"/>
      <c r="E3989" s="82"/>
      <c r="F3989" s="87"/>
      <c r="G3989" s="82"/>
      <c r="IG3989"/>
      <c r="IH3989"/>
      <c r="II3989"/>
      <c r="IJ3989"/>
      <c r="IK3989"/>
      <c r="IL3989"/>
      <c r="IM3989"/>
      <c r="IN3989"/>
    </row>
    <row r="3990" s="33" customFormat="1" ht="15.75" customHeight="1" spans="3:248">
      <c r="C3990" s="86"/>
      <c r="D3990" s="86"/>
      <c r="E3990" s="82"/>
      <c r="F3990" s="87"/>
      <c r="G3990" s="82"/>
      <c r="IG3990"/>
      <c r="IH3990"/>
      <c r="II3990"/>
      <c r="IJ3990"/>
      <c r="IK3990"/>
      <c r="IL3990"/>
      <c r="IM3990"/>
      <c r="IN3990"/>
    </row>
    <row r="3991" s="33" customFormat="1" ht="15.75" customHeight="1" spans="3:248">
      <c r="C3991" s="86"/>
      <c r="D3991" s="86"/>
      <c r="E3991" s="82"/>
      <c r="F3991" s="87"/>
      <c r="G3991" s="82"/>
      <c r="IG3991"/>
      <c r="IH3991"/>
      <c r="II3991"/>
      <c r="IJ3991"/>
      <c r="IK3991"/>
      <c r="IL3991"/>
      <c r="IM3991"/>
      <c r="IN3991"/>
    </row>
    <row r="3992" s="33" customFormat="1" ht="15.75" customHeight="1" spans="3:248">
      <c r="C3992" s="86"/>
      <c r="D3992" s="86"/>
      <c r="E3992" s="82"/>
      <c r="F3992" s="87"/>
      <c r="G3992" s="82"/>
      <c r="IG3992"/>
      <c r="IH3992"/>
      <c r="II3992"/>
      <c r="IJ3992"/>
      <c r="IK3992"/>
      <c r="IL3992"/>
      <c r="IM3992"/>
      <c r="IN3992"/>
    </row>
    <row r="3993" s="33" customFormat="1" ht="15.75" customHeight="1" spans="3:248">
      <c r="C3993" s="86"/>
      <c r="D3993" s="86"/>
      <c r="E3993" s="82"/>
      <c r="F3993" s="87"/>
      <c r="G3993" s="82"/>
      <c r="IG3993"/>
      <c r="IH3993"/>
      <c r="II3993"/>
      <c r="IJ3993"/>
      <c r="IK3993"/>
      <c r="IL3993"/>
      <c r="IM3993"/>
      <c r="IN3993"/>
    </row>
    <row r="3994" s="33" customFormat="1" ht="15.75" customHeight="1" spans="3:248">
      <c r="C3994" s="86"/>
      <c r="D3994" s="86"/>
      <c r="E3994" s="82"/>
      <c r="F3994" s="87"/>
      <c r="G3994" s="82"/>
      <c r="IG3994"/>
      <c r="IH3994"/>
      <c r="II3994"/>
      <c r="IJ3994"/>
      <c r="IK3994"/>
      <c r="IL3994"/>
      <c r="IM3994"/>
      <c r="IN3994"/>
    </row>
    <row r="3995" s="33" customFormat="1" ht="15.75" customHeight="1" spans="3:248">
      <c r="C3995" s="86"/>
      <c r="D3995" s="86"/>
      <c r="E3995" s="82"/>
      <c r="F3995" s="87"/>
      <c r="G3995" s="82"/>
      <c r="IG3995"/>
      <c r="IH3995"/>
      <c r="II3995"/>
      <c r="IJ3995"/>
      <c r="IK3995"/>
      <c r="IL3995"/>
      <c r="IM3995"/>
      <c r="IN3995"/>
    </row>
    <row r="3996" s="33" customFormat="1" ht="15.75" customHeight="1" spans="3:248">
      <c r="C3996" s="86"/>
      <c r="D3996" s="86"/>
      <c r="E3996" s="82"/>
      <c r="F3996" s="87"/>
      <c r="G3996" s="82"/>
      <c r="IG3996"/>
      <c r="IH3996"/>
      <c r="II3996"/>
      <c r="IJ3996"/>
      <c r="IK3996"/>
      <c r="IL3996"/>
      <c r="IM3996"/>
      <c r="IN3996"/>
    </row>
    <row r="3997" s="33" customFormat="1" ht="15.75" customHeight="1" spans="3:248">
      <c r="C3997" s="86"/>
      <c r="D3997" s="86"/>
      <c r="E3997" s="82"/>
      <c r="F3997" s="87"/>
      <c r="G3997" s="82"/>
      <c r="IG3997"/>
      <c r="IH3997"/>
      <c r="II3997"/>
      <c r="IJ3997"/>
      <c r="IK3997"/>
      <c r="IL3997"/>
      <c r="IM3997"/>
      <c r="IN3997"/>
    </row>
    <row r="3998" s="33" customFormat="1" ht="15.75" customHeight="1" spans="3:248">
      <c r="C3998" s="86"/>
      <c r="D3998" s="86"/>
      <c r="E3998" s="82"/>
      <c r="F3998" s="87"/>
      <c r="G3998" s="82"/>
      <c r="IG3998"/>
      <c r="IH3998"/>
      <c r="II3998"/>
      <c r="IJ3998"/>
      <c r="IK3998"/>
      <c r="IL3998"/>
      <c r="IM3998"/>
      <c r="IN3998"/>
    </row>
    <row r="3999" s="33" customFormat="1" ht="15.75" customHeight="1" spans="3:248">
      <c r="C3999" s="86"/>
      <c r="D3999" s="86"/>
      <c r="E3999" s="82"/>
      <c r="F3999" s="87"/>
      <c r="G3999" s="82"/>
      <c r="IG3999"/>
      <c r="IH3999"/>
      <c r="II3999"/>
      <c r="IJ3999"/>
      <c r="IK3999"/>
      <c r="IL3999"/>
      <c r="IM3999"/>
      <c r="IN3999"/>
    </row>
    <row r="4000" s="33" customFormat="1" ht="15.75" customHeight="1" spans="3:248">
      <c r="C4000" s="86"/>
      <c r="D4000" s="86"/>
      <c r="E4000" s="82"/>
      <c r="F4000" s="87"/>
      <c r="G4000" s="82"/>
      <c r="IG4000"/>
      <c r="IH4000"/>
      <c r="II4000"/>
      <c r="IJ4000"/>
      <c r="IK4000"/>
      <c r="IL4000"/>
      <c r="IM4000"/>
      <c r="IN4000"/>
    </row>
    <row r="4001" s="33" customFormat="1" ht="15.75" customHeight="1" spans="3:248">
      <c r="C4001" s="86"/>
      <c r="D4001" s="86"/>
      <c r="E4001" s="82"/>
      <c r="F4001" s="87"/>
      <c r="G4001" s="82"/>
      <c r="IG4001"/>
      <c r="IH4001"/>
      <c r="II4001"/>
      <c r="IJ4001"/>
      <c r="IK4001"/>
      <c r="IL4001"/>
      <c r="IM4001"/>
      <c r="IN4001"/>
    </row>
    <row r="4002" s="33" customFormat="1" ht="15.75" customHeight="1" spans="3:248">
      <c r="C4002" s="86"/>
      <c r="D4002" s="86"/>
      <c r="E4002" s="82"/>
      <c r="F4002" s="87"/>
      <c r="G4002" s="82"/>
      <c r="IG4002"/>
      <c r="IH4002"/>
      <c r="II4002"/>
      <c r="IJ4002"/>
      <c r="IK4002"/>
      <c r="IL4002"/>
      <c r="IM4002"/>
      <c r="IN4002"/>
    </row>
    <row r="4003" s="33" customFormat="1" ht="15.75" customHeight="1" spans="3:248">
      <c r="C4003" s="86"/>
      <c r="D4003" s="86"/>
      <c r="E4003" s="82"/>
      <c r="F4003" s="87"/>
      <c r="G4003" s="82"/>
      <c r="IG4003"/>
      <c r="IH4003"/>
      <c r="II4003"/>
      <c r="IJ4003"/>
      <c r="IK4003"/>
      <c r="IL4003"/>
      <c r="IM4003"/>
      <c r="IN4003"/>
    </row>
    <row r="4004" s="33" customFormat="1" ht="15.75" customHeight="1" spans="3:248">
      <c r="C4004" s="86"/>
      <c r="D4004" s="86"/>
      <c r="E4004" s="82"/>
      <c r="F4004" s="87"/>
      <c r="G4004" s="82"/>
      <c r="IG4004"/>
      <c r="IH4004"/>
      <c r="II4004"/>
      <c r="IJ4004"/>
      <c r="IK4004"/>
      <c r="IL4004"/>
      <c r="IM4004"/>
      <c r="IN4004"/>
    </row>
    <row r="4005" s="33" customFormat="1" ht="15.75" customHeight="1" spans="3:248">
      <c r="C4005" s="86"/>
      <c r="D4005" s="86"/>
      <c r="E4005" s="82"/>
      <c r="F4005" s="87"/>
      <c r="G4005" s="82"/>
      <c r="IG4005"/>
      <c r="IH4005"/>
      <c r="II4005"/>
      <c r="IJ4005"/>
      <c r="IK4005"/>
      <c r="IL4005"/>
      <c r="IM4005"/>
      <c r="IN4005"/>
    </row>
    <row r="4006" s="33" customFormat="1" ht="15.75" customHeight="1" spans="3:248">
      <c r="C4006" s="86"/>
      <c r="D4006" s="86"/>
      <c r="E4006" s="82"/>
      <c r="F4006" s="87"/>
      <c r="G4006" s="82"/>
      <c r="IG4006"/>
      <c r="IH4006"/>
      <c r="II4006"/>
      <c r="IJ4006"/>
      <c r="IK4006"/>
      <c r="IL4006"/>
      <c r="IM4006"/>
      <c r="IN4006"/>
    </row>
    <row r="4007" s="33" customFormat="1" ht="15.75" customHeight="1" spans="3:248">
      <c r="C4007" s="86"/>
      <c r="D4007" s="86"/>
      <c r="E4007" s="82"/>
      <c r="F4007" s="87"/>
      <c r="G4007" s="82"/>
      <c r="IG4007"/>
      <c r="IH4007"/>
      <c r="II4007"/>
      <c r="IJ4007"/>
      <c r="IK4007"/>
      <c r="IL4007"/>
      <c r="IM4007"/>
      <c r="IN4007"/>
    </row>
    <row r="4008" s="33" customFormat="1" ht="15.75" customHeight="1" spans="3:248">
      <c r="C4008" s="86"/>
      <c r="D4008" s="86"/>
      <c r="E4008" s="82"/>
      <c r="F4008" s="87"/>
      <c r="G4008" s="82"/>
      <c r="IG4008"/>
      <c r="IH4008"/>
      <c r="II4008"/>
      <c r="IJ4008"/>
      <c r="IK4008"/>
      <c r="IL4008"/>
      <c r="IM4008"/>
      <c r="IN4008"/>
    </row>
    <row r="4009" s="33" customFormat="1" ht="15.75" customHeight="1" spans="3:248">
      <c r="C4009" s="86"/>
      <c r="D4009" s="86"/>
      <c r="E4009" s="82"/>
      <c r="F4009" s="87"/>
      <c r="G4009" s="82"/>
      <c r="IG4009"/>
      <c r="IH4009"/>
      <c r="II4009"/>
      <c r="IJ4009"/>
      <c r="IK4009"/>
      <c r="IL4009"/>
      <c r="IM4009"/>
      <c r="IN4009"/>
    </row>
    <row r="4010" s="33" customFormat="1" ht="15.75" customHeight="1" spans="3:248">
      <c r="C4010" s="86"/>
      <c r="D4010" s="86"/>
      <c r="E4010" s="82"/>
      <c r="F4010" s="87"/>
      <c r="G4010" s="82"/>
      <c r="IG4010"/>
      <c r="IH4010"/>
      <c r="II4010"/>
      <c r="IJ4010"/>
      <c r="IK4010"/>
      <c r="IL4010"/>
      <c r="IM4010"/>
      <c r="IN4010"/>
    </row>
    <row r="4011" s="33" customFormat="1" ht="15.75" customHeight="1" spans="3:248">
      <c r="C4011" s="86"/>
      <c r="D4011" s="86"/>
      <c r="E4011" s="82"/>
      <c r="F4011" s="87"/>
      <c r="G4011" s="82"/>
      <c r="IG4011"/>
      <c r="IH4011"/>
      <c r="II4011"/>
      <c r="IJ4011"/>
      <c r="IK4011"/>
      <c r="IL4011"/>
      <c r="IM4011"/>
      <c r="IN4011"/>
    </row>
    <row r="4012" s="33" customFormat="1" ht="15.75" customHeight="1" spans="3:248">
      <c r="C4012" s="86"/>
      <c r="D4012" s="86"/>
      <c r="E4012" s="82"/>
      <c r="F4012" s="87"/>
      <c r="G4012" s="82"/>
      <c r="IG4012"/>
      <c r="IH4012"/>
      <c r="II4012"/>
      <c r="IJ4012"/>
      <c r="IK4012"/>
      <c r="IL4012"/>
      <c r="IM4012"/>
      <c r="IN4012"/>
    </row>
    <row r="4013" s="33" customFormat="1" ht="15.75" customHeight="1" spans="3:248">
      <c r="C4013" s="86"/>
      <c r="D4013" s="86"/>
      <c r="E4013" s="82"/>
      <c r="F4013" s="87"/>
      <c r="G4013" s="82"/>
      <c r="IG4013"/>
      <c r="IH4013"/>
      <c r="II4013"/>
      <c r="IJ4013"/>
      <c r="IK4013"/>
      <c r="IL4013"/>
      <c r="IM4013"/>
      <c r="IN4013"/>
    </row>
    <row r="4014" s="33" customFormat="1" ht="15.75" customHeight="1" spans="3:248">
      <c r="C4014" s="86"/>
      <c r="D4014" s="86"/>
      <c r="E4014" s="82"/>
      <c r="F4014" s="87"/>
      <c r="G4014" s="82"/>
      <c r="IG4014"/>
      <c r="IH4014"/>
      <c r="II4014"/>
      <c r="IJ4014"/>
      <c r="IK4014"/>
      <c r="IL4014"/>
      <c r="IM4014"/>
      <c r="IN4014"/>
    </row>
    <row r="4015" s="33" customFormat="1" ht="15.75" customHeight="1" spans="3:248">
      <c r="C4015" s="86"/>
      <c r="D4015" s="86"/>
      <c r="E4015" s="82"/>
      <c r="F4015" s="87"/>
      <c r="G4015" s="82"/>
      <c r="IG4015"/>
      <c r="IH4015"/>
      <c r="II4015"/>
      <c r="IJ4015"/>
      <c r="IK4015"/>
      <c r="IL4015"/>
      <c r="IM4015"/>
      <c r="IN4015"/>
    </row>
    <row r="4016" s="33" customFormat="1" ht="15.75" customHeight="1" spans="3:248">
      <c r="C4016" s="86"/>
      <c r="D4016" s="86"/>
      <c r="E4016" s="82"/>
      <c r="F4016" s="87"/>
      <c r="G4016" s="82"/>
      <c r="IG4016"/>
      <c r="IH4016"/>
      <c r="II4016"/>
      <c r="IJ4016"/>
      <c r="IK4016"/>
      <c r="IL4016"/>
      <c r="IM4016"/>
      <c r="IN4016"/>
    </row>
    <row r="4017" s="33" customFormat="1" ht="15.75" customHeight="1" spans="3:248">
      <c r="C4017" s="86"/>
      <c r="D4017" s="86"/>
      <c r="E4017" s="82"/>
      <c r="F4017" s="87"/>
      <c r="G4017" s="82"/>
      <c r="IG4017"/>
      <c r="IH4017"/>
      <c r="II4017"/>
      <c r="IJ4017"/>
      <c r="IK4017"/>
      <c r="IL4017"/>
      <c r="IM4017"/>
      <c r="IN4017"/>
    </row>
    <row r="4018" s="33" customFormat="1" ht="15.75" customHeight="1" spans="3:248">
      <c r="C4018" s="86"/>
      <c r="D4018" s="86"/>
      <c r="E4018" s="82"/>
      <c r="F4018" s="87"/>
      <c r="G4018" s="82"/>
      <c r="IG4018"/>
      <c r="IH4018"/>
      <c r="II4018"/>
      <c r="IJ4018"/>
      <c r="IK4018"/>
      <c r="IL4018"/>
      <c r="IM4018"/>
      <c r="IN4018"/>
    </row>
    <row r="4019" s="33" customFormat="1" ht="15.75" customHeight="1" spans="3:248">
      <c r="C4019" s="86"/>
      <c r="D4019" s="86"/>
      <c r="E4019" s="82"/>
      <c r="F4019" s="87"/>
      <c r="G4019" s="82"/>
      <c r="IG4019"/>
      <c r="IH4019"/>
      <c r="II4019"/>
      <c r="IJ4019"/>
      <c r="IK4019"/>
      <c r="IL4019"/>
      <c r="IM4019"/>
      <c r="IN4019"/>
    </row>
    <row r="4020" s="33" customFormat="1" ht="15.75" customHeight="1" spans="3:248">
      <c r="C4020" s="86"/>
      <c r="D4020" s="86"/>
      <c r="E4020" s="82"/>
      <c r="F4020" s="87"/>
      <c r="G4020" s="82"/>
      <c r="IG4020"/>
      <c r="IH4020"/>
      <c r="II4020"/>
      <c r="IJ4020"/>
      <c r="IK4020"/>
      <c r="IL4020"/>
      <c r="IM4020"/>
      <c r="IN4020"/>
    </row>
    <row r="4021" s="33" customFormat="1" ht="15.75" customHeight="1" spans="3:248">
      <c r="C4021" s="86"/>
      <c r="D4021" s="86"/>
      <c r="E4021" s="82"/>
      <c r="F4021" s="87"/>
      <c r="G4021" s="82"/>
      <c r="IG4021"/>
      <c r="IH4021"/>
      <c r="II4021"/>
      <c r="IJ4021"/>
      <c r="IK4021"/>
      <c r="IL4021"/>
      <c r="IM4021"/>
      <c r="IN4021"/>
    </row>
    <row r="4022" s="33" customFormat="1" ht="15.75" customHeight="1" spans="3:248">
      <c r="C4022" s="86"/>
      <c r="D4022" s="86"/>
      <c r="E4022" s="82"/>
      <c r="F4022" s="87"/>
      <c r="G4022" s="82"/>
      <c r="IG4022"/>
      <c r="IH4022"/>
      <c r="II4022"/>
      <c r="IJ4022"/>
      <c r="IK4022"/>
      <c r="IL4022"/>
      <c r="IM4022"/>
      <c r="IN4022"/>
    </row>
    <row r="4023" s="33" customFormat="1" ht="15.75" customHeight="1" spans="3:248">
      <c r="C4023" s="86"/>
      <c r="D4023" s="86"/>
      <c r="E4023" s="82"/>
      <c r="F4023" s="87"/>
      <c r="G4023" s="82"/>
      <c r="IG4023"/>
      <c r="IH4023"/>
      <c r="II4023"/>
      <c r="IJ4023"/>
      <c r="IK4023"/>
      <c r="IL4023"/>
      <c r="IM4023"/>
      <c r="IN4023"/>
    </row>
    <row r="4024" s="33" customFormat="1" ht="15.75" customHeight="1" spans="3:248">
      <c r="C4024" s="86"/>
      <c r="D4024" s="86"/>
      <c r="E4024" s="82"/>
      <c r="F4024" s="87"/>
      <c r="G4024" s="82"/>
      <c r="IG4024"/>
      <c r="IH4024"/>
      <c r="II4024"/>
      <c r="IJ4024"/>
      <c r="IK4024"/>
      <c r="IL4024"/>
      <c r="IM4024"/>
      <c r="IN4024"/>
    </row>
    <row r="4025" s="33" customFormat="1" ht="15.75" customHeight="1" spans="3:248">
      <c r="C4025" s="86"/>
      <c r="D4025" s="86"/>
      <c r="E4025" s="82"/>
      <c r="F4025" s="87"/>
      <c r="G4025" s="82"/>
      <c r="IG4025"/>
      <c r="IH4025"/>
      <c r="II4025"/>
      <c r="IJ4025"/>
      <c r="IK4025"/>
      <c r="IL4025"/>
      <c r="IM4025"/>
      <c r="IN4025"/>
    </row>
    <row r="4026" s="33" customFormat="1" ht="15.75" customHeight="1" spans="3:248">
      <c r="C4026" s="86"/>
      <c r="D4026" s="86"/>
      <c r="E4026" s="82"/>
      <c r="F4026" s="87"/>
      <c r="G4026" s="82"/>
      <c r="IG4026"/>
      <c r="IH4026"/>
      <c r="II4026"/>
      <c r="IJ4026"/>
      <c r="IK4026"/>
      <c r="IL4026"/>
      <c r="IM4026"/>
      <c r="IN4026"/>
    </row>
    <row r="4027" s="33" customFormat="1" ht="15.75" customHeight="1" spans="3:248">
      <c r="C4027" s="86"/>
      <c r="D4027" s="86"/>
      <c r="E4027" s="82"/>
      <c r="F4027" s="87"/>
      <c r="G4027" s="82"/>
      <c r="IG4027"/>
      <c r="IH4027"/>
      <c r="II4027"/>
      <c r="IJ4027"/>
      <c r="IK4027"/>
      <c r="IL4027"/>
      <c r="IM4027"/>
      <c r="IN4027"/>
    </row>
    <row r="4028" s="33" customFormat="1" ht="15.75" customHeight="1" spans="3:248">
      <c r="C4028" s="86"/>
      <c r="D4028" s="86"/>
      <c r="E4028" s="82"/>
      <c r="F4028" s="87"/>
      <c r="G4028" s="82"/>
      <c r="IG4028"/>
      <c r="IH4028"/>
      <c r="II4028"/>
      <c r="IJ4028"/>
      <c r="IK4028"/>
      <c r="IL4028"/>
      <c r="IM4028"/>
      <c r="IN4028"/>
    </row>
    <row r="4029" s="33" customFormat="1" ht="15.75" customHeight="1" spans="3:248">
      <c r="C4029" s="86"/>
      <c r="D4029" s="86"/>
      <c r="E4029" s="82"/>
      <c r="F4029" s="87"/>
      <c r="G4029" s="82"/>
      <c r="IG4029"/>
      <c r="IH4029"/>
      <c r="II4029"/>
      <c r="IJ4029"/>
      <c r="IK4029"/>
      <c r="IL4029"/>
      <c r="IM4029"/>
      <c r="IN4029"/>
    </row>
    <row r="4030" s="33" customFormat="1" ht="15.75" customHeight="1" spans="3:248">
      <c r="C4030" s="86"/>
      <c r="D4030" s="86"/>
      <c r="E4030" s="82"/>
      <c r="F4030" s="87"/>
      <c r="G4030" s="82"/>
      <c r="IG4030"/>
      <c r="IH4030"/>
      <c r="II4030"/>
      <c r="IJ4030"/>
      <c r="IK4030"/>
      <c r="IL4030"/>
      <c r="IM4030"/>
      <c r="IN4030"/>
    </row>
    <row r="4031" s="33" customFormat="1" ht="15.75" customHeight="1" spans="3:248">
      <c r="C4031" s="86"/>
      <c r="D4031" s="86"/>
      <c r="E4031" s="82"/>
      <c r="F4031" s="87"/>
      <c r="G4031" s="82"/>
      <c r="IG4031"/>
      <c r="IH4031"/>
      <c r="II4031"/>
      <c r="IJ4031"/>
      <c r="IK4031"/>
      <c r="IL4031"/>
      <c r="IM4031"/>
      <c r="IN4031"/>
    </row>
    <row r="4032" s="33" customFormat="1" ht="15.75" customHeight="1" spans="3:248">
      <c r="C4032" s="86"/>
      <c r="D4032" s="86"/>
      <c r="E4032" s="82"/>
      <c r="F4032" s="87"/>
      <c r="G4032" s="82"/>
      <c r="IG4032"/>
      <c r="IH4032"/>
      <c r="II4032"/>
      <c r="IJ4032"/>
      <c r="IK4032"/>
      <c r="IL4032"/>
      <c r="IM4032"/>
      <c r="IN4032"/>
    </row>
    <row r="4033" s="33" customFormat="1" ht="15.75" customHeight="1" spans="3:248">
      <c r="C4033" s="86"/>
      <c r="D4033" s="86"/>
      <c r="E4033" s="82"/>
      <c r="F4033" s="87"/>
      <c r="G4033" s="82"/>
      <c r="IG4033"/>
      <c r="IH4033"/>
      <c r="II4033"/>
      <c r="IJ4033"/>
      <c r="IK4033"/>
      <c r="IL4033"/>
      <c r="IM4033"/>
      <c r="IN4033"/>
    </row>
    <row r="4034" s="33" customFormat="1" ht="15.75" customHeight="1" spans="3:248">
      <c r="C4034" s="86"/>
      <c r="D4034" s="86"/>
      <c r="E4034" s="82"/>
      <c r="F4034" s="87"/>
      <c r="G4034" s="82"/>
      <c r="IG4034"/>
      <c r="IH4034"/>
      <c r="II4034"/>
      <c r="IJ4034"/>
      <c r="IK4034"/>
      <c r="IL4034"/>
      <c r="IM4034"/>
      <c r="IN4034"/>
    </row>
    <row r="4035" s="33" customFormat="1" ht="15.75" customHeight="1" spans="3:248">
      <c r="C4035" s="86"/>
      <c r="D4035" s="86"/>
      <c r="E4035" s="82"/>
      <c r="F4035" s="87"/>
      <c r="G4035" s="82"/>
      <c r="IG4035"/>
      <c r="IH4035"/>
      <c r="II4035"/>
      <c r="IJ4035"/>
      <c r="IK4035"/>
      <c r="IL4035"/>
      <c r="IM4035"/>
      <c r="IN4035"/>
    </row>
    <row r="4036" s="33" customFormat="1" ht="15.75" customHeight="1" spans="3:248">
      <c r="C4036" s="86"/>
      <c r="D4036" s="86"/>
      <c r="E4036" s="82"/>
      <c r="F4036" s="87"/>
      <c r="G4036" s="82"/>
      <c r="IG4036"/>
      <c r="IH4036"/>
      <c r="II4036"/>
      <c r="IJ4036"/>
      <c r="IK4036"/>
      <c r="IL4036"/>
      <c r="IM4036"/>
      <c r="IN4036"/>
    </row>
    <row r="4037" s="33" customFormat="1" ht="15.75" customHeight="1" spans="3:248">
      <c r="C4037" s="86"/>
      <c r="D4037" s="86"/>
      <c r="E4037" s="82"/>
      <c r="F4037" s="87"/>
      <c r="G4037" s="82"/>
      <c r="IG4037"/>
      <c r="IH4037"/>
      <c r="II4037"/>
      <c r="IJ4037"/>
      <c r="IK4037"/>
      <c r="IL4037"/>
      <c r="IM4037"/>
      <c r="IN4037"/>
    </row>
    <row r="4038" s="33" customFormat="1" ht="15.75" customHeight="1" spans="3:248">
      <c r="C4038" s="86"/>
      <c r="D4038" s="86"/>
      <c r="E4038" s="82"/>
      <c r="F4038" s="87"/>
      <c r="G4038" s="82"/>
      <c r="IG4038"/>
      <c r="IH4038"/>
      <c r="II4038"/>
      <c r="IJ4038"/>
      <c r="IK4038"/>
      <c r="IL4038"/>
      <c r="IM4038"/>
      <c r="IN4038"/>
    </row>
    <row r="4039" s="33" customFormat="1" ht="15.75" customHeight="1" spans="3:248">
      <c r="C4039" s="86"/>
      <c r="D4039" s="86"/>
      <c r="E4039" s="82"/>
      <c r="F4039" s="87"/>
      <c r="G4039" s="82"/>
      <c r="IG4039"/>
      <c r="IH4039"/>
      <c r="II4039"/>
      <c r="IJ4039"/>
      <c r="IK4039"/>
      <c r="IL4039"/>
      <c r="IM4039"/>
      <c r="IN4039"/>
    </row>
    <row r="4040" s="33" customFormat="1" ht="15.75" customHeight="1" spans="3:248">
      <c r="C4040" s="86"/>
      <c r="D4040" s="86"/>
      <c r="E4040" s="82"/>
      <c r="F4040" s="87"/>
      <c r="G4040" s="82"/>
      <c r="IG4040"/>
      <c r="IH4040"/>
      <c r="II4040"/>
      <c r="IJ4040"/>
      <c r="IK4040"/>
      <c r="IL4040"/>
      <c r="IM4040"/>
      <c r="IN4040"/>
    </row>
    <row r="4041" s="33" customFormat="1" ht="15.75" customHeight="1" spans="3:248">
      <c r="C4041" s="86"/>
      <c r="D4041" s="86"/>
      <c r="E4041" s="82"/>
      <c r="F4041" s="87"/>
      <c r="G4041" s="82"/>
      <c r="IG4041"/>
      <c r="IH4041"/>
      <c r="II4041"/>
      <c r="IJ4041"/>
      <c r="IK4041"/>
      <c r="IL4041"/>
      <c r="IM4041"/>
      <c r="IN4041"/>
    </row>
    <row r="4042" s="33" customFormat="1" ht="15.75" customHeight="1" spans="3:248">
      <c r="C4042" s="86"/>
      <c r="D4042" s="86"/>
      <c r="E4042" s="82"/>
      <c r="F4042" s="87"/>
      <c r="G4042" s="82"/>
      <c r="IG4042"/>
      <c r="IH4042"/>
      <c r="II4042"/>
      <c r="IJ4042"/>
      <c r="IK4042"/>
      <c r="IL4042"/>
      <c r="IM4042"/>
      <c r="IN4042"/>
    </row>
    <row r="4043" s="33" customFormat="1" ht="15.75" customHeight="1" spans="3:248">
      <c r="C4043" s="86"/>
      <c r="D4043" s="86"/>
      <c r="E4043" s="82"/>
      <c r="F4043" s="87"/>
      <c r="G4043" s="82"/>
      <c r="IG4043"/>
      <c r="IH4043"/>
      <c r="II4043"/>
      <c r="IJ4043"/>
      <c r="IK4043"/>
      <c r="IL4043"/>
      <c r="IM4043"/>
      <c r="IN4043"/>
    </row>
    <row r="4044" s="33" customFormat="1" ht="15.75" customHeight="1" spans="3:248">
      <c r="C4044" s="86"/>
      <c r="D4044" s="86"/>
      <c r="E4044" s="82"/>
      <c r="F4044" s="87"/>
      <c r="G4044" s="82"/>
      <c r="IG4044"/>
      <c r="IH4044"/>
      <c r="II4044"/>
      <c r="IJ4044"/>
      <c r="IK4044"/>
      <c r="IL4044"/>
      <c r="IM4044"/>
      <c r="IN4044"/>
    </row>
    <row r="4045" s="33" customFormat="1" ht="15.75" customHeight="1" spans="3:248">
      <c r="C4045" s="86"/>
      <c r="D4045" s="86"/>
      <c r="E4045" s="82"/>
      <c r="F4045" s="87"/>
      <c r="G4045" s="82"/>
      <c r="IG4045"/>
      <c r="IH4045"/>
      <c r="II4045"/>
      <c r="IJ4045"/>
      <c r="IK4045"/>
      <c r="IL4045"/>
      <c r="IM4045"/>
      <c r="IN4045"/>
    </row>
    <row r="4046" s="33" customFormat="1" ht="15.75" customHeight="1" spans="3:248">
      <c r="C4046" s="86"/>
      <c r="D4046" s="86"/>
      <c r="E4046" s="82"/>
      <c r="F4046" s="87"/>
      <c r="G4046" s="82"/>
      <c r="IG4046"/>
      <c r="IH4046"/>
      <c r="II4046"/>
      <c r="IJ4046"/>
      <c r="IK4046"/>
      <c r="IL4046"/>
      <c r="IM4046"/>
      <c r="IN4046"/>
    </row>
    <row r="4047" s="33" customFormat="1" ht="15.75" customHeight="1" spans="3:248">
      <c r="C4047" s="86"/>
      <c r="D4047" s="86"/>
      <c r="E4047" s="82"/>
      <c r="F4047" s="87"/>
      <c r="G4047" s="82"/>
      <c r="IG4047"/>
      <c r="IH4047"/>
      <c r="II4047"/>
      <c r="IJ4047"/>
      <c r="IK4047"/>
      <c r="IL4047"/>
      <c r="IM4047"/>
      <c r="IN4047"/>
    </row>
    <row r="4048" s="33" customFormat="1" ht="15.75" customHeight="1" spans="3:248">
      <c r="C4048" s="86"/>
      <c r="D4048" s="86"/>
      <c r="E4048" s="82"/>
      <c r="F4048" s="87"/>
      <c r="G4048" s="82"/>
      <c r="IG4048"/>
      <c r="IH4048"/>
      <c r="II4048"/>
      <c r="IJ4048"/>
      <c r="IK4048"/>
      <c r="IL4048"/>
      <c r="IM4048"/>
      <c r="IN4048"/>
    </row>
    <row r="4049" s="33" customFormat="1" ht="15.75" customHeight="1" spans="3:248">
      <c r="C4049" s="86"/>
      <c r="D4049" s="86"/>
      <c r="E4049" s="82"/>
      <c r="F4049" s="87"/>
      <c r="G4049" s="82"/>
      <c r="IG4049"/>
      <c r="IH4049"/>
      <c r="II4049"/>
      <c r="IJ4049"/>
      <c r="IK4049"/>
      <c r="IL4049"/>
      <c r="IM4049"/>
      <c r="IN4049"/>
    </row>
    <row r="4050" s="33" customFormat="1" ht="15.75" customHeight="1" spans="3:248">
      <c r="C4050" s="86"/>
      <c r="D4050" s="86"/>
      <c r="E4050" s="82"/>
      <c r="F4050" s="87"/>
      <c r="G4050" s="82"/>
      <c r="IG4050"/>
      <c r="IH4050"/>
      <c r="II4050"/>
      <c r="IJ4050"/>
      <c r="IK4050"/>
      <c r="IL4050"/>
      <c r="IM4050"/>
      <c r="IN4050"/>
    </row>
    <row r="4051" s="33" customFormat="1" ht="15.75" customHeight="1" spans="3:248">
      <c r="C4051" s="86"/>
      <c r="D4051" s="86"/>
      <c r="E4051" s="82"/>
      <c r="F4051" s="87"/>
      <c r="G4051" s="82"/>
      <c r="IG4051"/>
      <c r="IH4051"/>
      <c r="II4051"/>
      <c r="IJ4051"/>
      <c r="IK4051"/>
      <c r="IL4051"/>
      <c r="IM4051"/>
      <c r="IN4051"/>
    </row>
    <row r="4052" s="33" customFormat="1" ht="15.75" customHeight="1" spans="3:248">
      <c r="C4052" s="86"/>
      <c r="D4052" s="86"/>
      <c r="E4052" s="82"/>
      <c r="F4052" s="87"/>
      <c r="G4052" s="82"/>
      <c r="IG4052"/>
      <c r="IH4052"/>
      <c r="II4052"/>
      <c r="IJ4052"/>
      <c r="IK4052"/>
      <c r="IL4052"/>
      <c r="IM4052"/>
      <c r="IN4052"/>
    </row>
    <row r="4053" s="33" customFormat="1" ht="15.75" customHeight="1" spans="3:248">
      <c r="C4053" s="86"/>
      <c r="D4053" s="86"/>
      <c r="E4053" s="82"/>
      <c r="F4053" s="87"/>
      <c r="G4053" s="82"/>
      <c r="IG4053"/>
      <c r="IH4053"/>
      <c r="II4053"/>
      <c r="IJ4053"/>
      <c r="IK4053"/>
      <c r="IL4053"/>
      <c r="IM4053"/>
      <c r="IN4053"/>
    </row>
    <row r="4054" s="33" customFormat="1" ht="15.75" customHeight="1" spans="3:248">
      <c r="C4054" s="86"/>
      <c r="D4054" s="86"/>
      <c r="E4054" s="82"/>
      <c r="F4054" s="87"/>
      <c r="G4054" s="82"/>
      <c r="IG4054"/>
      <c r="IH4054"/>
      <c r="II4054"/>
      <c r="IJ4054"/>
      <c r="IK4054"/>
      <c r="IL4054"/>
      <c r="IM4054"/>
      <c r="IN4054"/>
    </row>
    <row r="4055" s="33" customFormat="1" ht="15.75" customHeight="1" spans="3:248">
      <c r="C4055" s="86"/>
      <c r="D4055" s="86"/>
      <c r="E4055" s="82"/>
      <c r="F4055" s="87"/>
      <c r="G4055" s="82"/>
      <c r="IG4055"/>
      <c r="IH4055"/>
      <c r="II4055"/>
      <c r="IJ4055"/>
      <c r="IK4055"/>
      <c r="IL4055"/>
      <c r="IM4055"/>
      <c r="IN4055"/>
    </row>
    <row r="4056" s="33" customFormat="1" ht="15.75" customHeight="1" spans="3:248">
      <c r="C4056" s="86"/>
      <c r="D4056" s="86"/>
      <c r="E4056" s="82"/>
      <c r="F4056" s="87"/>
      <c r="G4056" s="82"/>
      <c r="IG4056"/>
      <c r="IH4056"/>
      <c r="II4056"/>
      <c r="IJ4056"/>
      <c r="IK4056"/>
      <c r="IL4056"/>
      <c r="IM4056"/>
      <c r="IN4056"/>
    </row>
    <row r="4057" s="33" customFormat="1" ht="15.75" customHeight="1" spans="3:248">
      <c r="C4057" s="86"/>
      <c r="D4057" s="86"/>
      <c r="E4057" s="82"/>
      <c r="F4057" s="87"/>
      <c r="G4057" s="82"/>
      <c r="IG4057"/>
      <c r="IH4057"/>
      <c r="II4057"/>
      <c r="IJ4057"/>
      <c r="IK4057"/>
      <c r="IL4057"/>
      <c r="IM4057"/>
      <c r="IN4057"/>
    </row>
    <row r="4058" s="33" customFormat="1" ht="15.75" customHeight="1" spans="3:248">
      <c r="C4058" s="86"/>
      <c r="D4058" s="86"/>
      <c r="E4058" s="82"/>
      <c r="F4058" s="87"/>
      <c r="G4058" s="82"/>
      <c r="IG4058"/>
      <c r="IH4058"/>
      <c r="II4058"/>
      <c r="IJ4058"/>
      <c r="IK4058"/>
      <c r="IL4058"/>
      <c r="IM4058"/>
      <c r="IN4058"/>
    </row>
    <row r="4059" s="33" customFormat="1" ht="15.75" customHeight="1" spans="3:248">
      <c r="C4059" s="86"/>
      <c r="D4059" s="86"/>
      <c r="E4059" s="82"/>
      <c r="F4059" s="87"/>
      <c r="G4059" s="82"/>
      <c r="IG4059"/>
      <c r="IH4059"/>
      <c r="II4059"/>
      <c r="IJ4059"/>
      <c r="IK4059"/>
      <c r="IL4059"/>
      <c r="IM4059"/>
      <c r="IN4059"/>
    </row>
    <row r="4060" s="33" customFormat="1" ht="15.75" customHeight="1" spans="3:248">
      <c r="C4060" s="86"/>
      <c r="D4060" s="86"/>
      <c r="E4060" s="82"/>
      <c r="F4060" s="87"/>
      <c r="G4060" s="82"/>
      <c r="IG4060"/>
      <c r="IH4060"/>
      <c r="II4060"/>
      <c r="IJ4060"/>
      <c r="IK4060"/>
      <c r="IL4060"/>
      <c r="IM4060"/>
      <c r="IN4060"/>
    </row>
    <row r="4061" s="33" customFormat="1" ht="15.75" customHeight="1" spans="3:248">
      <c r="C4061" s="86"/>
      <c r="D4061" s="86"/>
      <c r="E4061" s="82"/>
      <c r="F4061" s="87"/>
      <c r="G4061" s="82"/>
      <c r="IG4061"/>
      <c r="IH4061"/>
      <c r="II4061"/>
      <c r="IJ4061"/>
      <c r="IK4061"/>
      <c r="IL4061"/>
      <c r="IM4061"/>
      <c r="IN4061"/>
    </row>
    <row r="4062" s="33" customFormat="1" ht="15.75" customHeight="1" spans="3:248">
      <c r="C4062" s="86"/>
      <c r="D4062" s="86"/>
      <c r="E4062" s="82"/>
      <c r="F4062" s="87"/>
      <c r="G4062" s="82"/>
      <c r="IG4062"/>
      <c r="IH4062"/>
      <c r="II4062"/>
      <c r="IJ4062"/>
      <c r="IK4062"/>
      <c r="IL4062"/>
      <c r="IM4062"/>
      <c r="IN4062"/>
    </row>
    <row r="4063" s="33" customFormat="1" ht="15.75" customHeight="1" spans="3:248">
      <c r="C4063" s="86"/>
      <c r="D4063" s="86"/>
      <c r="E4063" s="82"/>
      <c r="F4063" s="87"/>
      <c r="G4063" s="82"/>
      <c r="IG4063"/>
      <c r="IH4063"/>
      <c r="II4063"/>
      <c r="IJ4063"/>
      <c r="IK4063"/>
      <c r="IL4063"/>
      <c r="IM4063"/>
      <c r="IN4063"/>
    </row>
    <row r="4064" s="33" customFormat="1" ht="15.75" customHeight="1" spans="3:248">
      <c r="C4064" s="86"/>
      <c r="D4064" s="86"/>
      <c r="E4064" s="82"/>
      <c r="F4064" s="87"/>
      <c r="G4064" s="82"/>
      <c r="IG4064"/>
      <c r="IH4064"/>
      <c r="II4064"/>
      <c r="IJ4064"/>
      <c r="IK4064"/>
      <c r="IL4064"/>
      <c r="IM4064"/>
      <c r="IN4064"/>
    </row>
    <row r="4065" s="33" customFormat="1" ht="15.75" customHeight="1" spans="3:248">
      <c r="C4065" s="86"/>
      <c r="D4065" s="86"/>
      <c r="E4065" s="82"/>
      <c r="F4065" s="87"/>
      <c r="G4065" s="82"/>
      <c r="IG4065"/>
      <c r="IH4065"/>
      <c r="II4065"/>
      <c r="IJ4065"/>
      <c r="IK4065"/>
      <c r="IL4065"/>
      <c r="IM4065"/>
      <c r="IN4065"/>
    </row>
    <row r="4066" s="33" customFormat="1" ht="15.75" customHeight="1" spans="3:248">
      <c r="C4066" s="86"/>
      <c r="D4066" s="86"/>
      <c r="E4066" s="82"/>
      <c r="F4066" s="87"/>
      <c r="G4066" s="82"/>
      <c r="IG4066"/>
      <c r="IH4066"/>
      <c r="II4066"/>
      <c r="IJ4066"/>
      <c r="IK4066"/>
      <c r="IL4066"/>
      <c r="IM4066"/>
      <c r="IN4066"/>
    </row>
    <row r="4067" s="33" customFormat="1" ht="15.75" customHeight="1" spans="3:248">
      <c r="C4067" s="86"/>
      <c r="D4067" s="86"/>
      <c r="E4067" s="82"/>
      <c r="F4067" s="87"/>
      <c r="G4067" s="82"/>
      <c r="IG4067"/>
      <c r="IH4067"/>
      <c r="II4067"/>
      <c r="IJ4067"/>
      <c r="IK4067"/>
      <c r="IL4067"/>
      <c r="IM4067"/>
      <c r="IN4067"/>
    </row>
    <row r="4068" s="33" customFormat="1" ht="15.75" customHeight="1" spans="3:248">
      <c r="C4068" s="86"/>
      <c r="D4068" s="86"/>
      <c r="E4068" s="82"/>
      <c r="F4068" s="87"/>
      <c r="G4068" s="82"/>
      <c r="IG4068"/>
      <c r="IH4068"/>
      <c r="II4068"/>
      <c r="IJ4068"/>
      <c r="IK4068"/>
      <c r="IL4068"/>
      <c r="IM4068"/>
      <c r="IN4068"/>
    </row>
    <row r="4069" s="33" customFormat="1" ht="15.75" customHeight="1" spans="3:248">
      <c r="C4069" s="86"/>
      <c r="D4069" s="86"/>
      <c r="E4069" s="82"/>
      <c r="F4069" s="87"/>
      <c r="G4069" s="82"/>
      <c r="IG4069"/>
      <c r="IH4069"/>
      <c r="II4069"/>
      <c r="IJ4069"/>
      <c r="IK4069"/>
      <c r="IL4069"/>
      <c r="IM4069"/>
      <c r="IN4069"/>
    </row>
    <row r="4070" s="33" customFormat="1" ht="15.75" customHeight="1" spans="3:248">
      <c r="C4070" s="86"/>
      <c r="D4070" s="86"/>
      <c r="E4070" s="82"/>
      <c r="F4070" s="87"/>
      <c r="G4070" s="82"/>
      <c r="IG4070"/>
      <c r="IH4070"/>
      <c r="II4070"/>
      <c r="IJ4070"/>
      <c r="IK4070"/>
      <c r="IL4070"/>
      <c r="IM4070"/>
      <c r="IN4070"/>
    </row>
    <row r="4071" s="33" customFormat="1" ht="15.75" customHeight="1" spans="3:248">
      <c r="C4071" s="86"/>
      <c r="D4071" s="86"/>
      <c r="E4071" s="82"/>
      <c r="F4071" s="87"/>
      <c r="G4071" s="82"/>
      <c r="IG4071"/>
      <c r="IH4071"/>
      <c r="II4071"/>
      <c r="IJ4071"/>
      <c r="IK4071"/>
      <c r="IL4071"/>
      <c r="IM4071"/>
      <c r="IN4071"/>
    </row>
    <row r="4072" s="33" customFormat="1" ht="15.75" customHeight="1" spans="3:248">
      <c r="C4072" s="86"/>
      <c r="D4072" s="86"/>
      <c r="E4072" s="82"/>
      <c r="F4072" s="87"/>
      <c r="G4072" s="82"/>
      <c r="IG4072"/>
      <c r="IH4072"/>
      <c r="II4072"/>
      <c r="IJ4072"/>
      <c r="IK4072"/>
      <c r="IL4072"/>
      <c r="IM4072"/>
      <c r="IN4072"/>
    </row>
    <row r="4073" s="33" customFormat="1" ht="15.75" customHeight="1" spans="3:248">
      <c r="C4073" s="86"/>
      <c r="D4073" s="86"/>
      <c r="E4073" s="82"/>
      <c r="F4073" s="87"/>
      <c r="G4073" s="82"/>
      <c r="IG4073"/>
      <c r="IH4073"/>
      <c r="II4073"/>
      <c r="IJ4073"/>
      <c r="IK4073"/>
      <c r="IL4073"/>
      <c r="IM4073"/>
      <c r="IN4073"/>
    </row>
    <row r="4074" s="33" customFormat="1" ht="15.75" customHeight="1" spans="3:248">
      <c r="C4074" s="86"/>
      <c r="D4074" s="86"/>
      <c r="E4074" s="82"/>
      <c r="F4074" s="87"/>
      <c r="G4074" s="82"/>
      <c r="IG4074"/>
      <c r="IH4074"/>
      <c r="II4074"/>
      <c r="IJ4074"/>
      <c r="IK4074"/>
      <c r="IL4074"/>
      <c r="IM4074"/>
      <c r="IN4074"/>
    </row>
    <row r="4075" s="33" customFormat="1" ht="15.75" customHeight="1" spans="3:248">
      <c r="C4075" s="86"/>
      <c r="D4075" s="86"/>
      <c r="E4075" s="82"/>
      <c r="F4075" s="87"/>
      <c r="G4075" s="82"/>
      <c r="IG4075"/>
      <c r="IH4075"/>
      <c r="II4075"/>
      <c r="IJ4075"/>
      <c r="IK4075"/>
      <c r="IL4075"/>
      <c r="IM4075"/>
      <c r="IN4075"/>
    </row>
    <row r="4076" s="33" customFormat="1" ht="15.75" customHeight="1" spans="3:248">
      <c r="C4076" s="86"/>
      <c r="D4076" s="86"/>
      <c r="E4076" s="82"/>
      <c r="F4076" s="87"/>
      <c r="G4076" s="82"/>
      <c r="IG4076"/>
      <c r="IH4076"/>
      <c r="II4076"/>
      <c r="IJ4076"/>
      <c r="IK4076"/>
      <c r="IL4076"/>
      <c r="IM4076"/>
      <c r="IN4076"/>
    </row>
    <row r="4077" s="33" customFormat="1" ht="15.75" customHeight="1" spans="3:248">
      <c r="C4077" s="86"/>
      <c r="D4077" s="86"/>
      <c r="E4077" s="82"/>
      <c r="F4077" s="87"/>
      <c r="G4077" s="82"/>
      <c r="IG4077"/>
      <c r="IH4077"/>
      <c r="II4077"/>
      <c r="IJ4077"/>
      <c r="IK4077"/>
      <c r="IL4077"/>
      <c r="IM4077"/>
      <c r="IN4077"/>
    </row>
    <row r="4078" s="33" customFormat="1" ht="15.75" customHeight="1" spans="3:248">
      <c r="C4078" s="86"/>
      <c r="D4078" s="86"/>
      <c r="E4078" s="82"/>
      <c r="F4078" s="87"/>
      <c r="G4078" s="82"/>
      <c r="IG4078"/>
      <c r="IH4078"/>
      <c r="II4078"/>
      <c r="IJ4078"/>
      <c r="IK4078"/>
      <c r="IL4078"/>
      <c r="IM4078"/>
      <c r="IN4078"/>
    </row>
    <row r="4079" s="33" customFormat="1" ht="15.75" customHeight="1" spans="3:248">
      <c r="C4079" s="86"/>
      <c r="D4079" s="86"/>
      <c r="E4079" s="82"/>
      <c r="F4079" s="87"/>
      <c r="G4079" s="82"/>
      <c r="IG4079"/>
      <c r="IH4079"/>
      <c r="II4079"/>
      <c r="IJ4079"/>
      <c r="IK4079"/>
      <c r="IL4079"/>
      <c r="IM4079"/>
      <c r="IN4079"/>
    </row>
    <row r="4080" s="33" customFormat="1" ht="15.75" customHeight="1" spans="3:248">
      <c r="C4080" s="86"/>
      <c r="D4080" s="86"/>
      <c r="E4080" s="82"/>
      <c r="F4080" s="87"/>
      <c r="G4080" s="82"/>
      <c r="IG4080"/>
      <c r="IH4080"/>
      <c r="II4080"/>
      <c r="IJ4080"/>
      <c r="IK4080"/>
      <c r="IL4080"/>
      <c r="IM4080"/>
      <c r="IN4080"/>
    </row>
    <row r="4081" s="33" customFormat="1" ht="15.75" customHeight="1" spans="3:248">
      <c r="C4081" s="86"/>
      <c r="D4081" s="86"/>
      <c r="E4081" s="82"/>
      <c r="F4081" s="87"/>
      <c r="G4081" s="82"/>
      <c r="IG4081"/>
      <c r="IH4081"/>
      <c r="II4081"/>
      <c r="IJ4081"/>
      <c r="IK4081"/>
      <c r="IL4081"/>
      <c r="IM4081"/>
      <c r="IN4081"/>
    </row>
    <row r="4082" s="33" customFormat="1" ht="15.75" customHeight="1" spans="3:248">
      <c r="C4082" s="86"/>
      <c r="D4082" s="86"/>
      <c r="E4082" s="82"/>
      <c r="F4082" s="87"/>
      <c r="G4082" s="82"/>
      <c r="IG4082"/>
      <c r="IH4082"/>
      <c r="II4082"/>
      <c r="IJ4082"/>
      <c r="IK4082"/>
      <c r="IL4082"/>
      <c r="IM4082"/>
      <c r="IN4082"/>
    </row>
    <row r="4083" s="33" customFormat="1" ht="15.75" customHeight="1" spans="3:248">
      <c r="C4083" s="86"/>
      <c r="D4083" s="86"/>
      <c r="E4083" s="82"/>
      <c r="F4083" s="87"/>
      <c r="G4083" s="82"/>
      <c r="IG4083"/>
      <c r="IH4083"/>
      <c r="II4083"/>
      <c r="IJ4083"/>
      <c r="IK4083"/>
      <c r="IL4083"/>
      <c r="IM4083"/>
      <c r="IN4083"/>
    </row>
    <row r="4084" s="33" customFormat="1" ht="15.75" customHeight="1" spans="3:248">
      <c r="C4084" s="86"/>
      <c r="D4084" s="86"/>
      <c r="E4084" s="82"/>
      <c r="F4084" s="87"/>
      <c r="G4084" s="82"/>
      <c r="IG4084"/>
      <c r="IH4084"/>
      <c r="II4084"/>
      <c r="IJ4084"/>
      <c r="IK4084"/>
      <c r="IL4084"/>
      <c r="IM4084"/>
      <c r="IN4084"/>
    </row>
    <row r="4085" s="33" customFormat="1" ht="15.75" customHeight="1" spans="3:248">
      <c r="C4085" s="86"/>
      <c r="D4085" s="86"/>
      <c r="E4085" s="82"/>
      <c r="F4085" s="87"/>
      <c r="G4085" s="82"/>
      <c r="IG4085"/>
      <c r="IH4085"/>
      <c r="II4085"/>
      <c r="IJ4085"/>
      <c r="IK4085"/>
      <c r="IL4085"/>
      <c r="IM4085"/>
      <c r="IN4085"/>
    </row>
    <row r="4086" s="33" customFormat="1" ht="15.75" customHeight="1" spans="3:248">
      <c r="C4086" s="86"/>
      <c r="D4086" s="86"/>
      <c r="E4086" s="82"/>
      <c r="F4086" s="87"/>
      <c r="G4086" s="82"/>
      <c r="IG4086"/>
      <c r="IH4086"/>
      <c r="II4086"/>
      <c r="IJ4086"/>
      <c r="IK4086"/>
      <c r="IL4086"/>
      <c r="IM4086"/>
      <c r="IN4086"/>
    </row>
    <row r="4087" s="33" customFormat="1" ht="15.75" customHeight="1" spans="3:248">
      <c r="C4087" s="86"/>
      <c r="D4087" s="86"/>
      <c r="E4087" s="82"/>
      <c r="F4087" s="87"/>
      <c r="G4087" s="82"/>
      <c r="IG4087"/>
      <c r="IH4087"/>
      <c r="II4087"/>
      <c r="IJ4087"/>
      <c r="IK4087"/>
      <c r="IL4087"/>
      <c r="IM4087"/>
      <c r="IN4087"/>
    </row>
    <row r="4088" s="33" customFormat="1" ht="15.75" customHeight="1" spans="3:248">
      <c r="C4088" s="86"/>
      <c r="D4088" s="86"/>
      <c r="E4088" s="82"/>
      <c r="F4088" s="87"/>
      <c r="G4088" s="82"/>
      <c r="IG4088"/>
      <c r="IH4088"/>
      <c r="II4088"/>
      <c r="IJ4088"/>
      <c r="IK4088"/>
      <c r="IL4088"/>
      <c r="IM4088"/>
      <c r="IN4088"/>
    </row>
    <row r="4089" s="33" customFormat="1" ht="15.75" customHeight="1" spans="3:248">
      <c r="C4089" s="86"/>
      <c r="D4089" s="86"/>
      <c r="E4089" s="82"/>
      <c r="F4089" s="87"/>
      <c r="G4089" s="82"/>
      <c r="IG4089"/>
      <c r="IH4089"/>
      <c r="II4089"/>
      <c r="IJ4089"/>
      <c r="IK4089"/>
      <c r="IL4089"/>
      <c r="IM4089"/>
      <c r="IN4089"/>
    </row>
    <row r="4090" s="33" customFormat="1" ht="15.75" customHeight="1" spans="3:248">
      <c r="C4090" s="86"/>
      <c r="D4090" s="86"/>
      <c r="E4090" s="82"/>
      <c r="F4090" s="87"/>
      <c r="G4090" s="82"/>
      <c r="IG4090"/>
      <c r="IH4090"/>
      <c r="II4090"/>
      <c r="IJ4090"/>
      <c r="IK4090"/>
      <c r="IL4090"/>
      <c r="IM4090"/>
      <c r="IN4090"/>
    </row>
    <row r="4091" s="33" customFormat="1" ht="15.75" customHeight="1" spans="3:248">
      <c r="C4091" s="86"/>
      <c r="D4091" s="86"/>
      <c r="E4091" s="82"/>
      <c r="F4091" s="87"/>
      <c r="G4091" s="82"/>
      <c r="IG4091"/>
      <c r="IH4091"/>
      <c r="II4091"/>
      <c r="IJ4091"/>
      <c r="IK4091"/>
      <c r="IL4091"/>
      <c r="IM4091"/>
      <c r="IN4091"/>
    </row>
    <row r="4092" s="33" customFormat="1" ht="15.75" customHeight="1" spans="3:248">
      <c r="C4092" s="86"/>
      <c r="D4092" s="86"/>
      <c r="E4092" s="82"/>
      <c r="F4092" s="87"/>
      <c r="G4092" s="82"/>
      <c r="IG4092"/>
      <c r="IH4092"/>
      <c r="II4092"/>
      <c r="IJ4092"/>
      <c r="IK4092"/>
      <c r="IL4092"/>
      <c r="IM4092"/>
      <c r="IN4092"/>
    </row>
    <row r="4093" s="33" customFormat="1" ht="15.75" customHeight="1" spans="3:248">
      <c r="C4093" s="86"/>
      <c r="D4093" s="86"/>
      <c r="E4093" s="82"/>
      <c r="F4093" s="87"/>
      <c r="G4093" s="82"/>
      <c r="IG4093"/>
      <c r="IH4093"/>
      <c r="II4093"/>
      <c r="IJ4093"/>
      <c r="IK4093"/>
      <c r="IL4093"/>
      <c r="IM4093"/>
      <c r="IN4093"/>
    </row>
    <row r="4094" s="33" customFormat="1" ht="15.75" customHeight="1" spans="3:248">
      <c r="C4094" s="86"/>
      <c r="D4094" s="86"/>
      <c r="E4094" s="82"/>
      <c r="F4094" s="87"/>
      <c r="G4094" s="82"/>
      <c r="IG4094"/>
      <c r="IH4094"/>
      <c r="II4094"/>
      <c r="IJ4094"/>
      <c r="IK4094"/>
      <c r="IL4094"/>
      <c r="IM4094"/>
      <c r="IN4094"/>
    </row>
    <row r="4095" s="33" customFormat="1" ht="15.75" customHeight="1" spans="3:248">
      <c r="C4095" s="86"/>
      <c r="D4095" s="86"/>
      <c r="E4095" s="82"/>
      <c r="F4095" s="87"/>
      <c r="G4095" s="82"/>
      <c r="IG4095"/>
      <c r="IH4095"/>
      <c r="II4095"/>
      <c r="IJ4095"/>
      <c r="IK4095"/>
      <c r="IL4095"/>
      <c r="IM4095"/>
      <c r="IN4095"/>
    </row>
    <row r="4096" s="33" customFormat="1" ht="15.75" customHeight="1" spans="3:248">
      <c r="C4096" s="86"/>
      <c r="D4096" s="86"/>
      <c r="E4096" s="82"/>
      <c r="F4096" s="87"/>
      <c r="G4096" s="82"/>
      <c r="IG4096"/>
      <c r="IH4096"/>
      <c r="II4096"/>
      <c r="IJ4096"/>
      <c r="IK4096"/>
      <c r="IL4096"/>
      <c r="IM4096"/>
      <c r="IN4096"/>
    </row>
    <row r="4097" s="33" customFormat="1" ht="15.75" customHeight="1" spans="3:248">
      <c r="C4097" s="86"/>
      <c r="D4097" s="86"/>
      <c r="E4097" s="82"/>
      <c r="F4097" s="87"/>
      <c r="G4097" s="82"/>
      <c r="IG4097"/>
      <c r="IH4097"/>
      <c r="II4097"/>
      <c r="IJ4097"/>
      <c r="IK4097"/>
      <c r="IL4097"/>
      <c r="IM4097"/>
      <c r="IN4097"/>
    </row>
    <row r="4098" s="33" customFormat="1" ht="15.75" customHeight="1" spans="3:248">
      <c r="C4098" s="86"/>
      <c r="D4098" s="86"/>
      <c r="E4098" s="82"/>
      <c r="F4098" s="87"/>
      <c r="G4098" s="82"/>
      <c r="IG4098"/>
      <c r="IH4098"/>
      <c r="II4098"/>
      <c r="IJ4098"/>
      <c r="IK4098"/>
      <c r="IL4098"/>
      <c r="IM4098"/>
      <c r="IN4098"/>
    </row>
    <row r="4099" s="33" customFormat="1" ht="15.75" customHeight="1" spans="3:248">
      <c r="C4099" s="86"/>
      <c r="D4099" s="86"/>
      <c r="E4099" s="82"/>
      <c r="F4099" s="87"/>
      <c r="G4099" s="82"/>
      <c r="IG4099"/>
      <c r="IH4099"/>
      <c r="II4099"/>
      <c r="IJ4099"/>
      <c r="IK4099"/>
      <c r="IL4099"/>
      <c r="IM4099"/>
      <c r="IN4099"/>
    </row>
    <row r="4100" s="33" customFormat="1" ht="15.75" customHeight="1" spans="3:248">
      <c r="C4100" s="86"/>
      <c r="D4100" s="86"/>
      <c r="E4100" s="82"/>
      <c r="F4100" s="87"/>
      <c r="G4100" s="82"/>
      <c r="IG4100"/>
      <c r="IH4100"/>
      <c r="II4100"/>
      <c r="IJ4100"/>
      <c r="IK4100"/>
      <c r="IL4100"/>
      <c r="IM4100"/>
      <c r="IN4100"/>
    </row>
    <row r="4101" s="33" customFormat="1" ht="15.75" customHeight="1" spans="3:248">
      <c r="C4101" s="86"/>
      <c r="D4101" s="86"/>
      <c r="E4101" s="82"/>
      <c r="F4101" s="87"/>
      <c r="G4101" s="82"/>
      <c r="IG4101"/>
      <c r="IH4101"/>
      <c r="II4101"/>
      <c r="IJ4101"/>
      <c r="IK4101"/>
      <c r="IL4101"/>
      <c r="IM4101"/>
      <c r="IN4101"/>
    </row>
    <row r="4102" s="33" customFormat="1" ht="15.75" customHeight="1" spans="3:248">
      <c r="C4102" s="86"/>
      <c r="D4102" s="86"/>
      <c r="E4102" s="82"/>
      <c r="F4102" s="87"/>
      <c r="G4102" s="82"/>
      <c r="IG4102"/>
      <c r="IH4102"/>
      <c r="II4102"/>
      <c r="IJ4102"/>
      <c r="IK4102"/>
      <c r="IL4102"/>
      <c r="IM4102"/>
      <c r="IN4102"/>
    </row>
    <row r="4103" s="33" customFormat="1" ht="15.75" customHeight="1" spans="3:248">
      <c r="C4103" s="86"/>
      <c r="D4103" s="86"/>
      <c r="E4103" s="82"/>
      <c r="F4103" s="87"/>
      <c r="G4103" s="82"/>
      <c r="IG4103"/>
      <c r="IH4103"/>
      <c r="II4103"/>
      <c r="IJ4103"/>
      <c r="IK4103"/>
      <c r="IL4103"/>
      <c r="IM4103"/>
      <c r="IN4103"/>
    </row>
    <row r="4104" s="33" customFormat="1" ht="15.75" customHeight="1" spans="3:248">
      <c r="C4104" s="86"/>
      <c r="D4104" s="86"/>
      <c r="E4104" s="82"/>
      <c r="F4104" s="87"/>
      <c r="G4104" s="82"/>
      <c r="IG4104"/>
      <c r="IH4104"/>
      <c r="II4104"/>
      <c r="IJ4104"/>
      <c r="IK4104"/>
      <c r="IL4104"/>
      <c r="IM4104"/>
      <c r="IN4104"/>
    </row>
    <row r="4105" s="33" customFormat="1" ht="15.75" customHeight="1" spans="3:248">
      <c r="C4105" s="86"/>
      <c r="D4105" s="86"/>
      <c r="E4105" s="82"/>
      <c r="F4105" s="87"/>
      <c r="G4105" s="82"/>
      <c r="IG4105"/>
      <c r="IH4105"/>
      <c r="II4105"/>
      <c r="IJ4105"/>
      <c r="IK4105"/>
      <c r="IL4105"/>
      <c r="IM4105"/>
      <c r="IN4105"/>
    </row>
    <row r="4106" s="33" customFormat="1" ht="15.75" customHeight="1" spans="3:248">
      <c r="C4106" s="86"/>
      <c r="D4106" s="86"/>
      <c r="E4106" s="82"/>
      <c r="F4106" s="87"/>
      <c r="G4106" s="82"/>
      <c r="IG4106"/>
      <c r="IH4106"/>
      <c r="II4106"/>
      <c r="IJ4106"/>
      <c r="IK4106"/>
      <c r="IL4106"/>
      <c r="IM4106"/>
      <c r="IN4106"/>
    </row>
    <row r="4107" s="33" customFormat="1" ht="15.75" customHeight="1" spans="3:248">
      <c r="C4107" s="86"/>
      <c r="D4107" s="86"/>
      <c r="E4107" s="82"/>
      <c r="F4107" s="87"/>
      <c r="G4107" s="82"/>
      <c r="IG4107"/>
      <c r="IH4107"/>
      <c r="II4107"/>
      <c r="IJ4107"/>
      <c r="IK4107"/>
      <c r="IL4107"/>
      <c r="IM4107"/>
      <c r="IN4107"/>
    </row>
    <row r="4108" s="33" customFormat="1" ht="15.75" customHeight="1" spans="3:248">
      <c r="C4108" s="86"/>
      <c r="D4108" s="86"/>
      <c r="E4108" s="82"/>
      <c r="F4108" s="87"/>
      <c r="G4108" s="82"/>
      <c r="IG4108"/>
      <c r="IH4108"/>
      <c r="II4108"/>
      <c r="IJ4108"/>
      <c r="IK4108"/>
      <c r="IL4108"/>
      <c r="IM4108"/>
      <c r="IN4108"/>
    </row>
    <row r="4109" s="33" customFormat="1" ht="15.75" customHeight="1" spans="3:248">
      <c r="C4109" s="86"/>
      <c r="D4109" s="86"/>
      <c r="E4109" s="82"/>
      <c r="F4109" s="87"/>
      <c r="G4109" s="82"/>
      <c r="IG4109"/>
      <c r="IH4109"/>
      <c r="II4109"/>
      <c r="IJ4109"/>
      <c r="IK4109"/>
      <c r="IL4109"/>
      <c r="IM4109"/>
      <c r="IN4109"/>
    </row>
    <row r="4110" s="33" customFormat="1" ht="15.75" customHeight="1" spans="3:248">
      <c r="C4110" s="86"/>
      <c r="D4110" s="86"/>
      <c r="E4110" s="82"/>
      <c r="F4110" s="87"/>
      <c r="G4110" s="82"/>
      <c r="IG4110"/>
      <c r="IH4110"/>
      <c r="II4110"/>
      <c r="IJ4110"/>
      <c r="IK4110"/>
      <c r="IL4110"/>
      <c r="IM4110"/>
      <c r="IN4110"/>
    </row>
    <row r="4111" s="33" customFormat="1" ht="15.75" customHeight="1" spans="3:248">
      <c r="C4111" s="86"/>
      <c r="D4111" s="86"/>
      <c r="E4111" s="82"/>
      <c r="F4111" s="87"/>
      <c r="G4111" s="82"/>
      <c r="IG4111"/>
      <c r="IH4111"/>
      <c r="II4111"/>
      <c r="IJ4111"/>
      <c r="IK4111"/>
      <c r="IL4111"/>
      <c r="IM4111"/>
      <c r="IN4111"/>
    </row>
    <row r="4112" s="33" customFormat="1" ht="15.75" customHeight="1" spans="3:248">
      <c r="C4112" s="86"/>
      <c r="D4112" s="86"/>
      <c r="E4112" s="82"/>
      <c r="F4112" s="87"/>
      <c r="G4112" s="82"/>
      <c r="IG4112"/>
      <c r="IH4112"/>
      <c r="II4112"/>
      <c r="IJ4112"/>
      <c r="IK4112"/>
      <c r="IL4112"/>
      <c r="IM4112"/>
      <c r="IN4112"/>
    </row>
    <row r="4113" s="33" customFormat="1" ht="15.75" customHeight="1" spans="3:248">
      <c r="C4113" s="86"/>
      <c r="D4113" s="86"/>
      <c r="E4113" s="82"/>
      <c r="F4113" s="87"/>
      <c r="G4113" s="82"/>
      <c r="IG4113"/>
      <c r="IH4113"/>
      <c r="II4113"/>
      <c r="IJ4113"/>
      <c r="IK4113"/>
      <c r="IL4113"/>
      <c r="IM4113"/>
      <c r="IN4113"/>
    </row>
    <row r="4114" s="33" customFormat="1" ht="15.75" customHeight="1" spans="3:248">
      <c r="C4114" s="86"/>
      <c r="D4114" s="86"/>
      <c r="E4114" s="82"/>
      <c r="F4114" s="87"/>
      <c r="G4114" s="82"/>
      <c r="IG4114"/>
      <c r="IH4114"/>
      <c r="II4114"/>
      <c r="IJ4114"/>
      <c r="IK4114"/>
      <c r="IL4114"/>
      <c r="IM4114"/>
      <c r="IN4114"/>
    </row>
    <row r="4115" s="33" customFormat="1" ht="15.75" customHeight="1" spans="3:248">
      <c r="C4115" s="86"/>
      <c r="D4115" s="86"/>
      <c r="E4115" s="82"/>
      <c r="F4115" s="87"/>
      <c r="G4115" s="82"/>
      <c r="IG4115"/>
      <c r="IH4115"/>
      <c r="II4115"/>
      <c r="IJ4115"/>
      <c r="IK4115"/>
      <c r="IL4115"/>
      <c r="IM4115"/>
      <c r="IN4115"/>
    </row>
    <row r="4116" s="33" customFormat="1" ht="15.75" customHeight="1" spans="3:248">
      <c r="C4116" s="86"/>
      <c r="D4116" s="86"/>
      <c r="E4116" s="82"/>
      <c r="F4116" s="87"/>
      <c r="G4116" s="82"/>
      <c r="IG4116"/>
      <c r="IH4116"/>
      <c r="II4116"/>
      <c r="IJ4116"/>
      <c r="IK4116"/>
      <c r="IL4116"/>
      <c r="IM4116"/>
      <c r="IN4116"/>
    </row>
    <row r="4117" s="33" customFormat="1" ht="15.75" customHeight="1" spans="3:248">
      <c r="C4117" s="86"/>
      <c r="D4117" s="86"/>
      <c r="E4117" s="82"/>
      <c r="F4117" s="87"/>
      <c r="G4117" s="82"/>
      <c r="IG4117"/>
      <c r="IH4117"/>
      <c r="II4117"/>
      <c r="IJ4117"/>
      <c r="IK4117"/>
      <c r="IL4117"/>
      <c r="IM4117"/>
      <c r="IN4117"/>
    </row>
    <row r="4118" s="33" customFormat="1" ht="15.75" customHeight="1" spans="3:248">
      <c r="C4118" s="86"/>
      <c r="D4118" s="86"/>
      <c r="E4118" s="82"/>
      <c r="F4118" s="87"/>
      <c r="G4118" s="82"/>
      <c r="IG4118"/>
      <c r="IH4118"/>
      <c r="II4118"/>
      <c r="IJ4118"/>
      <c r="IK4118"/>
      <c r="IL4118"/>
      <c r="IM4118"/>
      <c r="IN4118"/>
    </row>
    <row r="4119" s="33" customFormat="1" ht="15.75" customHeight="1" spans="3:248">
      <c r="C4119" s="86"/>
      <c r="D4119" s="86"/>
      <c r="E4119" s="82"/>
      <c r="F4119" s="87"/>
      <c r="G4119" s="82"/>
      <c r="IG4119"/>
      <c r="IH4119"/>
      <c r="II4119"/>
      <c r="IJ4119"/>
      <c r="IK4119"/>
      <c r="IL4119"/>
      <c r="IM4119"/>
      <c r="IN4119"/>
    </row>
    <row r="4120" s="33" customFormat="1" ht="15.75" customHeight="1" spans="3:248">
      <c r="C4120" s="86"/>
      <c r="D4120" s="86"/>
      <c r="E4120" s="82"/>
      <c r="F4120" s="87"/>
      <c r="G4120" s="82"/>
      <c r="IG4120"/>
      <c r="IH4120"/>
      <c r="II4120"/>
      <c r="IJ4120"/>
      <c r="IK4120"/>
      <c r="IL4120"/>
      <c r="IM4120"/>
      <c r="IN4120"/>
    </row>
    <row r="4121" s="33" customFormat="1" ht="15.75" customHeight="1" spans="3:248">
      <c r="C4121" s="86"/>
      <c r="D4121" s="86"/>
      <c r="E4121" s="82"/>
      <c r="F4121" s="87"/>
      <c r="G4121" s="82"/>
      <c r="IG4121"/>
      <c r="IH4121"/>
      <c r="II4121"/>
      <c r="IJ4121"/>
      <c r="IK4121"/>
      <c r="IL4121"/>
      <c r="IM4121"/>
      <c r="IN4121"/>
    </row>
    <row r="4122" s="33" customFormat="1" ht="15.75" customHeight="1" spans="3:248">
      <c r="C4122" s="86"/>
      <c r="D4122" s="86"/>
      <c r="E4122" s="82"/>
      <c r="F4122" s="87"/>
      <c r="G4122" s="82"/>
      <c r="IG4122"/>
      <c r="IH4122"/>
      <c r="II4122"/>
      <c r="IJ4122"/>
      <c r="IK4122"/>
      <c r="IL4122"/>
      <c r="IM4122"/>
      <c r="IN4122"/>
    </row>
    <row r="4123" s="33" customFormat="1" ht="15.75" customHeight="1" spans="3:248">
      <c r="C4123" s="86"/>
      <c r="D4123" s="86"/>
      <c r="E4123" s="82"/>
      <c r="F4123" s="87"/>
      <c r="G4123" s="82"/>
      <c r="IG4123"/>
      <c r="IH4123"/>
      <c r="II4123"/>
      <c r="IJ4123"/>
      <c r="IK4123"/>
      <c r="IL4123"/>
      <c r="IM4123"/>
      <c r="IN4123"/>
    </row>
    <row r="4124" s="33" customFormat="1" ht="15.75" customHeight="1" spans="3:248">
      <c r="C4124" s="86"/>
      <c r="D4124" s="86"/>
      <c r="E4124" s="82"/>
      <c r="F4124" s="87"/>
      <c r="G4124" s="82"/>
      <c r="IG4124"/>
      <c r="IH4124"/>
      <c r="II4124"/>
      <c r="IJ4124"/>
      <c r="IK4124"/>
      <c r="IL4124"/>
      <c r="IM4124"/>
      <c r="IN4124"/>
    </row>
    <row r="4125" s="33" customFormat="1" ht="15.75" customHeight="1" spans="3:248">
      <c r="C4125" s="86"/>
      <c r="D4125" s="86"/>
      <c r="E4125" s="82"/>
      <c r="F4125" s="87"/>
      <c r="G4125" s="82"/>
      <c r="IG4125"/>
      <c r="IH4125"/>
      <c r="II4125"/>
      <c r="IJ4125"/>
      <c r="IK4125"/>
      <c r="IL4125"/>
      <c r="IM4125"/>
      <c r="IN4125"/>
    </row>
    <row r="4126" s="33" customFormat="1" ht="15.75" customHeight="1" spans="3:248">
      <c r="C4126" s="86"/>
      <c r="D4126" s="86"/>
      <c r="E4126" s="82"/>
      <c r="F4126" s="87"/>
      <c r="G4126" s="82"/>
      <c r="IG4126"/>
      <c r="IH4126"/>
      <c r="II4126"/>
      <c r="IJ4126"/>
      <c r="IK4126"/>
      <c r="IL4126"/>
      <c r="IM4126"/>
      <c r="IN4126"/>
    </row>
    <row r="4127" s="33" customFormat="1" ht="15.75" customHeight="1" spans="3:248">
      <c r="C4127" s="86"/>
      <c r="D4127" s="86"/>
      <c r="E4127" s="82"/>
      <c r="F4127" s="87"/>
      <c r="G4127" s="82"/>
      <c r="IG4127"/>
      <c r="IH4127"/>
      <c r="II4127"/>
      <c r="IJ4127"/>
      <c r="IK4127"/>
      <c r="IL4127"/>
      <c r="IM4127"/>
      <c r="IN4127"/>
    </row>
    <row r="4128" s="33" customFormat="1" ht="15.75" customHeight="1" spans="3:248">
      <c r="C4128" s="86"/>
      <c r="D4128" s="86"/>
      <c r="E4128" s="82"/>
      <c r="F4128" s="87"/>
      <c r="G4128" s="82"/>
      <c r="IG4128"/>
      <c r="IH4128"/>
      <c r="II4128"/>
      <c r="IJ4128"/>
      <c r="IK4128"/>
      <c r="IL4128"/>
      <c r="IM4128"/>
      <c r="IN4128"/>
    </row>
    <row r="4129" s="33" customFormat="1" ht="15.75" customHeight="1" spans="3:248">
      <c r="C4129" s="86"/>
      <c r="D4129" s="86"/>
      <c r="E4129" s="82"/>
      <c r="F4129" s="87"/>
      <c r="G4129" s="82"/>
      <c r="IG4129"/>
      <c r="IH4129"/>
      <c r="II4129"/>
      <c r="IJ4129"/>
      <c r="IK4129"/>
      <c r="IL4129"/>
      <c r="IM4129"/>
      <c r="IN4129"/>
    </row>
    <row r="4130" s="33" customFormat="1" ht="15.75" customHeight="1" spans="3:248">
      <c r="C4130" s="86"/>
      <c r="D4130" s="86"/>
      <c r="E4130" s="82"/>
      <c r="F4130" s="87"/>
      <c r="G4130" s="82"/>
      <c r="IG4130"/>
      <c r="IH4130"/>
      <c r="II4130"/>
      <c r="IJ4130"/>
      <c r="IK4130"/>
      <c r="IL4130"/>
      <c r="IM4130"/>
      <c r="IN4130"/>
    </row>
    <row r="4131" s="33" customFormat="1" ht="15.75" customHeight="1" spans="3:248">
      <c r="C4131" s="86"/>
      <c r="D4131" s="86"/>
      <c r="E4131" s="82"/>
      <c r="F4131" s="87"/>
      <c r="G4131" s="82"/>
      <c r="IG4131"/>
      <c r="IH4131"/>
      <c r="II4131"/>
      <c r="IJ4131"/>
      <c r="IK4131"/>
      <c r="IL4131"/>
      <c r="IM4131"/>
      <c r="IN4131"/>
    </row>
    <row r="4132" s="33" customFormat="1" ht="15.75" customHeight="1" spans="3:248">
      <c r="C4132" s="86"/>
      <c r="D4132" s="86"/>
      <c r="E4132" s="82"/>
      <c r="F4132" s="87"/>
      <c r="G4132" s="82"/>
      <c r="IG4132"/>
      <c r="IH4132"/>
      <c r="II4132"/>
      <c r="IJ4132"/>
      <c r="IK4132"/>
      <c r="IL4132"/>
      <c r="IM4132"/>
      <c r="IN4132"/>
    </row>
    <row r="4133" s="33" customFormat="1" ht="15.75" customHeight="1" spans="3:248">
      <c r="C4133" s="86"/>
      <c r="D4133" s="86"/>
      <c r="E4133" s="82"/>
      <c r="F4133" s="87"/>
      <c r="G4133" s="82"/>
      <c r="IG4133"/>
      <c r="IH4133"/>
      <c r="II4133"/>
      <c r="IJ4133"/>
      <c r="IK4133"/>
      <c r="IL4133"/>
      <c r="IM4133"/>
      <c r="IN4133"/>
    </row>
    <row r="4134" s="33" customFormat="1" ht="15.75" customHeight="1" spans="3:248">
      <c r="C4134" s="86"/>
      <c r="D4134" s="86"/>
      <c r="E4134" s="82"/>
      <c r="F4134" s="87"/>
      <c r="G4134" s="82"/>
      <c r="IG4134"/>
      <c r="IH4134"/>
      <c r="II4134"/>
      <c r="IJ4134"/>
      <c r="IK4134"/>
      <c r="IL4134"/>
      <c r="IM4134"/>
      <c r="IN4134"/>
    </row>
    <row r="4135" s="33" customFormat="1" ht="15.75" customHeight="1" spans="3:248">
      <c r="C4135" s="86"/>
      <c r="D4135" s="86"/>
      <c r="E4135" s="82"/>
      <c r="F4135" s="87"/>
      <c r="G4135" s="82"/>
      <c r="IG4135"/>
      <c r="IH4135"/>
      <c r="II4135"/>
      <c r="IJ4135"/>
      <c r="IK4135"/>
      <c r="IL4135"/>
      <c r="IM4135"/>
      <c r="IN4135"/>
    </row>
    <row r="4136" s="33" customFormat="1" ht="15.75" customHeight="1" spans="3:248">
      <c r="C4136" s="86"/>
      <c r="D4136" s="86"/>
      <c r="E4136" s="82"/>
      <c r="F4136" s="87"/>
      <c r="G4136" s="82"/>
      <c r="IG4136"/>
      <c r="IH4136"/>
      <c r="II4136"/>
      <c r="IJ4136"/>
      <c r="IK4136"/>
      <c r="IL4136"/>
      <c r="IM4136"/>
      <c r="IN4136"/>
    </row>
    <row r="4137" s="33" customFormat="1" ht="15.75" customHeight="1" spans="3:248">
      <c r="C4137" s="86"/>
      <c r="D4137" s="86"/>
      <c r="E4137" s="82"/>
      <c r="F4137" s="87"/>
      <c r="G4137" s="82"/>
      <c r="IG4137"/>
      <c r="IH4137"/>
      <c r="II4137"/>
      <c r="IJ4137"/>
      <c r="IK4137"/>
      <c r="IL4137"/>
      <c r="IM4137"/>
      <c r="IN4137"/>
    </row>
    <row r="4138" s="33" customFormat="1" ht="15.75" customHeight="1" spans="3:248">
      <c r="C4138" s="86"/>
      <c r="D4138" s="86"/>
      <c r="E4138" s="82"/>
      <c r="F4138" s="87"/>
      <c r="G4138" s="82"/>
      <c r="IG4138"/>
      <c r="IH4138"/>
      <c r="II4138"/>
      <c r="IJ4138"/>
      <c r="IK4138"/>
      <c r="IL4138"/>
      <c r="IM4138"/>
      <c r="IN4138"/>
    </row>
    <row r="4139" s="33" customFormat="1" ht="15.75" customHeight="1" spans="3:248">
      <c r="C4139" s="86"/>
      <c r="D4139" s="86"/>
      <c r="E4139" s="82"/>
      <c r="F4139" s="87"/>
      <c r="G4139" s="82"/>
      <c r="IG4139"/>
      <c r="IH4139"/>
      <c r="II4139"/>
      <c r="IJ4139"/>
      <c r="IK4139"/>
      <c r="IL4139"/>
      <c r="IM4139"/>
      <c r="IN4139"/>
    </row>
    <row r="4140" s="33" customFormat="1" ht="15.75" customHeight="1" spans="3:248">
      <c r="C4140" s="86"/>
      <c r="D4140" s="86"/>
      <c r="E4140" s="82"/>
      <c r="F4140" s="87"/>
      <c r="G4140" s="82"/>
      <c r="IG4140"/>
      <c r="IH4140"/>
      <c r="II4140"/>
      <c r="IJ4140"/>
      <c r="IK4140"/>
      <c r="IL4140"/>
      <c r="IM4140"/>
      <c r="IN4140"/>
    </row>
    <row r="4141" s="33" customFormat="1" ht="15.75" customHeight="1" spans="3:248">
      <c r="C4141" s="86"/>
      <c r="D4141" s="86"/>
      <c r="E4141" s="82"/>
      <c r="F4141" s="87"/>
      <c r="G4141" s="82"/>
      <c r="IG4141"/>
      <c r="IH4141"/>
      <c r="II4141"/>
      <c r="IJ4141"/>
      <c r="IK4141"/>
      <c r="IL4141"/>
      <c r="IM4141"/>
      <c r="IN4141"/>
    </row>
    <row r="4142" s="33" customFormat="1" ht="15.75" customHeight="1" spans="3:248">
      <c r="C4142" s="86"/>
      <c r="D4142" s="86"/>
      <c r="E4142" s="82"/>
      <c r="F4142" s="87"/>
      <c r="G4142" s="82"/>
      <c r="IG4142"/>
      <c r="IH4142"/>
      <c r="II4142"/>
      <c r="IJ4142"/>
      <c r="IK4142"/>
      <c r="IL4142"/>
      <c r="IM4142"/>
      <c r="IN4142"/>
    </row>
    <row r="4143" s="33" customFormat="1" ht="15.75" customHeight="1" spans="3:248">
      <c r="C4143" s="86"/>
      <c r="D4143" s="86"/>
      <c r="E4143" s="82"/>
      <c r="F4143" s="87"/>
      <c r="G4143" s="82"/>
      <c r="IG4143"/>
      <c r="IH4143"/>
      <c r="II4143"/>
      <c r="IJ4143"/>
      <c r="IK4143"/>
      <c r="IL4143"/>
      <c r="IM4143"/>
      <c r="IN4143"/>
    </row>
    <row r="4144" s="33" customFormat="1" ht="15.75" customHeight="1" spans="3:248">
      <c r="C4144" s="86"/>
      <c r="D4144" s="86"/>
      <c r="E4144" s="82"/>
      <c r="F4144" s="87"/>
      <c r="G4144" s="82"/>
      <c r="IG4144"/>
      <c r="IH4144"/>
      <c r="II4144"/>
      <c r="IJ4144"/>
      <c r="IK4144"/>
      <c r="IL4144"/>
      <c r="IM4144"/>
      <c r="IN4144"/>
    </row>
    <row r="4145" s="33" customFormat="1" ht="15.75" customHeight="1" spans="3:248">
      <c r="C4145" s="86"/>
      <c r="D4145" s="86"/>
      <c r="E4145" s="82"/>
      <c r="F4145" s="87"/>
      <c r="G4145" s="82"/>
      <c r="IG4145"/>
      <c r="IH4145"/>
      <c r="II4145"/>
      <c r="IJ4145"/>
      <c r="IK4145"/>
      <c r="IL4145"/>
      <c r="IM4145"/>
      <c r="IN4145"/>
    </row>
    <row r="4146" s="33" customFormat="1" ht="15.75" customHeight="1" spans="3:248">
      <c r="C4146" s="86"/>
      <c r="D4146" s="86"/>
      <c r="E4146" s="82"/>
      <c r="F4146" s="87"/>
      <c r="G4146" s="82"/>
      <c r="IG4146"/>
      <c r="IH4146"/>
      <c r="II4146"/>
      <c r="IJ4146"/>
      <c r="IK4146"/>
      <c r="IL4146"/>
      <c r="IM4146"/>
      <c r="IN4146"/>
    </row>
    <row r="4147" s="33" customFormat="1" ht="15.75" customHeight="1" spans="3:248">
      <c r="C4147" s="86"/>
      <c r="D4147" s="86"/>
      <c r="E4147" s="82"/>
      <c r="F4147" s="87"/>
      <c r="G4147" s="82"/>
      <c r="IG4147"/>
      <c r="IH4147"/>
      <c r="II4147"/>
      <c r="IJ4147"/>
      <c r="IK4147"/>
      <c r="IL4147"/>
      <c r="IM4147"/>
      <c r="IN4147"/>
    </row>
    <row r="4148" s="33" customFormat="1" ht="15.75" customHeight="1" spans="3:248">
      <c r="C4148" s="86"/>
      <c r="D4148" s="86"/>
      <c r="E4148" s="82"/>
      <c r="F4148" s="87"/>
      <c r="G4148" s="82"/>
      <c r="IG4148"/>
      <c r="IH4148"/>
      <c r="II4148"/>
      <c r="IJ4148"/>
      <c r="IK4148"/>
      <c r="IL4148"/>
      <c r="IM4148"/>
      <c r="IN4148"/>
    </row>
    <row r="4149" s="33" customFormat="1" ht="15.75" customHeight="1" spans="3:248">
      <c r="C4149" s="86"/>
      <c r="D4149" s="86"/>
      <c r="E4149" s="82"/>
      <c r="F4149" s="87"/>
      <c r="G4149" s="82"/>
      <c r="IG4149"/>
      <c r="IH4149"/>
      <c r="II4149"/>
      <c r="IJ4149"/>
      <c r="IK4149"/>
      <c r="IL4149"/>
      <c r="IM4149"/>
      <c r="IN4149"/>
    </row>
    <row r="4150" s="33" customFormat="1" ht="15.75" customHeight="1" spans="3:248">
      <c r="C4150" s="86"/>
      <c r="D4150" s="86"/>
      <c r="E4150" s="82"/>
      <c r="F4150" s="87"/>
      <c r="G4150" s="82"/>
      <c r="IG4150"/>
      <c r="IH4150"/>
      <c r="II4150"/>
      <c r="IJ4150"/>
      <c r="IK4150"/>
      <c r="IL4150"/>
      <c r="IM4150"/>
      <c r="IN4150"/>
    </row>
    <row r="4151" s="33" customFormat="1" ht="15.75" customHeight="1" spans="3:248">
      <c r="C4151" s="86"/>
      <c r="D4151" s="86"/>
      <c r="E4151" s="82"/>
      <c r="F4151" s="87"/>
      <c r="G4151" s="82"/>
      <c r="IG4151"/>
      <c r="IH4151"/>
      <c r="II4151"/>
      <c r="IJ4151"/>
      <c r="IK4151"/>
      <c r="IL4151"/>
      <c r="IM4151"/>
      <c r="IN4151"/>
    </row>
    <row r="4152" s="33" customFormat="1" ht="15.75" customHeight="1" spans="3:248">
      <c r="C4152" s="86"/>
      <c r="D4152" s="86"/>
      <c r="E4152" s="82"/>
      <c r="F4152" s="87"/>
      <c r="G4152" s="82"/>
      <c r="IG4152"/>
      <c r="IH4152"/>
      <c r="II4152"/>
      <c r="IJ4152"/>
      <c r="IK4152"/>
      <c r="IL4152"/>
      <c r="IM4152"/>
      <c r="IN4152"/>
    </row>
    <row r="4153" s="33" customFormat="1" ht="15.75" customHeight="1" spans="3:248">
      <c r="C4153" s="86"/>
      <c r="D4153" s="86"/>
      <c r="E4153" s="82"/>
      <c r="F4153" s="87"/>
      <c r="G4153" s="82"/>
      <c r="IG4153"/>
      <c r="IH4153"/>
      <c r="II4153"/>
      <c r="IJ4153"/>
      <c r="IK4153"/>
      <c r="IL4153"/>
      <c r="IM4153"/>
      <c r="IN4153"/>
    </row>
    <row r="4154" s="33" customFormat="1" ht="15.75" customHeight="1" spans="3:248">
      <c r="C4154" s="86"/>
      <c r="D4154" s="86"/>
      <c r="E4154" s="82"/>
      <c r="F4154" s="87"/>
      <c r="G4154" s="82"/>
      <c r="IG4154"/>
      <c r="IH4154"/>
      <c r="II4154"/>
      <c r="IJ4154"/>
      <c r="IK4154"/>
      <c r="IL4154"/>
      <c r="IM4154"/>
      <c r="IN4154"/>
    </row>
    <row r="4155" s="33" customFormat="1" ht="15.75" customHeight="1" spans="3:248">
      <c r="C4155" s="86"/>
      <c r="D4155" s="86"/>
      <c r="E4155" s="82"/>
      <c r="F4155" s="87"/>
      <c r="G4155" s="82"/>
      <c r="IG4155"/>
      <c r="IH4155"/>
      <c r="II4155"/>
      <c r="IJ4155"/>
      <c r="IK4155"/>
      <c r="IL4155"/>
      <c r="IM4155"/>
      <c r="IN4155"/>
    </row>
    <row r="4156" s="33" customFormat="1" ht="15.75" customHeight="1" spans="3:248">
      <c r="C4156" s="86"/>
      <c r="D4156" s="86"/>
      <c r="E4156" s="82"/>
      <c r="F4156" s="87"/>
      <c r="G4156" s="82"/>
      <c r="IG4156"/>
      <c r="IH4156"/>
      <c r="II4156"/>
      <c r="IJ4156"/>
      <c r="IK4156"/>
      <c r="IL4156"/>
      <c r="IM4156"/>
      <c r="IN4156"/>
    </row>
    <row r="4157" s="33" customFormat="1" ht="15.75" customHeight="1" spans="3:248">
      <c r="C4157" s="86"/>
      <c r="D4157" s="86"/>
      <c r="E4157" s="82"/>
      <c r="F4157" s="87"/>
      <c r="G4157" s="82"/>
      <c r="IG4157"/>
      <c r="IH4157"/>
      <c r="II4157"/>
      <c r="IJ4157"/>
      <c r="IK4157"/>
      <c r="IL4157"/>
      <c r="IM4157"/>
      <c r="IN4157"/>
    </row>
    <row r="4158" s="33" customFormat="1" ht="15.75" customHeight="1" spans="3:248">
      <c r="C4158" s="86"/>
      <c r="D4158" s="86"/>
      <c r="E4158" s="82"/>
      <c r="F4158" s="87"/>
      <c r="G4158" s="82"/>
      <c r="IG4158"/>
      <c r="IH4158"/>
      <c r="II4158"/>
      <c r="IJ4158"/>
      <c r="IK4158"/>
      <c r="IL4158"/>
      <c r="IM4158"/>
      <c r="IN4158"/>
    </row>
    <row r="4159" s="33" customFormat="1" ht="15.75" customHeight="1" spans="3:248">
      <c r="C4159" s="86"/>
      <c r="D4159" s="86"/>
      <c r="E4159" s="82"/>
      <c r="F4159" s="87"/>
      <c r="G4159" s="82"/>
      <c r="IG4159"/>
      <c r="IH4159"/>
      <c r="II4159"/>
      <c r="IJ4159"/>
      <c r="IK4159"/>
      <c r="IL4159"/>
      <c r="IM4159"/>
      <c r="IN4159"/>
    </row>
    <row r="4160" s="33" customFormat="1" ht="15.75" customHeight="1" spans="3:248">
      <c r="C4160" s="86"/>
      <c r="D4160" s="86"/>
      <c r="E4160" s="82"/>
      <c r="F4160" s="87"/>
      <c r="G4160" s="82"/>
      <c r="IG4160"/>
      <c r="IH4160"/>
      <c r="II4160"/>
      <c r="IJ4160"/>
      <c r="IK4160"/>
      <c r="IL4160"/>
      <c r="IM4160"/>
      <c r="IN4160"/>
    </row>
    <row r="4161" s="33" customFormat="1" ht="15.75" customHeight="1" spans="3:248">
      <c r="C4161" s="86"/>
      <c r="D4161" s="86"/>
      <c r="E4161" s="82"/>
      <c r="F4161" s="87"/>
      <c r="G4161" s="82"/>
      <c r="IG4161"/>
      <c r="IH4161"/>
      <c r="II4161"/>
      <c r="IJ4161"/>
      <c r="IK4161"/>
      <c r="IL4161"/>
      <c r="IM4161"/>
      <c r="IN4161"/>
    </row>
    <row r="4162" s="33" customFormat="1" ht="15.75" customHeight="1" spans="3:248">
      <c r="C4162" s="86"/>
      <c r="D4162" s="86"/>
      <c r="E4162" s="82"/>
      <c r="F4162" s="87"/>
      <c r="G4162" s="82"/>
      <c r="IG4162"/>
      <c r="IH4162"/>
      <c r="II4162"/>
      <c r="IJ4162"/>
      <c r="IK4162"/>
      <c r="IL4162"/>
      <c r="IM4162"/>
      <c r="IN4162"/>
    </row>
    <row r="4163" s="33" customFormat="1" ht="15.75" customHeight="1" spans="3:248">
      <c r="C4163" s="86"/>
      <c r="D4163" s="86"/>
      <c r="E4163" s="82"/>
      <c r="F4163" s="87"/>
      <c r="G4163" s="82"/>
      <c r="IG4163"/>
      <c r="IH4163"/>
      <c r="II4163"/>
      <c r="IJ4163"/>
      <c r="IK4163"/>
      <c r="IL4163"/>
      <c r="IM4163"/>
      <c r="IN4163"/>
    </row>
    <row r="4164" s="33" customFormat="1" ht="15.75" customHeight="1" spans="3:248">
      <c r="C4164" s="86"/>
      <c r="D4164" s="86"/>
      <c r="E4164" s="82"/>
      <c r="F4164" s="87"/>
      <c r="G4164" s="82"/>
      <c r="IG4164"/>
      <c r="IH4164"/>
      <c r="II4164"/>
      <c r="IJ4164"/>
      <c r="IK4164"/>
      <c r="IL4164"/>
      <c r="IM4164"/>
      <c r="IN4164"/>
    </row>
    <row r="4165" s="33" customFormat="1" ht="15.75" customHeight="1" spans="3:248">
      <c r="C4165" s="86"/>
      <c r="D4165" s="86"/>
      <c r="E4165" s="82"/>
      <c r="F4165" s="87"/>
      <c r="G4165" s="82"/>
      <c r="IG4165"/>
      <c r="IH4165"/>
      <c r="II4165"/>
      <c r="IJ4165"/>
      <c r="IK4165"/>
      <c r="IL4165"/>
      <c r="IM4165"/>
      <c r="IN4165"/>
    </row>
    <row r="4166" s="33" customFormat="1" ht="15.75" customHeight="1" spans="3:248">
      <c r="C4166" s="86"/>
      <c r="D4166" s="86"/>
      <c r="E4166" s="82"/>
      <c r="F4166" s="87"/>
      <c r="G4166" s="82"/>
      <c r="IG4166"/>
      <c r="IH4166"/>
      <c r="II4166"/>
      <c r="IJ4166"/>
      <c r="IK4166"/>
      <c r="IL4166"/>
      <c r="IM4166"/>
      <c r="IN4166"/>
    </row>
    <row r="4167" s="33" customFormat="1" ht="15.75" customHeight="1" spans="3:248">
      <c r="C4167" s="86"/>
      <c r="D4167" s="86"/>
      <c r="E4167" s="82"/>
      <c r="F4167" s="87"/>
      <c r="G4167" s="82"/>
      <c r="IG4167"/>
      <c r="IH4167"/>
      <c r="II4167"/>
      <c r="IJ4167"/>
      <c r="IK4167"/>
      <c r="IL4167"/>
      <c r="IM4167"/>
      <c r="IN4167"/>
    </row>
    <row r="4168" s="33" customFormat="1" ht="15.75" customHeight="1" spans="3:248">
      <c r="C4168" s="86"/>
      <c r="D4168" s="86"/>
      <c r="E4168" s="82"/>
      <c r="F4168" s="87"/>
      <c r="G4168" s="82"/>
      <c r="IG4168"/>
      <c r="IH4168"/>
      <c r="II4168"/>
      <c r="IJ4168"/>
      <c r="IK4168"/>
      <c r="IL4168"/>
      <c r="IM4168"/>
      <c r="IN4168"/>
    </row>
    <row r="4169" s="33" customFormat="1" ht="15.75" customHeight="1" spans="3:248">
      <c r="C4169" s="86"/>
      <c r="D4169" s="86"/>
      <c r="E4169" s="82"/>
      <c r="F4169" s="87"/>
      <c r="G4169" s="82"/>
      <c r="IG4169"/>
      <c r="IH4169"/>
      <c r="II4169"/>
      <c r="IJ4169"/>
      <c r="IK4169"/>
      <c r="IL4169"/>
      <c r="IM4169"/>
      <c r="IN4169"/>
    </row>
    <row r="4170" s="33" customFormat="1" ht="15.75" customHeight="1" spans="3:248">
      <c r="C4170" s="86"/>
      <c r="D4170" s="86"/>
      <c r="E4170" s="82"/>
      <c r="F4170" s="87"/>
      <c r="G4170" s="82"/>
      <c r="IG4170"/>
      <c r="IH4170"/>
      <c r="II4170"/>
      <c r="IJ4170"/>
      <c r="IK4170"/>
      <c r="IL4170"/>
      <c r="IM4170"/>
      <c r="IN4170"/>
    </row>
    <row r="4171" s="33" customFormat="1" ht="15.75" customHeight="1" spans="3:248">
      <c r="C4171" s="86"/>
      <c r="D4171" s="86"/>
      <c r="E4171" s="82"/>
      <c r="F4171" s="87"/>
      <c r="G4171" s="82"/>
      <c r="IG4171"/>
      <c r="IH4171"/>
      <c r="II4171"/>
      <c r="IJ4171"/>
      <c r="IK4171"/>
      <c r="IL4171"/>
      <c r="IM4171"/>
      <c r="IN4171"/>
    </row>
    <row r="4172" s="33" customFormat="1" ht="15.75" customHeight="1" spans="3:248">
      <c r="C4172" s="86"/>
      <c r="D4172" s="86"/>
      <c r="E4172" s="82"/>
      <c r="F4172" s="87"/>
      <c r="G4172" s="82"/>
      <c r="IG4172"/>
      <c r="IH4172"/>
      <c r="II4172"/>
      <c r="IJ4172"/>
      <c r="IK4172"/>
      <c r="IL4172"/>
      <c r="IM4172"/>
      <c r="IN4172"/>
    </row>
    <row r="4173" s="33" customFormat="1" ht="15.75" customHeight="1" spans="3:248">
      <c r="C4173" s="86"/>
      <c r="D4173" s="86"/>
      <c r="E4173" s="82"/>
      <c r="F4173" s="87"/>
      <c r="G4173" s="82"/>
      <c r="IG4173"/>
      <c r="IH4173"/>
      <c r="II4173"/>
      <c r="IJ4173"/>
      <c r="IK4173"/>
      <c r="IL4173"/>
      <c r="IM4173"/>
      <c r="IN4173"/>
    </row>
    <row r="4174" s="33" customFormat="1" ht="15.75" customHeight="1" spans="3:248">
      <c r="C4174" s="86"/>
      <c r="D4174" s="86"/>
      <c r="E4174" s="82"/>
      <c r="F4174" s="87"/>
      <c r="G4174" s="82"/>
      <c r="IG4174"/>
      <c r="IH4174"/>
      <c r="II4174"/>
      <c r="IJ4174"/>
      <c r="IK4174"/>
      <c r="IL4174"/>
      <c r="IM4174"/>
      <c r="IN4174"/>
    </row>
    <row r="4175" s="33" customFormat="1" ht="15.75" customHeight="1" spans="3:248">
      <c r="C4175" s="86"/>
      <c r="D4175" s="86"/>
      <c r="E4175" s="82"/>
      <c r="F4175" s="87"/>
      <c r="G4175" s="82"/>
      <c r="IG4175"/>
      <c r="IH4175"/>
      <c r="II4175"/>
      <c r="IJ4175"/>
      <c r="IK4175"/>
      <c r="IL4175"/>
      <c r="IM4175"/>
      <c r="IN4175"/>
    </row>
    <row r="4176" s="33" customFormat="1" ht="15.75" customHeight="1" spans="3:248">
      <c r="C4176" s="86"/>
      <c r="D4176" s="86"/>
      <c r="E4176" s="82"/>
      <c r="F4176" s="87"/>
      <c r="G4176" s="82"/>
      <c r="IG4176"/>
      <c r="IH4176"/>
      <c r="II4176"/>
      <c r="IJ4176"/>
      <c r="IK4176"/>
      <c r="IL4176"/>
      <c r="IM4176"/>
      <c r="IN4176"/>
    </row>
    <row r="4177" s="33" customFormat="1" ht="15.75" customHeight="1" spans="3:248">
      <c r="C4177" s="86"/>
      <c r="D4177" s="86"/>
      <c r="E4177" s="82"/>
      <c r="F4177" s="87"/>
      <c r="G4177" s="82"/>
      <c r="IG4177"/>
      <c r="IH4177"/>
      <c r="II4177"/>
      <c r="IJ4177"/>
      <c r="IK4177"/>
      <c r="IL4177"/>
      <c r="IM4177"/>
      <c r="IN4177"/>
    </row>
    <row r="4178" s="33" customFormat="1" ht="15.75" customHeight="1" spans="3:248">
      <c r="C4178" s="86"/>
      <c r="D4178" s="86"/>
      <c r="E4178" s="82"/>
      <c r="F4178" s="87"/>
      <c r="G4178" s="82"/>
      <c r="IG4178"/>
      <c r="IH4178"/>
      <c r="II4178"/>
      <c r="IJ4178"/>
      <c r="IK4178"/>
      <c r="IL4178"/>
      <c r="IM4178"/>
      <c r="IN4178"/>
    </row>
    <row r="4179" s="33" customFormat="1" ht="15.75" customHeight="1" spans="3:248">
      <c r="C4179" s="86"/>
      <c r="D4179" s="86"/>
      <c r="E4179" s="82"/>
      <c r="F4179" s="87"/>
      <c r="G4179" s="82"/>
      <c r="IG4179"/>
      <c r="IH4179"/>
      <c r="II4179"/>
      <c r="IJ4179"/>
      <c r="IK4179"/>
      <c r="IL4179"/>
      <c r="IM4179"/>
      <c r="IN4179"/>
    </row>
    <row r="4180" s="33" customFormat="1" ht="15.75" customHeight="1" spans="3:248">
      <c r="C4180" s="86"/>
      <c r="D4180" s="86"/>
      <c r="E4180" s="82"/>
      <c r="F4180" s="87"/>
      <c r="G4180" s="82"/>
      <c r="IG4180"/>
      <c r="IH4180"/>
      <c r="II4180"/>
      <c r="IJ4180"/>
      <c r="IK4180"/>
      <c r="IL4180"/>
      <c r="IM4180"/>
      <c r="IN4180"/>
    </row>
    <row r="4181" s="33" customFormat="1" ht="15.75" customHeight="1" spans="3:248">
      <c r="C4181" s="86"/>
      <c r="D4181" s="86"/>
      <c r="E4181" s="82"/>
      <c r="F4181" s="87"/>
      <c r="G4181" s="82"/>
      <c r="IG4181"/>
      <c r="IH4181"/>
      <c r="II4181"/>
      <c r="IJ4181"/>
      <c r="IK4181"/>
      <c r="IL4181"/>
      <c r="IM4181"/>
      <c r="IN4181"/>
    </row>
    <row r="4182" s="33" customFormat="1" ht="15.75" customHeight="1" spans="3:248">
      <c r="C4182" s="86"/>
      <c r="D4182" s="86"/>
      <c r="E4182" s="82"/>
      <c r="F4182" s="87"/>
      <c r="G4182" s="82"/>
      <c r="IG4182"/>
      <c r="IH4182"/>
      <c r="II4182"/>
      <c r="IJ4182"/>
      <c r="IK4182"/>
      <c r="IL4182"/>
      <c r="IM4182"/>
      <c r="IN4182"/>
    </row>
    <row r="4183" s="33" customFormat="1" ht="15.75" customHeight="1" spans="3:248">
      <c r="C4183" s="86"/>
      <c r="D4183" s="86"/>
      <c r="E4183" s="82"/>
      <c r="F4183" s="87"/>
      <c r="G4183" s="82"/>
      <c r="IG4183"/>
      <c r="IH4183"/>
      <c r="II4183"/>
      <c r="IJ4183"/>
      <c r="IK4183"/>
      <c r="IL4183"/>
      <c r="IM4183"/>
      <c r="IN4183"/>
    </row>
    <row r="4184" s="33" customFormat="1" ht="15.75" customHeight="1" spans="3:248">
      <c r="C4184" s="86"/>
      <c r="D4184" s="86"/>
      <c r="E4184" s="82"/>
      <c r="F4184" s="87"/>
      <c r="G4184" s="82"/>
      <c r="IG4184"/>
      <c r="IH4184"/>
      <c r="II4184"/>
      <c r="IJ4184"/>
      <c r="IK4184"/>
      <c r="IL4184"/>
      <c r="IM4184"/>
      <c r="IN4184"/>
    </row>
    <row r="4185" s="33" customFormat="1" ht="15.75" customHeight="1" spans="3:248">
      <c r="C4185" s="86"/>
      <c r="D4185" s="86"/>
      <c r="E4185" s="82"/>
      <c r="F4185" s="87"/>
      <c r="G4185" s="82"/>
      <c r="IG4185"/>
      <c r="IH4185"/>
      <c r="II4185"/>
      <c r="IJ4185"/>
      <c r="IK4185"/>
      <c r="IL4185"/>
      <c r="IM4185"/>
      <c r="IN4185"/>
    </row>
    <row r="4186" s="33" customFormat="1" ht="15.75" customHeight="1" spans="3:248">
      <c r="C4186" s="86"/>
      <c r="D4186" s="86"/>
      <c r="E4186" s="82"/>
      <c r="F4186" s="87"/>
      <c r="G4186" s="82"/>
      <c r="IG4186"/>
      <c r="IH4186"/>
      <c r="II4186"/>
      <c r="IJ4186"/>
      <c r="IK4186"/>
      <c r="IL4186"/>
      <c r="IM4186"/>
      <c r="IN4186"/>
    </row>
    <row r="4187" s="33" customFormat="1" ht="15.75" customHeight="1" spans="3:248">
      <c r="C4187" s="86"/>
      <c r="D4187" s="86"/>
      <c r="E4187" s="82"/>
      <c r="F4187" s="87"/>
      <c r="G4187" s="82"/>
      <c r="IG4187"/>
      <c r="IH4187"/>
      <c r="II4187"/>
      <c r="IJ4187"/>
      <c r="IK4187"/>
      <c r="IL4187"/>
      <c r="IM4187"/>
      <c r="IN4187"/>
    </row>
    <row r="4188" s="33" customFormat="1" ht="15.75" customHeight="1" spans="3:248">
      <c r="C4188" s="86"/>
      <c r="D4188" s="86"/>
      <c r="E4188" s="82"/>
      <c r="F4188" s="87"/>
      <c r="G4188" s="82"/>
      <c r="IG4188"/>
      <c r="IH4188"/>
      <c r="II4188"/>
      <c r="IJ4188"/>
      <c r="IK4188"/>
      <c r="IL4188"/>
      <c r="IM4188"/>
      <c r="IN4188"/>
    </row>
    <row r="4189" s="33" customFormat="1" ht="15.75" customHeight="1" spans="3:248">
      <c r="C4189" s="86"/>
      <c r="D4189" s="86"/>
      <c r="E4189" s="82"/>
      <c r="F4189" s="87"/>
      <c r="G4189" s="82"/>
      <c r="IG4189"/>
      <c r="IH4189"/>
      <c r="II4189"/>
      <c r="IJ4189"/>
      <c r="IK4189"/>
      <c r="IL4189"/>
      <c r="IM4189"/>
      <c r="IN4189"/>
    </row>
    <row r="4190" s="33" customFormat="1" ht="15.75" customHeight="1" spans="3:248">
      <c r="C4190" s="86"/>
      <c r="D4190" s="86"/>
      <c r="E4190" s="82"/>
      <c r="F4190" s="87"/>
      <c r="G4190" s="82"/>
      <c r="IG4190"/>
      <c r="IH4190"/>
      <c r="II4190"/>
      <c r="IJ4190"/>
      <c r="IK4190"/>
      <c r="IL4190"/>
      <c r="IM4190"/>
      <c r="IN4190"/>
    </row>
    <row r="4191" s="33" customFormat="1" ht="15.75" customHeight="1" spans="3:248">
      <c r="C4191" s="86"/>
      <c r="D4191" s="86"/>
      <c r="E4191" s="82"/>
      <c r="F4191" s="87"/>
      <c r="G4191" s="82"/>
      <c r="IG4191"/>
      <c r="IH4191"/>
      <c r="II4191"/>
      <c r="IJ4191"/>
      <c r="IK4191"/>
      <c r="IL4191"/>
      <c r="IM4191"/>
      <c r="IN4191"/>
    </row>
    <row r="4192" s="33" customFormat="1" ht="15.75" customHeight="1" spans="3:248">
      <c r="C4192" s="86"/>
      <c r="D4192" s="86"/>
      <c r="E4192" s="82"/>
      <c r="F4192" s="87"/>
      <c r="G4192" s="82"/>
      <c r="IG4192"/>
      <c r="IH4192"/>
      <c r="II4192"/>
      <c r="IJ4192"/>
      <c r="IK4192"/>
      <c r="IL4192"/>
      <c r="IM4192"/>
      <c r="IN4192"/>
    </row>
    <row r="4193" s="33" customFormat="1" ht="15.75" customHeight="1" spans="3:248">
      <c r="C4193" s="86"/>
      <c r="D4193" s="86"/>
      <c r="E4193" s="82"/>
      <c r="F4193" s="87"/>
      <c r="G4193" s="82"/>
      <c r="IG4193"/>
      <c r="IH4193"/>
      <c r="II4193"/>
      <c r="IJ4193"/>
      <c r="IK4193"/>
      <c r="IL4193"/>
      <c r="IM4193"/>
      <c r="IN4193"/>
    </row>
    <row r="4194" s="33" customFormat="1" ht="15.75" customHeight="1" spans="3:248">
      <c r="C4194" s="86"/>
      <c r="D4194" s="86"/>
      <c r="E4194" s="82"/>
      <c r="F4194" s="87"/>
      <c r="G4194" s="82"/>
      <c r="IG4194"/>
      <c r="IH4194"/>
      <c r="II4194"/>
      <c r="IJ4194"/>
      <c r="IK4194"/>
      <c r="IL4194"/>
      <c r="IM4194"/>
      <c r="IN4194"/>
    </row>
    <row r="4195" s="33" customFormat="1" ht="15.75" customHeight="1" spans="3:248">
      <c r="C4195" s="86"/>
      <c r="D4195" s="86"/>
      <c r="E4195" s="82"/>
      <c r="F4195" s="87"/>
      <c r="G4195" s="82"/>
      <c r="IG4195"/>
      <c r="IH4195"/>
      <c r="II4195"/>
      <c r="IJ4195"/>
      <c r="IK4195"/>
      <c r="IL4195"/>
      <c r="IM4195"/>
      <c r="IN4195"/>
    </row>
    <row r="4196" s="33" customFormat="1" ht="15.75" customHeight="1" spans="3:248">
      <c r="C4196" s="86"/>
      <c r="D4196" s="86"/>
      <c r="E4196" s="82"/>
      <c r="F4196" s="87"/>
      <c r="G4196" s="82"/>
      <c r="IG4196"/>
      <c r="IH4196"/>
      <c r="II4196"/>
      <c r="IJ4196"/>
      <c r="IK4196"/>
      <c r="IL4196"/>
      <c r="IM4196"/>
      <c r="IN4196"/>
    </row>
    <row r="4197" s="33" customFormat="1" ht="15.75" customHeight="1" spans="3:248">
      <c r="C4197" s="86"/>
      <c r="D4197" s="86"/>
      <c r="E4197" s="82"/>
      <c r="F4197" s="87"/>
      <c r="G4197" s="82"/>
      <c r="IG4197"/>
      <c r="IH4197"/>
      <c r="II4197"/>
      <c r="IJ4197"/>
      <c r="IK4197"/>
      <c r="IL4197"/>
      <c r="IM4197"/>
      <c r="IN4197"/>
    </row>
    <row r="4198" s="33" customFormat="1" ht="15.75" customHeight="1" spans="3:248">
      <c r="C4198" s="86"/>
      <c r="D4198" s="86"/>
      <c r="E4198" s="82"/>
      <c r="F4198" s="87"/>
      <c r="G4198" s="82"/>
      <c r="IG4198"/>
      <c r="IH4198"/>
      <c r="II4198"/>
      <c r="IJ4198"/>
      <c r="IK4198"/>
      <c r="IL4198"/>
      <c r="IM4198"/>
      <c r="IN4198"/>
    </row>
    <row r="4199" s="33" customFormat="1" ht="15.75" customHeight="1" spans="3:248">
      <c r="C4199" s="86"/>
      <c r="D4199" s="86"/>
      <c r="E4199" s="82"/>
      <c r="F4199" s="87"/>
      <c r="G4199" s="82"/>
      <c r="IG4199"/>
      <c r="IH4199"/>
      <c r="II4199"/>
      <c r="IJ4199"/>
      <c r="IK4199"/>
      <c r="IL4199"/>
      <c r="IM4199"/>
      <c r="IN4199"/>
    </row>
    <row r="4200" s="33" customFormat="1" ht="15.75" customHeight="1" spans="3:248">
      <c r="C4200" s="86"/>
      <c r="D4200" s="86"/>
      <c r="E4200" s="82"/>
      <c r="F4200" s="87"/>
      <c r="G4200" s="82"/>
      <c r="IG4200"/>
      <c r="IH4200"/>
      <c r="II4200"/>
      <c r="IJ4200"/>
      <c r="IK4200"/>
      <c r="IL4200"/>
      <c r="IM4200"/>
      <c r="IN4200"/>
    </row>
    <row r="4201" s="33" customFormat="1" ht="15.75" customHeight="1" spans="3:248">
      <c r="C4201" s="86"/>
      <c r="D4201" s="86"/>
      <c r="E4201" s="82"/>
      <c r="F4201" s="87"/>
      <c r="G4201" s="82"/>
      <c r="IG4201"/>
      <c r="IH4201"/>
      <c r="II4201"/>
      <c r="IJ4201"/>
      <c r="IK4201"/>
      <c r="IL4201"/>
      <c r="IM4201"/>
      <c r="IN4201"/>
    </row>
    <row r="4202" s="33" customFormat="1" ht="15.75" customHeight="1" spans="3:248">
      <c r="C4202" s="86"/>
      <c r="D4202" s="86"/>
      <c r="E4202" s="82"/>
      <c r="F4202" s="87"/>
      <c r="G4202" s="82"/>
      <c r="IG4202"/>
      <c r="IH4202"/>
      <c r="II4202"/>
      <c r="IJ4202"/>
      <c r="IK4202"/>
      <c r="IL4202"/>
      <c r="IM4202"/>
      <c r="IN4202"/>
    </row>
    <row r="4203" s="33" customFormat="1" ht="15.75" customHeight="1" spans="3:248">
      <c r="C4203" s="86"/>
      <c r="D4203" s="86"/>
      <c r="E4203" s="82"/>
      <c r="F4203" s="87"/>
      <c r="G4203" s="82"/>
      <c r="IG4203"/>
      <c r="IH4203"/>
      <c r="II4203"/>
      <c r="IJ4203"/>
      <c r="IK4203"/>
      <c r="IL4203"/>
      <c r="IM4203"/>
      <c r="IN4203"/>
    </row>
    <row r="4204" s="33" customFormat="1" ht="15.75" customHeight="1" spans="3:248">
      <c r="C4204" s="86"/>
      <c r="D4204" s="86"/>
      <c r="E4204" s="82"/>
      <c r="F4204" s="87"/>
      <c r="G4204" s="82"/>
      <c r="IG4204"/>
      <c r="IH4204"/>
      <c r="II4204"/>
      <c r="IJ4204"/>
      <c r="IK4204"/>
      <c r="IL4204"/>
      <c r="IM4204"/>
      <c r="IN4204"/>
    </row>
    <row r="4205" s="33" customFormat="1" ht="15.75" customHeight="1" spans="3:248">
      <c r="C4205" s="86"/>
      <c r="D4205" s="86"/>
      <c r="E4205" s="82"/>
      <c r="F4205" s="87"/>
      <c r="G4205" s="82"/>
      <c r="IG4205"/>
      <c r="IH4205"/>
      <c r="II4205"/>
      <c r="IJ4205"/>
      <c r="IK4205"/>
      <c r="IL4205"/>
      <c r="IM4205"/>
      <c r="IN4205"/>
    </row>
    <row r="4206" s="33" customFormat="1" ht="15.75" customHeight="1" spans="3:248">
      <c r="C4206" s="86"/>
      <c r="D4206" s="86"/>
      <c r="E4206" s="82"/>
      <c r="F4206" s="87"/>
      <c r="G4206" s="82"/>
      <c r="IG4206"/>
      <c r="IH4206"/>
      <c r="II4206"/>
      <c r="IJ4206"/>
      <c r="IK4206"/>
      <c r="IL4206"/>
      <c r="IM4206"/>
      <c r="IN4206"/>
    </row>
    <row r="4207" s="33" customFormat="1" ht="15.75" customHeight="1" spans="3:248">
      <c r="C4207" s="86"/>
      <c r="D4207" s="86"/>
      <c r="E4207" s="82"/>
      <c r="F4207" s="87"/>
      <c r="G4207" s="82"/>
      <c r="IG4207"/>
      <c r="IH4207"/>
      <c r="II4207"/>
      <c r="IJ4207"/>
      <c r="IK4207"/>
      <c r="IL4207"/>
      <c r="IM4207"/>
      <c r="IN4207"/>
    </row>
    <row r="4208" s="33" customFormat="1" ht="15.75" customHeight="1" spans="3:248">
      <c r="C4208" s="86"/>
      <c r="D4208" s="86"/>
      <c r="E4208" s="82"/>
      <c r="F4208" s="87"/>
      <c r="G4208" s="82"/>
      <c r="IG4208"/>
      <c r="IH4208"/>
      <c r="II4208"/>
      <c r="IJ4208"/>
      <c r="IK4208"/>
      <c r="IL4208"/>
      <c r="IM4208"/>
      <c r="IN4208"/>
    </row>
    <row r="4209" s="33" customFormat="1" ht="15.75" customHeight="1" spans="3:248">
      <c r="C4209" s="86"/>
      <c r="D4209" s="86"/>
      <c r="E4209" s="82"/>
      <c r="F4209" s="87"/>
      <c r="G4209" s="82"/>
      <c r="IG4209"/>
      <c r="IH4209"/>
      <c r="II4209"/>
      <c r="IJ4209"/>
      <c r="IK4209"/>
      <c r="IL4209"/>
      <c r="IM4209"/>
      <c r="IN4209"/>
    </row>
    <row r="4210" s="33" customFormat="1" ht="15.75" customHeight="1" spans="3:248">
      <c r="C4210" s="86"/>
      <c r="D4210" s="86"/>
      <c r="E4210" s="82"/>
      <c r="F4210" s="87"/>
      <c r="G4210" s="82"/>
      <c r="IG4210"/>
      <c r="IH4210"/>
      <c r="II4210"/>
      <c r="IJ4210"/>
      <c r="IK4210"/>
      <c r="IL4210"/>
      <c r="IM4210"/>
      <c r="IN4210"/>
    </row>
    <row r="4211" s="33" customFormat="1" ht="15.75" customHeight="1" spans="3:248">
      <c r="C4211" s="86"/>
      <c r="D4211" s="86"/>
      <c r="E4211" s="82"/>
      <c r="F4211" s="87"/>
      <c r="G4211" s="82"/>
      <c r="IG4211"/>
      <c r="IH4211"/>
      <c r="II4211"/>
      <c r="IJ4211"/>
      <c r="IK4211"/>
      <c r="IL4211"/>
      <c r="IM4211"/>
      <c r="IN4211"/>
    </row>
    <row r="4212" s="33" customFormat="1" ht="15.75" customHeight="1" spans="3:248">
      <c r="C4212" s="86"/>
      <c r="D4212" s="86"/>
      <c r="E4212" s="82"/>
      <c r="F4212" s="87"/>
      <c r="G4212" s="82"/>
      <c r="IG4212"/>
      <c r="IH4212"/>
      <c r="II4212"/>
      <c r="IJ4212"/>
      <c r="IK4212"/>
      <c r="IL4212"/>
      <c r="IM4212"/>
      <c r="IN4212"/>
    </row>
    <row r="4213" s="33" customFormat="1" ht="15.75" customHeight="1" spans="3:248">
      <c r="C4213" s="86"/>
      <c r="D4213" s="86"/>
      <c r="E4213" s="82"/>
      <c r="F4213" s="87"/>
      <c r="G4213" s="82"/>
      <c r="IG4213"/>
      <c r="IH4213"/>
      <c r="II4213"/>
      <c r="IJ4213"/>
      <c r="IK4213"/>
      <c r="IL4213"/>
      <c r="IM4213"/>
      <c r="IN4213"/>
    </row>
    <row r="4214" s="33" customFormat="1" ht="15.75" customHeight="1" spans="3:248">
      <c r="C4214" s="86"/>
      <c r="D4214" s="86"/>
      <c r="E4214" s="82"/>
      <c r="F4214" s="87"/>
      <c r="G4214" s="82"/>
      <c r="IG4214"/>
      <c r="IH4214"/>
      <c r="II4214"/>
      <c r="IJ4214"/>
      <c r="IK4214"/>
      <c r="IL4214"/>
      <c r="IM4214"/>
      <c r="IN4214"/>
    </row>
    <row r="4215" s="33" customFormat="1" ht="15.75" customHeight="1" spans="3:248">
      <c r="C4215" s="86"/>
      <c r="D4215" s="86"/>
      <c r="E4215" s="82"/>
      <c r="F4215" s="87"/>
      <c r="G4215" s="82"/>
      <c r="IG4215"/>
      <c r="IH4215"/>
      <c r="II4215"/>
      <c r="IJ4215"/>
      <c r="IK4215"/>
      <c r="IL4215"/>
      <c r="IM4215"/>
      <c r="IN4215"/>
    </row>
    <row r="4216" s="33" customFormat="1" ht="15.75" customHeight="1" spans="3:248">
      <c r="C4216" s="86"/>
      <c r="D4216" s="86"/>
      <c r="E4216" s="82"/>
      <c r="F4216" s="87"/>
      <c r="G4216" s="82"/>
      <c r="IG4216"/>
      <c r="IH4216"/>
      <c r="II4216"/>
      <c r="IJ4216"/>
      <c r="IK4216"/>
      <c r="IL4216"/>
      <c r="IM4216"/>
      <c r="IN4216"/>
    </row>
    <row r="4217" s="33" customFormat="1" ht="15.75" customHeight="1" spans="3:248">
      <c r="C4217" s="86"/>
      <c r="D4217" s="86"/>
      <c r="E4217" s="82"/>
      <c r="F4217" s="87"/>
      <c r="G4217" s="82"/>
      <c r="IG4217"/>
      <c r="IH4217"/>
      <c r="II4217"/>
      <c r="IJ4217"/>
      <c r="IK4217"/>
      <c r="IL4217"/>
      <c r="IM4217"/>
      <c r="IN4217"/>
    </row>
    <row r="4218" s="33" customFormat="1" ht="15.75" customHeight="1" spans="3:248">
      <c r="C4218" s="86"/>
      <c r="D4218" s="86"/>
      <c r="E4218" s="82"/>
      <c r="F4218" s="87"/>
      <c r="G4218" s="82"/>
      <c r="IG4218"/>
      <c r="IH4218"/>
      <c r="II4218"/>
      <c r="IJ4218"/>
      <c r="IK4218"/>
      <c r="IL4218"/>
      <c r="IM4218"/>
      <c r="IN4218"/>
    </row>
    <row r="4219" s="33" customFormat="1" ht="15.75" customHeight="1" spans="3:248">
      <c r="C4219" s="86"/>
      <c r="D4219" s="86"/>
      <c r="E4219" s="82"/>
      <c r="F4219" s="87"/>
      <c r="G4219" s="82"/>
      <c r="IG4219"/>
      <c r="IH4219"/>
      <c r="II4219"/>
      <c r="IJ4219"/>
      <c r="IK4219"/>
      <c r="IL4219"/>
      <c r="IM4219"/>
      <c r="IN4219"/>
    </row>
    <row r="4220" s="33" customFormat="1" ht="15.75" customHeight="1" spans="3:248">
      <c r="C4220" s="86"/>
      <c r="D4220" s="86"/>
      <c r="E4220" s="82"/>
      <c r="F4220" s="87"/>
      <c r="G4220" s="82"/>
      <c r="IG4220"/>
      <c r="IH4220"/>
      <c r="II4220"/>
      <c r="IJ4220"/>
      <c r="IK4220"/>
      <c r="IL4220"/>
      <c r="IM4220"/>
      <c r="IN4220"/>
    </row>
    <row r="4221" s="33" customFormat="1" ht="15.75" customHeight="1" spans="3:248">
      <c r="C4221" s="86"/>
      <c r="D4221" s="86"/>
      <c r="E4221" s="82"/>
      <c r="F4221" s="87"/>
      <c r="G4221" s="82"/>
      <c r="IG4221"/>
      <c r="IH4221"/>
      <c r="II4221"/>
      <c r="IJ4221"/>
      <c r="IK4221"/>
      <c r="IL4221"/>
      <c r="IM4221"/>
      <c r="IN4221"/>
    </row>
    <row r="4222" s="33" customFormat="1" ht="15.75" customHeight="1" spans="3:248">
      <c r="C4222" s="86"/>
      <c r="D4222" s="86"/>
      <c r="E4222" s="82"/>
      <c r="F4222" s="87"/>
      <c r="G4222" s="82"/>
      <c r="IG4222"/>
      <c r="IH4222"/>
      <c r="II4222"/>
      <c r="IJ4222"/>
      <c r="IK4222"/>
      <c r="IL4222"/>
      <c r="IM4222"/>
      <c r="IN4222"/>
    </row>
    <row r="4223" s="33" customFormat="1" ht="15.75" customHeight="1" spans="3:248">
      <c r="C4223" s="86"/>
      <c r="D4223" s="86"/>
      <c r="E4223" s="82"/>
      <c r="F4223" s="87"/>
      <c r="G4223" s="82"/>
      <c r="IG4223"/>
      <c r="IH4223"/>
      <c r="II4223"/>
      <c r="IJ4223"/>
      <c r="IK4223"/>
      <c r="IL4223"/>
      <c r="IM4223"/>
      <c r="IN4223"/>
    </row>
    <row r="4224" s="33" customFormat="1" ht="15.75" customHeight="1" spans="3:248">
      <c r="C4224" s="86"/>
      <c r="D4224" s="86"/>
      <c r="E4224" s="82"/>
      <c r="F4224" s="87"/>
      <c r="G4224" s="82"/>
      <c r="IG4224"/>
      <c r="IH4224"/>
      <c r="II4224"/>
      <c r="IJ4224"/>
      <c r="IK4224"/>
      <c r="IL4224"/>
      <c r="IM4224"/>
      <c r="IN4224"/>
    </row>
    <row r="4225" s="33" customFormat="1" ht="15.75" customHeight="1" spans="3:248">
      <c r="C4225" s="86"/>
      <c r="D4225" s="86"/>
      <c r="E4225" s="82"/>
      <c r="F4225" s="87"/>
      <c r="G4225" s="82"/>
      <c r="IG4225"/>
      <c r="IH4225"/>
      <c r="II4225"/>
      <c r="IJ4225"/>
      <c r="IK4225"/>
      <c r="IL4225"/>
      <c r="IM4225"/>
      <c r="IN4225"/>
    </row>
    <row r="4226" s="33" customFormat="1" ht="15.75" customHeight="1" spans="3:248">
      <c r="C4226" s="86"/>
      <c r="D4226" s="86"/>
      <c r="E4226" s="82"/>
      <c r="F4226" s="87"/>
      <c r="G4226" s="82"/>
      <c r="IG4226"/>
      <c r="IH4226"/>
      <c r="II4226"/>
      <c r="IJ4226"/>
      <c r="IK4226"/>
      <c r="IL4226"/>
      <c r="IM4226"/>
      <c r="IN4226"/>
    </row>
    <row r="4227" s="33" customFormat="1" ht="15.75" customHeight="1" spans="3:248">
      <c r="C4227" s="86"/>
      <c r="D4227" s="86"/>
      <c r="E4227" s="82"/>
      <c r="F4227" s="87"/>
      <c r="G4227" s="82"/>
      <c r="IG4227"/>
      <c r="IH4227"/>
      <c r="II4227"/>
      <c r="IJ4227"/>
      <c r="IK4227"/>
      <c r="IL4227"/>
      <c r="IM4227"/>
      <c r="IN4227"/>
    </row>
    <row r="4228" s="33" customFormat="1" ht="15.75" customHeight="1" spans="3:248">
      <c r="C4228" s="86"/>
      <c r="D4228" s="86"/>
      <c r="E4228" s="82"/>
      <c r="F4228" s="87"/>
      <c r="G4228" s="82"/>
      <c r="IG4228"/>
      <c r="IH4228"/>
      <c r="II4228"/>
      <c r="IJ4228"/>
      <c r="IK4228"/>
      <c r="IL4228"/>
      <c r="IM4228"/>
      <c r="IN4228"/>
    </row>
    <row r="4229" s="33" customFormat="1" ht="15.75" customHeight="1" spans="3:248">
      <c r="C4229" s="86"/>
      <c r="D4229" s="86"/>
      <c r="E4229" s="82"/>
      <c r="F4229" s="87"/>
      <c r="G4229" s="82"/>
      <c r="IG4229"/>
      <c r="IH4229"/>
      <c r="II4229"/>
      <c r="IJ4229"/>
      <c r="IK4229"/>
      <c r="IL4229"/>
      <c r="IM4229"/>
      <c r="IN4229"/>
    </row>
    <row r="4230" s="33" customFormat="1" ht="15.75" customHeight="1" spans="3:248">
      <c r="C4230" s="86"/>
      <c r="D4230" s="86"/>
      <c r="E4230" s="82"/>
      <c r="F4230" s="87"/>
      <c r="G4230" s="82"/>
      <c r="IG4230"/>
      <c r="IH4230"/>
      <c r="II4230"/>
      <c r="IJ4230"/>
      <c r="IK4230"/>
      <c r="IL4230"/>
      <c r="IM4230"/>
      <c r="IN4230"/>
    </row>
    <row r="4231" s="33" customFormat="1" ht="15.75" customHeight="1" spans="3:248">
      <c r="C4231" s="86"/>
      <c r="D4231" s="86"/>
      <c r="E4231" s="82"/>
      <c r="F4231" s="87"/>
      <c r="G4231" s="82"/>
      <c r="IG4231"/>
      <c r="IH4231"/>
      <c r="II4231"/>
      <c r="IJ4231"/>
      <c r="IK4231"/>
      <c r="IL4231"/>
      <c r="IM4231"/>
      <c r="IN4231"/>
    </row>
    <row r="4232" s="33" customFormat="1" ht="15.75" customHeight="1" spans="3:248">
      <c r="C4232" s="86"/>
      <c r="D4232" s="86"/>
      <c r="E4232" s="82"/>
      <c r="F4232" s="87"/>
      <c r="G4232" s="82"/>
      <c r="IG4232"/>
      <c r="IH4232"/>
      <c r="II4232"/>
      <c r="IJ4232"/>
      <c r="IK4232"/>
      <c r="IL4232"/>
      <c r="IM4232"/>
      <c r="IN4232"/>
    </row>
    <row r="4233" s="33" customFormat="1" ht="15.75" customHeight="1" spans="3:248">
      <c r="C4233" s="86"/>
      <c r="D4233" s="86"/>
      <c r="E4233" s="82"/>
      <c r="F4233" s="87"/>
      <c r="G4233" s="82"/>
      <c r="IG4233"/>
      <c r="IH4233"/>
      <c r="II4233"/>
      <c r="IJ4233"/>
      <c r="IK4233"/>
      <c r="IL4233"/>
      <c r="IM4233"/>
      <c r="IN4233"/>
    </row>
    <row r="4234" s="33" customFormat="1" ht="15.75" customHeight="1" spans="3:248">
      <c r="C4234" s="86"/>
      <c r="D4234" s="86"/>
      <c r="E4234" s="82"/>
      <c r="F4234" s="87"/>
      <c r="G4234" s="82"/>
      <c r="IG4234"/>
      <c r="IH4234"/>
      <c r="II4234"/>
      <c r="IJ4234"/>
      <c r="IK4234"/>
      <c r="IL4234"/>
      <c r="IM4234"/>
      <c r="IN4234"/>
    </row>
    <row r="4235" s="33" customFormat="1" ht="15.75" customHeight="1" spans="3:248">
      <c r="C4235" s="86"/>
      <c r="D4235" s="86"/>
      <c r="E4235" s="82"/>
      <c r="F4235" s="87"/>
      <c r="G4235" s="82"/>
      <c r="IG4235"/>
      <c r="IH4235"/>
      <c r="II4235"/>
      <c r="IJ4235"/>
      <c r="IK4235"/>
      <c r="IL4235"/>
      <c r="IM4235"/>
      <c r="IN4235"/>
    </row>
    <row r="4236" s="33" customFormat="1" ht="15.75" customHeight="1" spans="3:248">
      <c r="C4236" s="86"/>
      <c r="D4236" s="86"/>
      <c r="E4236" s="82"/>
      <c r="F4236" s="87"/>
      <c r="G4236" s="82"/>
      <c r="IG4236"/>
      <c r="IH4236"/>
      <c r="II4236"/>
      <c r="IJ4236"/>
      <c r="IK4236"/>
      <c r="IL4236"/>
      <c r="IM4236"/>
      <c r="IN4236"/>
    </row>
    <row r="4237" s="33" customFormat="1" ht="15.75" customHeight="1" spans="3:248">
      <c r="C4237" s="86"/>
      <c r="D4237" s="86"/>
      <c r="E4237" s="82"/>
      <c r="F4237" s="87"/>
      <c r="G4237" s="82"/>
      <c r="IG4237"/>
      <c r="IH4237"/>
      <c r="II4237"/>
      <c r="IJ4237"/>
      <c r="IK4237"/>
      <c r="IL4237"/>
      <c r="IM4237"/>
      <c r="IN4237"/>
    </row>
    <row r="4238" s="33" customFormat="1" ht="15.75" customHeight="1" spans="3:248">
      <c r="C4238" s="86"/>
      <c r="D4238" s="86"/>
      <c r="E4238" s="82"/>
      <c r="F4238" s="87"/>
      <c r="G4238" s="82"/>
      <c r="IG4238"/>
      <c r="IH4238"/>
      <c r="II4238"/>
      <c r="IJ4238"/>
      <c r="IK4238"/>
      <c r="IL4238"/>
      <c r="IM4238"/>
      <c r="IN4238"/>
    </row>
    <row r="4239" s="33" customFormat="1" ht="15.75" customHeight="1" spans="3:248">
      <c r="C4239" s="86"/>
      <c r="D4239" s="86"/>
      <c r="E4239" s="82"/>
      <c r="F4239" s="87"/>
      <c r="G4239" s="82"/>
      <c r="IG4239"/>
      <c r="IH4239"/>
      <c r="II4239"/>
      <c r="IJ4239"/>
      <c r="IK4239"/>
      <c r="IL4239"/>
      <c r="IM4239"/>
      <c r="IN4239"/>
    </row>
    <row r="4240" s="33" customFormat="1" ht="15.75" customHeight="1" spans="3:248">
      <c r="C4240" s="86"/>
      <c r="D4240" s="86"/>
      <c r="E4240" s="82"/>
      <c r="F4240" s="87"/>
      <c r="G4240" s="82"/>
      <c r="IG4240"/>
      <c r="IH4240"/>
      <c r="II4240"/>
      <c r="IJ4240"/>
      <c r="IK4240"/>
      <c r="IL4240"/>
      <c r="IM4240"/>
      <c r="IN4240"/>
    </row>
    <row r="4241" s="33" customFormat="1" ht="15.75" customHeight="1" spans="3:248">
      <c r="C4241" s="86"/>
      <c r="D4241" s="86"/>
      <c r="E4241" s="82"/>
      <c r="F4241" s="87"/>
      <c r="G4241" s="82"/>
      <c r="IG4241"/>
      <c r="IH4241"/>
      <c r="II4241"/>
      <c r="IJ4241"/>
      <c r="IK4241"/>
      <c r="IL4241"/>
      <c r="IM4241"/>
      <c r="IN4241"/>
    </row>
    <row r="4242" s="33" customFormat="1" ht="15.75" customHeight="1" spans="3:248">
      <c r="C4242" s="86"/>
      <c r="D4242" s="86"/>
      <c r="E4242" s="82"/>
      <c r="F4242" s="87"/>
      <c r="G4242" s="82"/>
      <c r="IG4242"/>
      <c r="IH4242"/>
      <c r="II4242"/>
      <c r="IJ4242"/>
      <c r="IK4242"/>
      <c r="IL4242"/>
      <c r="IM4242"/>
      <c r="IN4242"/>
    </row>
    <row r="4243" s="33" customFormat="1" ht="15.75" customHeight="1" spans="3:248">
      <c r="C4243" s="86"/>
      <c r="D4243" s="86"/>
      <c r="E4243" s="82"/>
      <c r="F4243" s="87"/>
      <c r="G4243" s="82"/>
      <c r="IG4243"/>
      <c r="IH4243"/>
      <c r="II4243"/>
      <c r="IJ4243"/>
      <c r="IK4243"/>
      <c r="IL4243"/>
      <c r="IM4243"/>
      <c r="IN4243"/>
    </row>
    <row r="4244" s="33" customFormat="1" ht="15.75" customHeight="1" spans="3:248">
      <c r="C4244" s="86"/>
      <c r="D4244" s="86"/>
      <c r="E4244" s="82"/>
      <c r="F4244" s="87"/>
      <c r="G4244" s="82"/>
      <c r="IG4244"/>
      <c r="IH4244"/>
      <c r="II4244"/>
      <c r="IJ4244"/>
      <c r="IK4244"/>
      <c r="IL4244"/>
      <c r="IM4244"/>
      <c r="IN4244"/>
    </row>
    <row r="4245" s="33" customFormat="1" ht="15.75" customHeight="1" spans="3:248">
      <c r="C4245" s="86"/>
      <c r="D4245" s="86"/>
      <c r="E4245" s="82"/>
      <c r="F4245" s="87"/>
      <c r="G4245" s="82"/>
      <c r="IG4245"/>
      <c r="IH4245"/>
      <c r="II4245"/>
      <c r="IJ4245"/>
      <c r="IK4245"/>
      <c r="IL4245"/>
      <c r="IM4245"/>
      <c r="IN4245"/>
    </row>
    <row r="4246" s="33" customFormat="1" ht="15.75" customHeight="1" spans="3:248">
      <c r="C4246" s="86"/>
      <c r="D4246" s="86"/>
      <c r="E4246" s="82"/>
      <c r="F4246" s="87"/>
      <c r="G4246" s="82"/>
      <c r="IG4246"/>
      <c r="IH4246"/>
      <c r="II4246"/>
      <c r="IJ4246"/>
      <c r="IK4246"/>
      <c r="IL4246"/>
      <c r="IM4246"/>
      <c r="IN4246"/>
    </row>
    <row r="4247" s="33" customFormat="1" ht="15.75" customHeight="1" spans="3:248">
      <c r="C4247" s="86"/>
      <c r="D4247" s="86"/>
      <c r="E4247" s="82"/>
      <c r="F4247" s="87"/>
      <c r="G4247" s="82"/>
      <c r="IG4247"/>
      <c r="IH4247"/>
      <c r="II4247"/>
      <c r="IJ4247"/>
      <c r="IK4247"/>
      <c r="IL4247"/>
      <c r="IM4247"/>
      <c r="IN4247"/>
    </row>
    <row r="4248" s="33" customFormat="1" ht="15.75" customHeight="1" spans="3:248">
      <c r="C4248" s="86"/>
      <c r="D4248" s="86"/>
      <c r="E4248" s="82"/>
      <c r="F4248" s="87"/>
      <c r="G4248" s="82"/>
      <c r="IG4248"/>
      <c r="IH4248"/>
      <c r="II4248"/>
      <c r="IJ4248"/>
      <c r="IK4248"/>
      <c r="IL4248"/>
      <c r="IM4248"/>
      <c r="IN4248"/>
    </row>
    <row r="4249" s="33" customFormat="1" ht="15.75" customHeight="1" spans="3:248">
      <c r="C4249" s="86"/>
      <c r="D4249" s="86"/>
      <c r="E4249" s="82"/>
      <c r="F4249" s="87"/>
      <c r="G4249" s="82"/>
      <c r="IG4249"/>
      <c r="IH4249"/>
      <c r="II4249"/>
      <c r="IJ4249"/>
      <c r="IK4249"/>
      <c r="IL4249"/>
      <c r="IM4249"/>
      <c r="IN4249"/>
    </row>
    <row r="4250" s="33" customFormat="1" ht="15.75" customHeight="1" spans="3:248">
      <c r="C4250" s="86"/>
      <c r="D4250" s="86"/>
      <c r="E4250" s="82"/>
      <c r="F4250" s="87"/>
      <c r="G4250" s="82"/>
      <c r="IG4250"/>
      <c r="IH4250"/>
      <c r="II4250"/>
      <c r="IJ4250"/>
      <c r="IK4250"/>
      <c r="IL4250"/>
      <c r="IM4250"/>
      <c r="IN4250"/>
    </row>
    <row r="4251" s="33" customFormat="1" ht="15.75" customHeight="1" spans="3:248">
      <c r="C4251" s="86"/>
      <c r="D4251" s="86"/>
      <c r="E4251" s="82"/>
      <c r="F4251" s="87"/>
      <c r="G4251" s="82"/>
      <c r="IG4251"/>
      <c r="IH4251"/>
      <c r="II4251"/>
      <c r="IJ4251"/>
      <c r="IK4251"/>
      <c r="IL4251"/>
      <c r="IM4251"/>
      <c r="IN4251"/>
    </row>
    <row r="4252" s="33" customFormat="1" ht="15.75" customHeight="1" spans="3:248">
      <c r="C4252" s="86"/>
      <c r="D4252" s="86"/>
      <c r="E4252" s="82"/>
      <c r="F4252" s="87"/>
      <c r="G4252" s="82"/>
      <c r="IG4252"/>
      <c r="IH4252"/>
      <c r="II4252"/>
      <c r="IJ4252"/>
      <c r="IK4252"/>
      <c r="IL4252"/>
      <c r="IM4252"/>
      <c r="IN4252"/>
    </row>
    <row r="4253" s="33" customFormat="1" ht="15.75" customHeight="1" spans="3:248">
      <c r="C4253" s="86"/>
      <c r="D4253" s="86"/>
      <c r="E4253" s="82"/>
      <c r="F4253" s="87"/>
      <c r="G4253" s="82"/>
      <c r="IG4253"/>
      <c r="IH4253"/>
      <c r="II4253"/>
      <c r="IJ4253"/>
      <c r="IK4253"/>
      <c r="IL4253"/>
      <c r="IM4253"/>
      <c r="IN4253"/>
    </row>
    <row r="4254" s="33" customFormat="1" ht="15.75" customHeight="1" spans="3:248">
      <c r="C4254" s="86"/>
      <c r="D4254" s="86"/>
      <c r="E4254" s="82"/>
      <c r="F4254" s="87"/>
      <c r="G4254" s="82"/>
      <c r="IG4254"/>
      <c r="IH4254"/>
      <c r="II4254"/>
      <c r="IJ4254"/>
      <c r="IK4254"/>
      <c r="IL4254"/>
      <c r="IM4254"/>
      <c r="IN4254"/>
    </row>
    <row r="4255" s="33" customFormat="1" ht="15.75" customHeight="1" spans="3:248">
      <c r="C4255" s="86"/>
      <c r="D4255" s="86"/>
      <c r="E4255" s="82"/>
      <c r="F4255" s="87"/>
      <c r="G4255" s="82"/>
      <c r="IG4255"/>
      <c r="IH4255"/>
      <c r="II4255"/>
      <c r="IJ4255"/>
      <c r="IK4255"/>
      <c r="IL4255"/>
      <c r="IM4255"/>
      <c r="IN4255"/>
    </row>
    <row r="4256" s="33" customFormat="1" ht="15.75" customHeight="1" spans="3:248">
      <c r="C4256" s="86"/>
      <c r="D4256" s="86"/>
      <c r="E4256" s="82"/>
      <c r="F4256" s="87"/>
      <c r="G4256" s="82"/>
      <c r="IG4256"/>
      <c r="IH4256"/>
      <c r="II4256"/>
      <c r="IJ4256"/>
      <c r="IK4256"/>
      <c r="IL4256"/>
      <c r="IM4256"/>
      <c r="IN4256"/>
    </row>
    <row r="4257" s="33" customFormat="1" ht="15.75" customHeight="1" spans="3:248">
      <c r="C4257" s="86"/>
      <c r="D4257" s="86"/>
      <c r="E4257" s="82"/>
      <c r="F4257" s="87"/>
      <c r="G4257" s="82"/>
      <c r="IG4257"/>
      <c r="IH4257"/>
      <c r="II4257"/>
      <c r="IJ4257"/>
      <c r="IK4257"/>
      <c r="IL4257"/>
      <c r="IM4257"/>
      <c r="IN4257"/>
    </row>
    <row r="4258" s="33" customFormat="1" ht="15.75" customHeight="1" spans="3:248">
      <c r="C4258" s="86"/>
      <c r="D4258" s="86"/>
      <c r="E4258" s="82"/>
      <c r="F4258" s="87"/>
      <c r="G4258" s="82"/>
      <c r="IG4258"/>
      <c r="IH4258"/>
      <c r="II4258"/>
      <c r="IJ4258"/>
      <c r="IK4258"/>
      <c r="IL4258"/>
      <c r="IM4258"/>
      <c r="IN4258"/>
    </row>
    <row r="4259" s="33" customFormat="1" ht="15.75" customHeight="1" spans="3:248">
      <c r="C4259" s="86"/>
      <c r="D4259" s="86"/>
      <c r="E4259" s="82"/>
      <c r="F4259" s="87"/>
      <c r="G4259" s="82"/>
      <c r="IG4259"/>
      <c r="IH4259"/>
      <c r="II4259"/>
      <c r="IJ4259"/>
      <c r="IK4259"/>
      <c r="IL4259"/>
      <c r="IM4259"/>
      <c r="IN4259"/>
    </row>
    <row r="4260" s="33" customFormat="1" ht="15.75" customHeight="1" spans="3:248">
      <c r="C4260" s="86"/>
      <c r="D4260" s="86"/>
      <c r="E4260" s="82"/>
      <c r="F4260" s="87"/>
      <c r="G4260" s="82"/>
      <c r="IG4260"/>
      <c r="IH4260"/>
      <c r="II4260"/>
      <c r="IJ4260"/>
      <c r="IK4260"/>
      <c r="IL4260"/>
      <c r="IM4260"/>
      <c r="IN4260"/>
    </row>
    <row r="4261" s="33" customFormat="1" ht="15.75" customHeight="1" spans="3:248">
      <c r="C4261" s="86"/>
      <c r="D4261" s="86"/>
      <c r="E4261" s="82"/>
      <c r="F4261" s="87"/>
      <c r="G4261" s="82"/>
      <c r="IG4261"/>
      <c r="IH4261"/>
      <c r="II4261"/>
      <c r="IJ4261"/>
      <c r="IK4261"/>
      <c r="IL4261"/>
      <c r="IM4261"/>
      <c r="IN4261"/>
    </row>
    <row r="4262" s="33" customFormat="1" ht="15.75" customHeight="1" spans="3:248">
      <c r="C4262" s="86"/>
      <c r="D4262" s="86"/>
      <c r="E4262" s="82"/>
      <c r="F4262" s="87"/>
      <c r="G4262" s="82"/>
      <c r="IG4262"/>
      <c r="IH4262"/>
      <c r="II4262"/>
      <c r="IJ4262"/>
      <c r="IK4262"/>
      <c r="IL4262"/>
      <c r="IM4262"/>
      <c r="IN4262"/>
    </row>
    <row r="4263" s="33" customFormat="1" ht="15.75" customHeight="1" spans="3:248">
      <c r="C4263" s="86"/>
      <c r="D4263" s="86"/>
      <c r="E4263" s="82"/>
      <c r="F4263" s="87"/>
      <c r="G4263" s="82"/>
      <c r="IG4263"/>
      <c r="IH4263"/>
      <c r="II4263"/>
      <c r="IJ4263"/>
      <c r="IK4263"/>
      <c r="IL4263"/>
      <c r="IM4263"/>
      <c r="IN4263"/>
    </row>
    <row r="4264" s="33" customFormat="1" ht="15.75" customHeight="1" spans="3:248">
      <c r="C4264" s="86"/>
      <c r="D4264" s="86"/>
      <c r="E4264" s="82"/>
      <c r="F4264" s="87"/>
      <c r="G4264" s="82"/>
      <c r="IG4264"/>
      <c r="IH4264"/>
      <c r="II4264"/>
      <c r="IJ4264"/>
      <c r="IK4264"/>
      <c r="IL4264"/>
      <c r="IM4264"/>
      <c r="IN4264"/>
    </row>
    <row r="4265" s="33" customFormat="1" ht="15.75" customHeight="1" spans="3:248">
      <c r="C4265" s="86"/>
      <c r="D4265" s="86"/>
      <c r="E4265" s="82"/>
      <c r="F4265" s="87"/>
      <c r="G4265" s="82"/>
      <c r="IG4265"/>
      <c r="IH4265"/>
      <c r="II4265"/>
      <c r="IJ4265"/>
      <c r="IK4265"/>
      <c r="IL4265"/>
      <c r="IM4265"/>
      <c r="IN4265"/>
    </row>
    <row r="4266" s="33" customFormat="1" ht="15.75" customHeight="1" spans="3:248">
      <c r="C4266" s="86"/>
      <c r="D4266" s="86"/>
      <c r="E4266" s="82"/>
      <c r="F4266" s="87"/>
      <c r="G4266" s="82"/>
      <c r="IG4266"/>
      <c r="IH4266"/>
      <c r="II4266"/>
      <c r="IJ4266"/>
      <c r="IK4266"/>
      <c r="IL4266"/>
      <c r="IM4266"/>
      <c r="IN4266"/>
    </row>
    <row r="4267" s="33" customFormat="1" ht="15.75" customHeight="1" spans="3:248">
      <c r="C4267" s="86"/>
      <c r="D4267" s="86"/>
      <c r="E4267" s="82"/>
      <c r="F4267" s="87"/>
      <c r="G4267" s="82"/>
      <c r="IG4267"/>
      <c r="IH4267"/>
      <c r="II4267"/>
      <c r="IJ4267"/>
      <c r="IK4267"/>
      <c r="IL4267"/>
      <c r="IM4267"/>
      <c r="IN4267"/>
    </row>
    <row r="4268" s="33" customFormat="1" ht="15.75" customHeight="1" spans="3:248">
      <c r="C4268" s="86"/>
      <c r="D4268" s="86"/>
      <c r="E4268" s="82"/>
      <c r="F4268" s="87"/>
      <c r="G4268" s="82"/>
      <c r="IG4268"/>
      <c r="IH4268"/>
      <c r="II4268"/>
      <c r="IJ4268"/>
      <c r="IK4268"/>
      <c r="IL4268"/>
      <c r="IM4268"/>
      <c r="IN4268"/>
    </row>
    <row r="4269" s="33" customFormat="1" ht="15.75" customHeight="1" spans="3:248">
      <c r="C4269" s="86"/>
      <c r="D4269" s="86"/>
      <c r="E4269" s="82"/>
      <c r="F4269" s="87"/>
      <c r="G4269" s="82"/>
      <c r="IG4269"/>
      <c r="IH4269"/>
      <c r="II4269"/>
      <c r="IJ4269"/>
      <c r="IK4269"/>
      <c r="IL4269"/>
      <c r="IM4269"/>
      <c r="IN4269"/>
    </row>
    <row r="4270" s="33" customFormat="1" ht="15.75" customHeight="1" spans="3:248">
      <c r="C4270" s="86"/>
      <c r="D4270" s="86"/>
      <c r="E4270" s="82"/>
      <c r="F4270" s="87"/>
      <c r="G4270" s="82"/>
      <c r="IG4270"/>
      <c r="IH4270"/>
      <c r="II4270"/>
      <c r="IJ4270"/>
      <c r="IK4270"/>
      <c r="IL4270"/>
      <c r="IM4270"/>
      <c r="IN4270"/>
    </row>
    <row r="4271" s="33" customFormat="1" ht="15.75" customHeight="1" spans="3:248">
      <c r="C4271" s="86"/>
      <c r="D4271" s="86"/>
      <c r="E4271" s="82"/>
      <c r="F4271" s="87"/>
      <c r="G4271" s="82"/>
      <c r="IG4271"/>
      <c r="IH4271"/>
      <c r="II4271"/>
      <c r="IJ4271"/>
      <c r="IK4271"/>
      <c r="IL4271"/>
      <c r="IM4271"/>
      <c r="IN4271"/>
    </row>
    <row r="4272" s="33" customFormat="1" ht="15.75" customHeight="1" spans="3:248">
      <c r="C4272" s="86"/>
      <c r="D4272" s="86"/>
      <c r="E4272" s="82"/>
      <c r="F4272" s="87"/>
      <c r="G4272" s="82"/>
      <c r="IG4272"/>
      <c r="IH4272"/>
      <c r="II4272"/>
      <c r="IJ4272"/>
      <c r="IK4272"/>
      <c r="IL4272"/>
      <c r="IM4272"/>
      <c r="IN4272"/>
    </row>
    <row r="4273" s="33" customFormat="1" ht="15.75" customHeight="1" spans="3:248">
      <c r="C4273" s="86"/>
      <c r="D4273" s="86"/>
      <c r="E4273" s="82"/>
      <c r="F4273" s="87"/>
      <c r="G4273" s="82"/>
      <c r="IG4273"/>
      <c r="IH4273"/>
      <c r="II4273"/>
      <c r="IJ4273"/>
      <c r="IK4273"/>
      <c r="IL4273"/>
      <c r="IM4273"/>
      <c r="IN4273"/>
    </row>
    <row r="4274" s="33" customFormat="1" ht="15.75" customHeight="1" spans="3:248">
      <c r="C4274" s="86"/>
      <c r="D4274" s="86"/>
      <c r="E4274" s="82"/>
      <c r="F4274" s="87"/>
      <c r="G4274" s="82"/>
      <c r="IG4274"/>
      <c r="IH4274"/>
      <c r="II4274"/>
      <c r="IJ4274"/>
      <c r="IK4274"/>
      <c r="IL4274"/>
      <c r="IM4274"/>
      <c r="IN4274"/>
    </row>
    <row r="4275" s="33" customFormat="1" ht="15.75" customHeight="1" spans="3:248">
      <c r="C4275" s="86"/>
      <c r="D4275" s="86"/>
      <c r="E4275" s="82"/>
      <c r="F4275" s="87"/>
      <c r="G4275" s="82"/>
      <c r="IG4275"/>
      <c r="IH4275"/>
      <c r="II4275"/>
      <c r="IJ4275"/>
      <c r="IK4275"/>
      <c r="IL4275"/>
      <c r="IM4275"/>
      <c r="IN4275"/>
    </row>
    <row r="4276" s="33" customFormat="1" ht="15.75" customHeight="1" spans="3:248">
      <c r="C4276" s="86"/>
      <c r="D4276" s="86"/>
      <c r="E4276" s="82"/>
      <c r="F4276" s="87"/>
      <c r="G4276" s="82"/>
      <c r="IG4276"/>
      <c r="IH4276"/>
      <c r="II4276"/>
      <c r="IJ4276"/>
      <c r="IK4276"/>
      <c r="IL4276"/>
      <c r="IM4276"/>
      <c r="IN4276"/>
    </row>
    <row r="4277" s="33" customFormat="1" ht="15.75" customHeight="1" spans="3:248">
      <c r="C4277" s="86"/>
      <c r="D4277" s="86"/>
      <c r="E4277" s="82"/>
      <c r="F4277" s="87"/>
      <c r="G4277" s="82"/>
      <c r="IG4277"/>
      <c r="IH4277"/>
      <c r="II4277"/>
      <c r="IJ4277"/>
      <c r="IK4277"/>
      <c r="IL4277"/>
      <c r="IM4277"/>
      <c r="IN4277"/>
    </row>
    <row r="4278" s="33" customFormat="1" ht="15.75" customHeight="1" spans="3:248">
      <c r="C4278" s="86"/>
      <c r="D4278" s="86"/>
      <c r="E4278" s="82"/>
      <c r="F4278" s="87"/>
      <c r="G4278" s="82"/>
      <c r="IG4278"/>
      <c r="IH4278"/>
      <c r="II4278"/>
      <c r="IJ4278"/>
      <c r="IK4278"/>
      <c r="IL4278"/>
      <c r="IM4278"/>
      <c r="IN4278"/>
    </row>
    <row r="4279" s="33" customFormat="1" ht="15.75" customHeight="1" spans="3:248">
      <c r="C4279" s="86"/>
      <c r="D4279" s="86"/>
      <c r="E4279" s="82"/>
      <c r="F4279" s="87"/>
      <c r="G4279" s="82"/>
      <c r="IG4279"/>
      <c r="IH4279"/>
      <c r="II4279"/>
      <c r="IJ4279"/>
      <c r="IK4279"/>
      <c r="IL4279"/>
      <c r="IM4279"/>
      <c r="IN4279"/>
    </row>
    <row r="4280" s="33" customFormat="1" ht="15.75" customHeight="1" spans="3:248">
      <c r="C4280" s="86"/>
      <c r="D4280" s="86"/>
      <c r="E4280" s="82"/>
      <c r="F4280" s="87"/>
      <c r="G4280" s="82"/>
      <c r="IG4280"/>
      <c r="IH4280"/>
      <c r="II4280"/>
      <c r="IJ4280"/>
      <c r="IK4280"/>
      <c r="IL4280"/>
      <c r="IM4280"/>
      <c r="IN4280"/>
    </row>
    <row r="4281" s="33" customFormat="1" ht="15.75" customHeight="1" spans="3:248">
      <c r="C4281" s="86"/>
      <c r="D4281" s="86"/>
      <c r="E4281" s="82"/>
      <c r="F4281" s="87"/>
      <c r="G4281" s="82"/>
      <c r="IG4281"/>
      <c r="IH4281"/>
      <c r="II4281"/>
      <c r="IJ4281"/>
      <c r="IK4281"/>
      <c r="IL4281"/>
      <c r="IM4281"/>
      <c r="IN4281"/>
    </row>
    <row r="4282" s="33" customFormat="1" ht="15.75" customHeight="1" spans="3:248">
      <c r="C4282" s="86"/>
      <c r="D4282" s="86"/>
      <c r="E4282" s="82"/>
      <c r="F4282" s="87"/>
      <c r="G4282" s="82"/>
      <c r="IG4282"/>
      <c r="IH4282"/>
      <c r="II4282"/>
      <c r="IJ4282"/>
      <c r="IK4282"/>
      <c r="IL4282"/>
      <c r="IM4282"/>
      <c r="IN4282"/>
    </row>
    <row r="4283" s="33" customFormat="1" ht="15.75" customHeight="1" spans="3:248">
      <c r="C4283" s="86"/>
      <c r="D4283" s="86"/>
      <c r="E4283" s="82"/>
      <c r="F4283" s="87"/>
      <c r="G4283" s="82"/>
      <c r="IG4283"/>
      <c r="IH4283"/>
      <c r="II4283"/>
      <c r="IJ4283"/>
      <c r="IK4283"/>
      <c r="IL4283"/>
      <c r="IM4283"/>
      <c r="IN4283"/>
    </row>
    <row r="4284" s="33" customFormat="1" ht="15.75" customHeight="1" spans="3:248">
      <c r="C4284" s="86"/>
      <c r="D4284" s="86"/>
      <c r="E4284" s="82"/>
      <c r="F4284" s="87"/>
      <c r="G4284" s="82"/>
      <c r="IG4284"/>
      <c r="IH4284"/>
      <c r="II4284"/>
      <c r="IJ4284"/>
      <c r="IK4284"/>
      <c r="IL4284"/>
      <c r="IM4284"/>
      <c r="IN4284"/>
    </row>
    <row r="4285" s="33" customFormat="1" ht="15.75" customHeight="1" spans="3:248">
      <c r="C4285" s="86"/>
      <c r="D4285" s="86"/>
      <c r="E4285" s="82"/>
      <c r="F4285" s="87"/>
      <c r="G4285" s="82"/>
      <c r="IG4285"/>
      <c r="IH4285"/>
      <c r="II4285"/>
      <c r="IJ4285"/>
      <c r="IK4285"/>
      <c r="IL4285"/>
      <c r="IM4285"/>
      <c r="IN4285"/>
    </row>
    <row r="4286" s="33" customFormat="1" ht="15.75" customHeight="1" spans="3:248">
      <c r="C4286" s="86"/>
      <c r="D4286" s="86"/>
      <c r="E4286" s="82"/>
      <c r="F4286" s="87"/>
      <c r="G4286" s="82"/>
      <c r="IG4286"/>
      <c r="IH4286"/>
      <c r="II4286"/>
      <c r="IJ4286"/>
      <c r="IK4286"/>
      <c r="IL4286"/>
      <c r="IM4286"/>
      <c r="IN4286"/>
    </row>
    <row r="4287" s="33" customFormat="1" ht="15.75" customHeight="1" spans="3:248">
      <c r="C4287" s="86"/>
      <c r="D4287" s="86"/>
      <c r="E4287" s="82"/>
      <c r="F4287" s="87"/>
      <c r="G4287" s="82"/>
      <c r="IG4287"/>
      <c r="IH4287"/>
      <c r="II4287"/>
      <c r="IJ4287"/>
      <c r="IK4287"/>
      <c r="IL4287"/>
      <c r="IM4287"/>
      <c r="IN4287"/>
    </row>
    <row r="4288" s="33" customFormat="1" ht="15.75" customHeight="1" spans="3:248">
      <c r="C4288" s="86"/>
      <c r="D4288" s="86"/>
      <c r="E4288" s="82"/>
      <c r="F4288" s="87"/>
      <c r="G4288" s="82"/>
      <c r="IG4288"/>
      <c r="IH4288"/>
      <c r="II4288"/>
      <c r="IJ4288"/>
      <c r="IK4288"/>
      <c r="IL4288"/>
      <c r="IM4288"/>
      <c r="IN4288"/>
    </row>
    <row r="4289" s="33" customFormat="1" ht="15.75" customHeight="1" spans="3:248">
      <c r="C4289" s="86"/>
      <c r="D4289" s="86"/>
      <c r="E4289" s="82"/>
      <c r="F4289" s="87"/>
      <c r="G4289" s="82"/>
      <c r="IG4289"/>
      <c r="IH4289"/>
      <c r="II4289"/>
      <c r="IJ4289"/>
      <c r="IK4289"/>
      <c r="IL4289"/>
      <c r="IM4289"/>
      <c r="IN4289"/>
    </row>
    <row r="4290" s="33" customFormat="1" ht="15.75" customHeight="1" spans="3:248">
      <c r="C4290" s="86"/>
      <c r="D4290" s="86"/>
      <c r="E4290" s="82"/>
      <c r="F4290" s="87"/>
      <c r="G4290" s="82"/>
      <c r="IG4290"/>
      <c r="IH4290"/>
      <c r="II4290"/>
      <c r="IJ4290"/>
      <c r="IK4290"/>
      <c r="IL4290"/>
      <c r="IM4290"/>
      <c r="IN4290"/>
    </row>
    <row r="4291" s="33" customFormat="1" ht="15.75" customHeight="1" spans="3:248">
      <c r="C4291" s="86"/>
      <c r="D4291" s="86"/>
      <c r="E4291" s="82"/>
      <c r="F4291" s="87"/>
      <c r="G4291" s="82"/>
      <c r="IG4291"/>
      <c r="IH4291"/>
      <c r="II4291"/>
      <c r="IJ4291"/>
      <c r="IK4291"/>
      <c r="IL4291"/>
      <c r="IM4291"/>
      <c r="IN4291"/>
    </row>
    <row r="4292" s="33" customFormat="1" ht="15.75" customHeight="1" spans="3:248">
      <c r="C4292" s="86"/>
      <c r="D4292" s="86"/>
      <c r="E4292" s="82"/>
      <c r="F4292" s="87"/>
      <c r="G4292" s="82"/>
      <c r="IG4292"/>
      <c r="IH4292"/>
      <c r="II4292"/>
      <c r="IJ4292"/>
      <c r="IK4292"/>
      <c r="IL4292"/>
      <c r="IM4292"/>
      <c r="IN4292"/>
    </row>
    <row r="4293" s="33" customFormat="1" ht="15.75" customHeight="1" spans="3:248">
      <c r="C4293" s="86"/>
      <c r="D4293" s="86"/>
      <c r="E4293" s="82"/>
      <c r="F4293" s="87"/>
      <c r="G4293" s="82"/>
      <c r="IG4293"/>
      <c r="IH4293"/>
      <c r="II4293"/>
      <c r="IJ4293"/>
      <c r="IK4293"/>
      <c r="IL4293"/>
      <c r="IM4293"/>
      <c r="IN4293"/>
    </row>
    <row r="4294" s="33" customFormat="1" ht="15.75" customHeight="1" spans="3:248">
      <c r="C4294" s="86"/>
      <c r="D4294" s="86"/>
      <c r="E4294" s="82"/>
      <c r="F4294" s="87"/>
      <c r="G4294" s="82"/>
      <c r="IG4294"/>
      <c r="IH4294"/>
      <c r="II4294"/>
      <c r="IJ4294"/>
      <c r="IK4294"/>
      <c r="IL4294"/>
      <c r="IM4294"/>
      <c r="IN4294"/>
    </row>
    <row r="4295" s="33" customFormat="1" ht="15.75" customHeight="1" spans="3:248">
      <c r="C4295" s="86"/>
      <c r="D4295" s="86"/>
      <c r="E4295" s="82"/>
      <c r="F4295" s="87"/>
      <c r="G4295" s="82"/>
      <c r="IG4295"/>
      <c r="IH4295"/>
      <c r="II4295"/>
      <c r="IJ4295"/>
      <c r="IK4295"/>
      <c r="IL4295"/>
      <c r="IM4295"/>
      <c r="IN4295"/>
    </row>
    <row r="4296" s="33" customFormat="1" ht="15.75" customHeight="1" spans="3:248">
      <c r="C4296" s="86"/>
      <c r="D4296" s="86"/>
      <c r="E4296" s="82"/>
      <c r="F4296" s="87"/>
      <c r="G4296" s="82"/>
      <c r="IG4296"/>
      <c r="IH4296"/>
      <c r="II4296"/>
      <c r="IJ4296"/>
      <c r="IK4296"/>
      <c r="IL4296"/>
      <c r="IM4296"/>
      <c r="IN4296"/>
    </row>
    <row r="4297" s="33" customFormat="1" ht="15.75" customHeight="1" spans="3:248">
      <c r="C4297" s="86"/>
      <c r="D4297" s="86"/>
      <c r="E4297" s="82"/>
      <c r="F4297" s="87"/>
      <c r="G4297" s="82"/>
      <c r="IG4297"/>
      <c r="IH4297"/>
      <c r="II4297"/>
      <c r="IJ4297"/>
      <c r="IK4297"/>
      <c r="IL4297"/>
      <c r="IM4297"/>
      <c r="IN4297"/>
    </row>
    <row r="4298" s="33" customFormat="1" ht="15.75" customHeight="1" spans="3:248">
      <c r="C4298" s="86"/>
      <c r="D4298" s="86"/>
      <c r="E4298" s="82"/>
      <c r="F4298" s="87"/>
      <c r="G4298" s="82"/>
      <c r="IG4298"/>
      <c r="IH4298"/>
      <c r="II4298"/>
      <c r="IJ4298"/>
      <c r="IK4298"/>
      <c r="IL4298"/>
      <c r="IM4298"/>
      <c r="IN4298"/>
    </row>
    <row r="4299" s="33" customFormat="1" ht="15.75" customHeight="1" spans="3:248">
      <c r="C4299" s="86"/>
      <c r="D4299" s="86"/>
      <c r="E4299" s="82"/>
      <c r="F4299" s="87"/>
      <c r="G4299" s="82"/>
      <c r="IG4299"/>
      <c r="IH4299"/>
      <c r="II4299"/>
      <c r="IJ4299"/>
      <c r="IK4299"/>
      <c r="IL4299"/>
      <c r="IM4299"/>
      <c r="IN4299"/>
    </row>
    <row r="4300" s="33" customFormat="1" ht="15.75" customHeight="1" spans="3:248">
      <c r="C4300" s="86"/>
      <c r="D4300" s="86"/>
      <c r="E4300" s="82"/>
      <c r="F4300" s="87"/>
      <c r="G4300" s="82"/>
      <c r="IG4300"/>
      <c r="IH4300"/>
      <c r="II4300"/>
      <c r="IJ4300"/>
      <c r="IK4300"/>
      <c r="IL4300"/>
      <c r="IM4300"/>
      <c r="IN4300"/>
    </row>
    <row r="4301" s="33" customFormat="1" ht="15.75" customHeight="1" spans="3:248">
      <c r="C4301" s="86"/>
      <c r="D4301" s="86"/>
      <c r="E4301" s="82"/>
      <c r="F4301" s="87"/>
      <c r="G4301" s="82"/>
      <c r="IG4301"/>
      <c r="IH4301"/>
      <c r="II4301"/>
      <c r="IJ4301"/>
      <c r="IK4301"/>
      <c r="IL4301"/>
      <c r="IM4301"/>
      <c r="IN4301"/>
    </row>
    <row r="4302" s="33" customFormat="1" ht="15.75" customHeight="1" spans="3:248">
      <c r="C4302" s="86"/>
      <c r="D4302" s="86"/>
      <c r="E4302" s="82"/>
      <c r="F4302" s="87"/>
      <c r="G4302" s="82"/>
      <c r="IG4302"/>
      <c r="IH4302"/>
      <c r="II4302"/>
      <c r="IJ4302"/>
      <c r="IK4302"/>
      <c r="IL4302"/>
      <c r="IM4302"/>
      <c r="IN4302"/>
    </row>
    <row r="4303" s="33" customFormat="1" ht="15.75" customHeight="1" spans="3:248">
      <c r="C4303" s="86"/>
      <c r="D4303" s="86"/>
      <c r="E4303" s="82"/>
      <c r="F4303" s="87"/>
      <c r="G4303" s="82"/>
      <c r="IG4303"/>
      <c r="IH4303"/>
      <c r="II4303"/>
      <c r="IJ4303"/>
      <c r="IK4303"/>
      <c r="IL4303"/>
      <c r="IM4303"/>
      <c r="IN4303"/>
    </row>
    <row r="4304" s="33" customFormat="1" ht="15.75" customHeight="1" spans="3:248">
      <c r="C4304" s="86"/>
      <c r="D4304" s="86"/>
      <c r="E4304" s="82"/>
      <c r="F4304" s="87"/>
      <c r="G4304" s="82"/>
      <c r="IG4304"/>
      <c r="IH4304"/>
      <c r="II4304"/>
      <c r="IJ4304"/>
      <c r="IK4304"/>
      <c r="IL4304"/>
      <c r="IM4304"/>
      <c r="IN4304"/>
    </row>
    <row r="4305" s="33" customFormat="1" ht="15.75" customHeight="1" spans="3:248">
      <c r="C4305" s="86"/>
      <c r="D4305" s="86"/>
      <c r="E4305" s="82"/>
      <c r="F4305" s="87"/>
      <c r="G4305" s="82"/>
      <c r="IG4305"/>
      <c r="IH4305"/>
      <c r="II4305"/>
      <c r="IJ4305"/>
      <c r="IK4305"/>
      <c r="IL4305"/>
      <c r="IM4305"/>
      <c r="IN4305"/>
    </row>
    <row r="4306" s="33" customFormat="1" ht="15.75" customHeight="1" spans="3:248">
      <c r="C4306" s="86"/>
      <c r="D4306" s="86"/>
      <c r="E4306" s="82"/>
      <c r="F4306" s="87"/>
      <c r="G4306" s="82"/>
      <c r="IG4306"/>
      <c r="IH4306"/>
      <c r="II4306"/>
      <c r="IJ4306"/>
      <c r="IK4306"/>
      <c r="IL4306"/>
      <c r="IM4306"/>
      <c r="IN4306"/>
    </row>
    <row r="4307" s="33" customFormat="1" ht="15.75" customHeight="1" spans="3:248">
      <c r="C4307" s="86"/>
      <c r="D4307" s="86"/>
      <c r="E4307" s="82"/>
      <c r="F4307" s="87"/>
      <c r="G4307" s="82"/>
      <c r="IG4307"/>
      <c r="IH4307"/>
      <c r="II4307"/>
      <c r="IJ4307"/>
      <c r="IK4307"/>
      <c r="IL4307"/>
      <c r="IM4307"/>
      <c r="IN4307"/>
    </row>
    <row r="4308" s="33" customFormat="1" ht="15.75" customHeight="1" spans="3:248">
      <c r="C4308" s="86"/>
      <c r="D4308" s="86"/>
      <c r="E4308" s="82"/>
      <c r="F4308" s="87"/>
      <c r="G4308" s="82"/>
      <c r="IG4308"/>
      <c r="IH4308"/>
      <c r="II4308"/>
      <c r="IJ4308"/>
      <c r="IK4308"/>
      <c r="IL4308"/>
      <c r="IM4308"/>
      <c r="IN4308"/>
    </row>
    <row r="4309" s="33" customFormat="1" ht="15.75" customHeight="1" spans="3:248">
      <c r="C4309" s="86"/>
      <c r="D4309" s="86"/>
      <c r="E4309" s="82"/>
      <c r="F4309" s="87"/>
      <c r="G4309" s="82"/>
      <c r="IG4309"/>
      <c r="IH4309"/>
      <c r="II4309"/>
      <c r="IJ4309"/>
      <c r="IK4309"/>
      <c r="IL4309"/>
      <c r="IM4309"/>
      <c r="IN4309"/>
    </row>
    <row r="4310" s="33" customFormat="1" ht="15.75" customHeight="1" spans="3:248">
      <c r="C4310" s="86"/>
      <c r="D4310" s="86"/>
      <c r="E4310" s="82"/>
      <c r="F4310" s="87"/>
      <c r="G4310" s="82"/>
      <c r="IG4310"/>
      <c r="IH4310"/>
      <c r="II4310"/>
      <c r="IJ4310"/>
      <c r="IK4310"/>
      <c r="IL4310"/>
      <c r="IM4310"/>
      <c r="IN4310"/>
    </row>
    <row r="4311" s="33" customFormat="1" ht="15.75" customHeight="1" spans="3:248">
      <c r="C4311" s="86"/>
      <c r="D4311" s="86"/>
      <c r="E4311" s="82"/>
      <c r="F4311" s="87"/>
      <c r="G4311" s="82"/>
      <c r="IG4311"/>
      <c r="IH4311"/>
      <c r="II4311"/>
      <c r="IJ4311"/>
      <c r="IK4311"/>
      <c r="IL4311"/>
      <c r="IM4311"/>
      <c r="IN4311"/>
    </row>
    <row r="4312" s="33" customFormat="1" ht="15.75" customHeight="1" spans="3:248">
      <c r="C4312" s="86"/>
      <c r="D4312" s="86"/>
      <c r="E4312" s="82"/>
      <c r="F4312" s="87"/>
      <c r="G4312" s="82"/>
      <c r="IG4312"/>
      <c r="IH4312"/>
      <c r="II4312"/>
      <c r="IJ4312"/>
      <c r="IK4312"/>
      <c r="IL4312"/>
      <c r="IM4312"/>
      <c r="IN4312"/>
    </row>
    <row r="4313" s="33" customFormat="1" ht="15.75" customHeight="1" spans="3:248">
      <c r="C4313" s="86"/>
      <c r="D4313" s="86"/>
      <c r="E4313" s="82"/>
      <c r="F4313" s="87"/>
      <c r="G4313" s="82"/>
      <c r="IG4313"/>
      <c r="IH4313"/>
      <c r="II4313"/>
      <c r="IJ4313"/>
      <c r="IK4313"/>
      <c r="IL4313"/>
      <c r="IM4313"/>
      <c r="IN4313"/>
    </row>
    <row r="4314" s="33" customFormat="1" ht="15.75" customHeight="1" spans="3:248">
      <c r="C4314" s="86"/>
      <c r="D4314" s="86"/>
      <c r="E4314" s="82"/>
      <c r="F4314" s="87"/>
      <c r="G4314" s="82"/>
      <c r="IG4314"/>
      <c r="IH4314"/>
      <c r="II4314"/>
      <c r="IJ4314"/>
      <c r="IK4314"/>
      <c r="IL4314"/>
      <c r="IM4314"/>
      <c r="IN4314"/>
    </row>
    <row r="4315" s="33" customFormat="1" ht="15.75" customHeight="1" spans="3:248">
      <c r="C4315" s="86"/>
      <c r="D4315" s="86"/>
      <c r="E4315" s="82"/>
      <c r="F4315" s="87"/>
      <c r="G4315" s="82"/>
      <c r="IG4315"/>
      <c r="IH4315"/>
      <c r="II4315"/>
      <c r="IJ4315"/>
      <c r="IK4315"/>
      <c r="IL4315"/>
      <c r="IM4315"/>
      <c r="IN4315"/>
    </row>
    <row r="4316" s="33" customFormat="1" ht="15.75" customHeight="1" spans="3:248">
      <c r="C4316" s="86"/>
      <c r="D4316" s="86"/>
      <c r="E4316" s="82"/>
      <c r="F4316" s="87"/>
      <c r="G4316" s="82"/>
      <c r="IG4316"/>
      <c r="IH4316"/>
      <c r="II4316"/>
      <c r="IJ4316"/>
      <c r="IK4316"/>
      <c r="IL4316"/>
      <c r="IM4316"/>
      <c r="IN4316"/>
    </row>
    <row r="4317" s="33" customFormat="1" ht="15.75" customHeight="1" spans="3:248">
      <c r="C4317" s="86"/>
      <c r="D4317" s="86"/>
      <c r="E4317" s="82"/>
      <c r="F4317" s="87"/>
      <c r="G4317" s="82"/>
      <c r="IG4317"/>
      <c r="IH4317"/>
      <c r="II4317"/>
      <c r="IJ4317"/>
      <c r="IK4317"/>
      <c r="IL4317"/>
      <c r="IM4317"/>
      <c r="IN4317"/>
    </row>
    <row r="4318" s="33" customFormat="1" ht="15.75" customHeight="1" spans="3:248">
      <c r="C4318" s="86"/>
      <c r="D4318" s="86"/>
      <c r="E4318" s="82"/>
      <c r="F4318" s="87"/>
      <c r="G4318" s="82"/>
      <c r="IG4318"/>
      <c r="IH4318"/>
      <c r="II4318"/>
      <c r="IJ4318"/>
      <c r="IK4318"/>
      <c r="IL4318"/>
      <c r="IM4318"/>
      <c r="IN4318"/>
    </row>
    <row r="4319" s="33" customFormat="1" ht="15.75" customHeight="1" spans="3:248">
      <c r="C4319" s="86"/>
      <c r="D4319" s="86"/>
      <c r="E4319" s="82"/>
      <c r="F4319" s="87"/>
      <c r="G4319" s="82"/>
      <c r="IG4319"/>
      <c r="IH4319"/>
      <c r="II4319"/>
      <c r="IJ4319"/>
      <c r="IK4319"/>
      <c r="IL4319"/>
      <c r="IM4319"/>
      <c r="IN4319"/>
    </row>
    <row r="4320" s="33" customFormat="1" ht="15.75" customHeight="1" spans="3:248">
      <c r="C4320" s="86"/>
      <c r="D4320" s="86"/>
      <c r="E4320" s="82"/>
      <c r="F4320" s="87"/>
      <c r="G4320" s="82"/>
      <c r="IG4320"/>
      <c r="IH4320"/>
      <c r="II4320"/>
      <c r="IJ4320"/>
      <c r="IK4320"/>
      <c r="IL4320"/>
      <c r="IM4320"/>
      <c r="IN4320"/>
    </row>
    <row r="4321" s="33" customFormat="1" ht="15.75" customHeight="1" spans="3:248">
      <c r="C4321" s="86"/>
      <c r="D4321" s="86"/>
      <c r="E4321" s="82"/>
      <c r="F4321" s="87"/>
      <c r="G4321" s="82"/>
      <c r="IG4321"/>
      <c r="IH4321"/>
      <c r="II4321"/>
      <c r="IJ4321"/>
      <c r="IK4321"/>
      <c r="IL4321"/>
      <c r="IM4321"/>
      <c r="IN4321"/>
    </row>
    <row r="4322" s="33" customFormat="1" ht="15.75" customHeight="1" spans="3:248">
      <c r="C4322" s="86"/>
      <c r="D4322" s="86"/>
      <c r="E4322" s="82"/>
      <c r="F4322" s="87"/>
      <c r="G4322" s="82"/>
      <c r="IG4322"/>
      <c r="IH4322"/>
      <c r="II4322"/>
      <c r="IJ4322"/>
      <c r="IK4322"/>
      <c r="IL4322"/>
      <c r="IM4322"/>
      <c r="IN4322"/>
    </row>
    <row r="4323" s="33" customFormat="1" ht="15.75" customHeight="1" spans="3:248">
      <c r="C4323" s="86"/>
      <c r="D4323" s="86"/>
      <c r="E4323" s="82"/>
      <c r="F4323" s="87"/>
      <c r="G4323" s="82"/>
      <c r="IG4323"/>
      <c r="IH4323"/>
      <c r="II4323"/>
      <c r="IJ4323"/>
      <c r="IK4323"/>
      <c r="IL4323"/>
      <c r="IM4323"/>
      <c r="IN4323"/>
    </row>
    <row r="4324" s="33" customFormat="1" ht="15.75" customHeight="1" spans="3:248">
      <c r="C4324" s="86"/>
      <c r="D4324" s="86"/>
      <c r="E4324" s="82"/>
      <c r="F4324" s="87"/>
      <c r="G4324" s="82"/>
      <c r="IG4324"/>
      <c r="IH4324"/>
      <c r="II4324"/>
      <c r="IJ4324"/>
      <c r="IK4324"/>
      <c r="IL4324"/>
      <c r="IM4324"/>
      <c r="IN4324"/>
    </row>
    <row r="4325" s="33" customFormat="1" ht="15.75" customHeight="1" spans="3:248">
      <c r="C4325" s="86"/>
      <c r="D4325" s="86"/>
      <c r="E4325" s="82"/>
      <c r="F4325" s="87"/>
      <c r="G4325" s="82"/>
      <c r="IG4325"/>
      <c r="IH4325"/>
      <c r="II4325"/>
      <c r="IJ4325"/>
      <c r="IK4325"/>
      <c r="IL4325"/>
      <c r="IM4325"/>
      <c r="IN4325"/>
    </row>
    <row r="4326" s="33" customFormat="1" ht="15.75" customHeight="1" spans="3:248">
      <c r="C4326" s="86"/>
      <c r="D4326" s="86"/>
      <c r="E4326" s="82"/>
      <c r="F4326" s="87"/>
      <c r="G4326" s="82"/>
      <c r="IG4326"/>
      <c r="IH4326"/>
      <c r="II4326"/>
      <c r="IJ4326"/>
      <c r="IK4326"/>
      <c r="IL4326"/>
      <c r="IM4326"/>
      <c r="IN4326"/>
    </row>
    <row r="4327" s="33" customFormat="1" ht="15.75" customHeight="1" spans="3:248">
      <c r="C4327" s="86"/>
      <c r="D4327" s="86"/>
      <c r="E4327" s="82"/>
      <c r="F4327" s="87"/>
      <c r="G4327" s="82"/>
      <c r="IG4327"/>
      <c r="IH4327"/>
      <c r="II4327"/>
      <c r="IJ4327"/>
      <c r="IK4327"/>
      <c r="IL4327"/>
      <c r="IM4327"/>
      <c r="IN4327"/>
    </row>
    <row r="4328" s="33" customFormat="1" ht="15.75" customHeight="1" spans="3:248">
      <c r="C4328" s="86"/>
      <c r="D4328" s="86"/>
      <c r="E4328" s="82"/>
      <c r="F4328" s="87"/>
      <c r="G4328" s="82"/>
      <c r="IG4328"/>
      <c r="IH4328"/>
      <c r="II4328"/>
      <c r="IJ4328"/>
      <c r="IK4328"/>
      <c r="IL4328"/>
      <c r="IM4328"/>
      <c r="IN4328"/>
    </row>
    <row r="4329" s="33" customFormat="1" ht="15.75" customHeight="1" spans="3:248">
      <c r="C4329" s="86"/>
      <c r="D4329" s="86"/>
      <c r="E4329" s="82"/>
      <c r="F4329" s="87"/>
      <c r="G4329" s="82"/>
      <c r="IG4329"/>
      <c r="IH4329"/>
      <c r="II4329"/>
      <c r="IJ4329"/>
      <c r="IK4329"/>
      <c r="IL4329"/>
      <c r="IM4329"/>
      <c r="IN4329"/>
    </row>
    <row r="4330" s="33" customFormat="1" ht="15.75" customHeight="1" spans="3:248">
      <c r="C4330" s="86"/>
      <c r="D4330" s="86"/>
      <c r="E4330" s="82"/>
      <c r="F4330" s="87"/>
      <c r="G4330" s="82"/>
      <c r="IG4330"/>
      <c r="IH4330"/>
      <c r="II4330"/>
      <c r="IJ4330"/>
      <c r="IK4330"/>
      <c r="IL4330"/>
      <c r="IM4330"/>
      <c r="IN4330"/>
    </row>
    <row r="4331" s="33" customFormat="1" ht="15.75" customHeight="1" spans="3:248">
      <c r="C4331" s="86"/>
      <c r="D4331" s="86"/>
      <c r="E4331" s="82"/>
      <c r="F4331" s="87"/>
      <c r="G4331" s="82"/>
      <c r="IG4331"/>
      <c r="IH4331"/>
      <c r="II4331"/>
      <c r="IJ4331"/>
      <c r="IK4331"/>
      <c r="IL4331"/>
      <c r="IM4331"/>
      <c r="IN4331"/>
    </row>
    <row r="4332" s="33" customFormat="1" ht="15.75" customHeight="1" spans="3:248">
      <c r="C4332" s="86"/>
      <c r="D4332" s="86"/>
      <c r="E4332" s="82"/>
      <c r="F4332" s="87"/>
      <c r="G4332" s="82"/>
      <c r="IG4332"/>
      <c r="IH4332"/>
      <c r="II4332"/>
      <c r="IJ4332"/>
      <c r="IK4332"/>
      <c r="IL4332"/>
      <c r="IM4332"/>
      <c r="IN4332"/>
    </row>
    <row r="4333" s="33" customFormat="1" ht="15.75" customHeight="1" spans="3:248">
      <c r="C4333" s="86"/>
      <c r="D4333" s="86"/>
      <c r="E4333" s="82"/>
      <c r="F4333" s="87"/>
      <c r="G4333" s="82"/>
      <c r="IG4333"/>
      <c r="IH4333"/>
      <c r="II4333"/>
      <c r="IJ4333"/>
      <c r="IK4333"/>
      <c r="IL4333"/>
      <c r="IM4333"/>
      <c r="IN4333"/>
    </row>
    <row r="4334" s="33" customFormat="1" ht="15.75" customHeight="1" spans="3:248">
      <c r="C4334" s="86"/>
      <c r="D4334" s="86"/>
      <c r="E4334" s="82"/>
      <c r="F4334" s="87"/>
      <c r="G4334" s="82"/>
      <c r="IG4334"/>
      <c r="IH4334"/>
      <c r="II4334"/>
      <c r="IJ4334"/>
      <c r="IK4334"/>
      <c r="IL4334"/>
      <c r="IM4334"/>
      <c r="IN4334"/>
    </row>
    <row r="4335" s="33" customFormat="1" ht="15.75" customHeight="1" spans="3:248">
      <c r="C4335" s="86"/>
      <c r="D4335" s="86"/>
      <c r="E4335" s="82"/>
      <c r="F4335" s="87"/>
      <c r="G4335" s="82"/>
      <c r="IG4335"/>
      <c r="IH4335"/>
      <c r="II4335"/>
      <c r="IJ4335"/>
      <c r="IK4335"/>
      <c r="IL4335"/>
      <c r="IM4335"/>
      <c r="IN4335"/>
    </row>
    <row r="4336" s="33" customFormat="1" ht="15.75" customHeight="1" spans="3:248">
      <c r="C4336" s="86"/>
      <c r="D4336" s="86"/>
      <c r="E4336" s="82"/>
      <c r="F4336" s="87"/>
      <c r="G4336" s="82"/>
      <c r="IG4336"/>
      <c r="IH4336"/>
      <c r="II4336"/>
      <c r="IJ4336"/>
      <c r="IK4336"/>
      <c r="IL4336"/>
      <c r="IM4336"/>
      <c r="IN4336"/>
    </row>
    <row r="4337" s="33" customFormat="1" ht="15.75" customHeight="1" spans="3:248">
      <c r="C4337" s="86"/>
      <c r="D4337" s="86"/>
      <c r="E4337" s="82"/>
      <c r="F4337" s="87"/>
      <c r="G4337" s="82"/>
      <c r="IG4337"/>
      <c r="IH4337"/>
      <c r="II4337"/>
      <c r="IJ4337"/>
      <c r="IK4337"/>
      <c r="IL4337"/>
      <c r="IM4337"/>
      <c r="IN4337"/>
    </row>
    <row r="4338" s="33" customFormat="1" ht="15.75" customHeight="1" spans="3:248">
      <c r="C4338" s="86"/>
      <c r="D4338" s="86"/>
      <c r="E4338" s="82"/>
      <c r="F4338" s="87"/>
      <c r="G4338" s="82"/>
      <c r="IG4338"/>
      <c r="IH4338"/>
      <c r="II4338"/>
      <c r="IJ4338"/>
      <c r="IK4338"/>
      <c r="IL4338"/>
      <c r="IM4338"/>
      <c r="IN4338"/>
    </row>
    <row r="4339" s="33" customFormat="1" ht="15.75" customHeight="1" spans="3:248">
      <c r="C4339" s="86"/>
      <c r="D4339" s="86"/>
      <c r="E4339" s="82"/>
      <c r="F4339" s="87"/>
      <c r="G4339" s="82"/>
      <c r="IG4339"/>
      <c r="IH4339"/>
      <c r="II4339"/>
      <c r="IJ4339"/>
      <c r="IK4339"/>
      <c r="IL4339"/>
      <c r="IM4339"/>
      <c r="IN4339"/>
    </row>
    <row r="4340" s="33" customFormat="1" ht="15.75" customHeight="1" spans="3:248">
      <c r="C4340" s="86"/>
      <c r="D4340" s="86"/>
      <c r="E4340" s="82"/>
      <c r="F4340" s="87"/>
      <c r="G4340" s="82"/>
      <c r="IG4340"/>
      <c r="IH4340"/>
      <c r="II4340"/>
      <c r="IJ4340"/>
      <c r="IK4340"/>
      <c r="IL4340"/>
      <c r="IM4340"/>
      <c r="IN4340"/>
    </row>
    <row r="4341" s="33" customFormat="1" ht="15.75" customHeight="1" spans="3:248">
      <c r="C4341" s="86"/>
      <c r="D4341" s="86"/>
      <c r="E4341" s="82"/>
      <c r="F4341" s="87"/>
      <c r="G4341" s="82"/>
      <c r="IG4341"/>
      <c r="IH4341"/>
      <c r="II4341"/>
      <c r="IJ4341"/>
      <c r="IK4341"/>
      <c r="IL4341"/>
      <c r="IM4341"/>
      <c r="IN4341"/>
    </row>
    <row r="4342" s="33" customFormat="1" ht="15.75" customHeight="1" spans="3:248">
      <c r="C4342" s="86"/>
      <c r="D4342" s="86"/>
      <c r="E4342" s="82"/>
      <c r="F4342" s="87"/>
      <c r="G4342" s="82"/>
      <c r="IG4342"/>
      <c r="IH4342"/>
      <c r="II4342"/>
      <c r="IJ4342"/>
      <c r="IK4342"/>
      <c r="IL4342"/>
      <c r="IM4342"/>
      <c r="IN4342"/>
    </row>
    <row r="4343" s="33" customFormat="1" ht="15.75" customHeight="1" spans="3:248">
      <c r="C4343" s="86"/>
      <c r="D4343" s="86"/>
      <c r="E4343" s="82"/>
      <c r="F4343" s="87"/>
      <c r="G4343" s="82"/>
      <c r="IG4343"/>
      <c r="IH4343"/>
      <c r="II4343"/>
      <c r="IJ4343"/>
      <c r="IK4343"/>
      <c r="IL4343"/>
      <c r="IM4343"/>
      <c r="IN4343"/>
    </row>
    <row r="4344" s="33" customFormat="1" ht="15.75" customHeight="1" spans="3:248">
      <c r="C4344" s="86"/>
      <c r="D4344" s="86"/>
      <c r="E4344" s="82"/>
      <c r="F4344" s="87"/>
      <c r="G4344" s="82"/>
      <c r="IG4344"/>
      <c r="IH4344"/>
      <c r="II4344"/>
      <c r="IJ4344"/>
      <c r="IK4344"/>
      <c r="IL4344"/>
      <c r="IM4344"/>
      <c r="IN4344"/>
    </row>
    <row r="4345" s="33" customFormat="1" ht="15.75" customHeight="1" spans="3:248">
      <c r="C4345" s="86"/>
      <c r="D4345" s="86"/>
      <c r="E4345" s="82"/>
      <c r="F4345" s="87"/>
      <c r="G4345" s="82"/>
      <c r="IG4345"/>
      <c r="IH4345"/>
      <c r="II4345"/>
      <c r="IJ4345"/>
      <c r="IK4345"/>
      <c r="IL4345"/>
      <c r="IM4345"/>
      <c r="IN4345"/>
    </row>
    <row r="4346" s="33" customFormat="1" ht="15.75" customHeight="1" spans="3:248">
      <c r="C4346" s="86"/>
      <c r="D4346" s="86"/>
      <c r="E4346" s="82"/>
      <c r="F4346" s="87"/>
      <c r="G4346" s="82"/>
      <c r="IG4346"/>
      <c r="IH4346"/>
      <c r="II4346"/>
      <c r="IJ4346"/>
      <c r="IK4346"/>
      <c r="IL4346"/>
      <c r="IM4346"/>
      <c r="IN4346"/>
    </row>
    <row r="4347" s="33" customFormat="1" ht="15.75" customHeight="1" spans="3:248">
      <c r="C4347" s="86"/>
      <c r="D4347" s="86"/>
      <c r="E4347" s="82"/>
      <c r="F4347" s="87"/>
      <c r="G4347" s="82"/>
      <c r="IG4347"/>
      <c r="IH4347"/>
      <c r="II4347"/>
      <c r="IJ4347"/>
      <c r="IK4347"/>
      <c r="IL4347"/>
      <c r="IM4347"/>
      <c r="IN4347"/>
    </row>
    <row r="4348" s="33" customFormat="1" ht="15.75" customHeight="1" spans="3:248">
      <c r="C4348" s="86"/>
      <c r="D4348" s="86"/>
      <c r="E4348" s="82"/>
      <c r="F4348" s="87"/>
      <c r="G4348" s="82"/>
      <c r="IG4348"/>
      <c r="IH4348"/>
      <c r="II4348"/>
      <c r="IJ4348"/>
      <c r="IK4348"/>
      <c r="IL4348"/>
      <c r="IM4348"/>
      <c r="IN4348"/>
    </row>
    <row r="4349" s="33" customFormat="1" ht="15.75" customHeight="1" spans="3:248">
      <c r="C4349" s="86"/>
      <c r="D4349" s="86"/>
      <c r="E4349" s="82"/>
      <c r="F4349" s="87"/>
      <c r="G4349" s="82"/>
      <c r="IG4349"/>
      <c r="IH4349"/>
      <c r="II4349"/>
      <c r="IJ4349"/>
      <c r="IK4349"/>
      <c r="IL4349"/>
      <c r="IM4349"/>
      <c r="IN4349"/>
    </row>
    <row r="4350" s="33" customFormat="1" ht="15.75" customHeight="1" spans="3:248">
      <c r="C4350" s="86"/>
      <c r="D4350" s="86"/>
      <c r="E4350" s="82"/>
      <c r="F4350" s="87"/>
      <c r="G4350" s="82"/>
      <c r="IG4350"/>
      <c r="IH4350"/>
      <c r="II4350"/>
      <c r="IJ4350"/>
      <c r="IK4350"/>
      <c r="IL4350"/>
      <c r="IM4350"/>
      <c r="IN4350"/>
    </row>
    <row r="4351" s="33" customFormat="1" ht="15.75" customHeight="1" spans="3:248">
      <c r="C4351" s="86"/>
      <c r="D4351" s="86"/>
      <c r="E4351" s="82"/>
      <c r="F4351" s="87"/>
      <c r="G4351" s="82"/>
      <c r="IG4351"/>
      <c r="IH4351"/>
      <c r="II4351"/>
      <c r="IJ4351"/>
      <c r="IK4351"/>
      <c r="IL4351"/>
      <c r="IM4351"/>
      <c r="IN4351"/>
    </row>
    <row r="4352" s="33" customFormat="1" ht="15.75" customHeight="1" spans="3:248">
      <c r="C4352" s="86"/>
      <c r="D4352" s="86"/>
      <c r="E4352" s="82"/>
      <c r="F4352" s="87"/>
      <c r="G4352" s="82"/>
      <c r="IG4352"/>
      <c r="IH4352"/>
      <c r="II4352"/>
      <c r="IJ4352"/>
      <c r="IK4352"/>
      <c r="IL4352"/>
      <c r="IM4352"/>
      <c r="IN4352"/>
    </row>
    <row r="4353" s="33" customFormat="1" ht="15.75" customHeight="1" spans="3:248">
      <c r="C4353" s="86"/>
      <c r="D4353" s="86"/>
      <c r="E4353" s="82"/>
      <c r="F4353" s="87"/>
      <c r="G4353" s="82"/>
      <c r="IG4353"/>
      <c r="IH4353"/>
      <c r="II4353"/>
      <c r="IJ4353"/>
      <c r="IK4353"/>
      <c r="IL4353"/>
      <c r="IM4353"/>
      <c r="IN4353"/>
    </row>
    <row r="4354" s="33" customFormat="1" ht="15.75" customHeight="1" spans="3:248">
      <c r="C4354" s="86"/>
      <c r="D4354" s="86"/>
      <c r="E4354" s="82"/>
      <c r="F4354" s="87"/>
      <c r="G4354" s="82"/>
      <c r="IG4354"/>
      <c r="IH4354"/>
      <c r="II4354"/>
      <c r="IJ4354"/>
      <c r="IK4354"/>
      <c r="IL4354"/>
      <c r="IM4354"/>
      <c r="IN4354"/>
    </row>
    <row r="4355" s="33" customFormat="1" ht="15.75" customHeight="1" spans="3:248">
      <c r="C4355" s="86"/>
      <c r="D4355" s="86"/>
      <c r="E4355" s="82"/>
      <c r="F4355" s="87"/>
      <c r="G4355" s="82"/>
      <c r="IG4355"/>
      <c r="IH4355"/>
      <c r="II4355"/>
      <c r="IJ4355"/>
      <c r="IK4355"/>
      <c r="IL4355"/>
      <c r="IM4355"/>
      <c r="IN4355"/>
    </row>
    <row r="4356" s="33" customFormat="1" ht="15.75" customHeight="1" spans="3:248">
      <c r="C4356" s="86"/>
      <c r="D4356" s="86"/>
      <c r="E4356" s="82"/>
      <c r="F4356" s="87"/>
      <c r="G4356" s="82"/>
      <c r="IG4356"/>
      <c r="IH4356"/>
      <c r="II4356"/>
      <c r="IJ4356"/>
      <c r="IK4356"/>
      <c r="IL4356"/>
      <c r="IM4356"/>
      <c r="IN4356"/>
    </row>
    <row r="4357" s="33" customFormat="1" ht="15.75" customHeight="1" spans="3:248">
      <c r="C4357" s="86"/>
      <c r="D4357" s="86"/>
      <c r="E4357" s="82"/>
      <c r="F4357" s="87"/>
      <c r="G4357" s="82"/>
      <c r="IG4357"/>
      <c r="IH4357"/>
      <c r="II4357"/>
      <c r="IJ4357"/>
      <c r="IK4357"/>
      <c r="IL4357"/>
      <c r="IM4357"/>
      <c r="IN4357"/>
    </row>
    <row r="4358" s="33" customFormat="1" ht="15.75" customHeight="1" spans="3:248">
      <c r="C4358" s="86"/>
      <c r="D4358" s="86"/>
      <c r="E4358" s="82"/>
      <c r="F4358" s="87"/>
      <c r="G4358" s="82"/>
      <c r="IG4358"/>
      <c r="IH4358"/>
      <c r="II4358"/>
      <c r="IJ4358"/>
      <c r="IK4358"/>
      <c r="IL4358"/>
      <c r="IM4358"/>
      <c r="IN4358"/>
    </row>
    <row r="4359" s="33" customFormat="1" ht="15.75" customHeight="1" spans="3:248">
      <c r="C4359" s="86"/>
      <c r="D4359" s="86"/>
      <c r="E4359" s="82"/>
      <c r="F4359" s="87"/>
      <c r="G4359" s="82"/>
      <c r="IG4359"/>
      <c r="IH4359"/>
      <c r="II4359"/>
      <c r="IJ4359"/>
      <c r="IK4359"/>
      <c r="IL4359"/>
      <c r="IM4359"/>
      <c r="IN4359"/>
    </row>
    <row r="4360" s="33" customFormat="1" ht="15.75" customHeight="1" spans="3:248">
      <c r="C4360" s="86"/>
      <c r="D4360" s="86"/>
      <c r="E4360" s="82"/>
      <c r="F4360" s="87"/>
      <c r="G4360" s="82"/>
      <c r="IG4360"/>
      <c r="IH4360"/>
      <c r="II4360"/>
      <c r="IJ4360"/>
      <c r="IK4360"/>
      <c r="IL4360"/>
      <c r="IM4360"/>
      <c r="IN4360"/>
    </row>
    <row r="4361" s="33" customFormat="1" ht="15.75" customHeight="1" spans="3:248">
      <c r="C4361" s="86"/>
      <c r="D4361" s="86"/>
      <c r="E4361" s="82"/>
      <c r="F4361" s="87"/>
      <c r="G4361" s="82"/>
      <c r="IG4361"/>
      <c r="IH4361"/>
      <c r="II4361"/>
      <c r="IJ4361"/>
      <c r="IK4361"/>
      <c r="IL4361"/>
      <c r="IM4361"/>
      <c r="IN4361"/>
    </row>
    <row r="4362" s="33" customFormat="1" ht="15.75" customHeight="1" spans="3:248">
      <c r="C4362" s="86"/>
      <c r="D4362" s="86"/>
      <c r="E4362" s="82"/>
      <c r="F4362" s="87"/>
      <c r="G4362" s="82"/>
      <c r="IG4362"/>
      <c r="IH4362"/>
      <c r="II4362"/>
      <c r="IJ4362"/>
      <c r="IK4362"/>
      <c r="IL4362"/>
      <c r="IM4362"/>
      <c r="IN4362"/>
    </row>
    <row r="4363" s="33" customFormat="1" ht="15.75" customHeight="1" spans="3:248">
      <c r="C4363" s="86"/>
      <c r="D4363" s="86"/>
      <c r="E4363" s="82"/>
      <c r="F4363" s="87"/>
      <c r="G4363" s="82"/>
      <c r="IG4363"/>
      <c r="IH4363"/>
      <c r="II4363"/>
      <c r="IJ4363"/>
      <c r="IK4363"/>
      <c r="IL4363"/>
      <c r="IM4363"/>
      <c r="IN4363"/>
    </row>
    <row r="4364" s="33" customFormat="1" ht="15.75" customHeight="1" spans="3:248">
      <c r="C4364" s="86"/>
      <c r="D4364" s="86"/>
      <c r="E4364" s="82"/>
      <c r="F4364" s="87"/>
      <c r="G4364" s="82"/>
      <c r="IG4364"/>
      <c r="IH4364"/>
      <c r="II4364"/>
      <c r="IJ4364"/>
      <c r="IK4364"/>
      <c r="IL4364"/>
      <c r="IM4364"/>
      <c r="IN4364"/>
    </row>
    <row r="4365" s="33" customFormat="1" ht="15.75" customHeight="1" spans="3:248">
      <c r="C4365" s="86"/>
      <c r="D4365" s="86"/>
      <c r="E4365" s="82"/>
      <c r="F4365" s="87"/>
      <c r="G4365" s="82"/>
      <c r="IG4365"/>
      <c r="IH4365"/>
      <c r="II4365"/>
      <c r="IJ4365"/>
      <c r="IK4365"/>
      <c r="IL4365"/>
      <c r="IM4365"/>
      <c r="IN4365"/>
    </row>
    <row r="4366" s="33" customFormat="1" ht="15.75" customHeight="1" spans="3:248">
      <c r="C4366" s="86"/>
      <c r="D4366" s="86"/>
      <c r="E4366" s="82"/>
      <c r="F4366" s="87"/>
      <c r="G4366" s="82"/>
      <c r="IG4366"/>
      <c r="IH4366"/>
      <c r="II4366"/>
      <c r="IJ4366"/>
      <c r="IK4366"/>
      <c r="IL4366"/>
      <c r="IM4366"/>
      <c r="IN4366"/>
    </row>
    <row r="4367" s="33" customFormat="1" ht="15.75" customHeight="1" spans="3:248">
      <c r="C4367" s="86"/>
      <c r="D4367" s="86"/>
      <c r="E4367" s="82"/>
      <c r="F4367" s="87"/>
      <c r="G4367" s="82"/>
      <c r="IG4367"/>
      <c r="IH4367"/>
      <c r="II4367"/>
      <c r="IJ4367"/>
      <c r="IK4367"/>
      <c r="IL4367"/>
      <c r="IM4367"/>
      <c r="IN4367"/>
    </row>
    <row r="4368" s="33" customFormat="1" ht="15.75" customHeight="1" spans="3:248">
      <c r="C4368" s="86"/>
      <c r="D4368" s="86"/>
      <c r="E4368" s="82"/>
      <c r="F4368" s="87"/>
      <c r="G4368" s="82"/>
      <c r="IG4368"/>
      <c r="IH4368"/>
      <c r="II4368"/>
      <c r="IJ4368"/>
      <c r="IK4368"/>
      <c r="IL4368"/>
      <c r="IM4368"/>
      <c r="IN4368"/>
    </row>
    <row r="4369" s="33" customFormat="1" ht="15.75" customHeight="1" spans="3:248">
      <c r="C4369" s="86"/>
      <c r="D4369" s="86"/>
      <c r="E4369" s="82"/>
      <c r="F4369" s="87"/>
      <c r="G4369" s="82"/>
      <c r="IG4369"/>
      <c r="IH4369"/>
      <c r="II4369"/>
      <c r="IJ4369"/>
      <c r="IK4369"/>
      <c r="IL4369"/>
      <c r="IM4369"/>
      <c r="IN4369"/>
    </row>
    <row r="4370" s="33" customFormat="1" ht="15.75" customHeight="1" spans="3:248">
      <c r="C4370" s="86"/>
      <c r="D4370" s="86"/>
      <c r="E4370" s="82"/>
      <c r="F4370" s="87"/>
      <c r="G4370" s="82"/>
      <c r="IG4370"/>
      <c r="IH4370"/>
      <c r="II4370"/>
      <c r="IJ4370"/>
      <c r="IK4370"/>
      <c r="IL4370"/>
      <c r="IM4370"/>
      <c r="IN4370"/>
    </row>
    <row r="4371" s="33" customFormat="1" ht="15.75" customHeight="1" spans="3:248">
      <c r="C4371" s="86"/>
      <c r="D4371" s="86"/>
      <c r="E4371" s="82"/>
      <c r="F4371" s="87"/>
      <c r="G4371" s="82"/>
      <c r="IG4371"/>
      <c r="IH4371"/>
      <c r="II4371"/>
      <c r="IJ4371"/>
      <c r="IK4371"/>
      <c r="IL4371"/>
      <c r="IM4371"/>
      <c r="IN4371"/>
    </row>
    <row r="4372" s="33" customFormat="1" ht="15.75" customHeight="1" spans="3:248">
      <c r="C4372" s="86"/>
      <c r="D4372" s="86"/>
      <c r="E4372" s="82"/>
      <c r="F4372" s="87"/>
      <c r="G4372" s="82"/>
      <c r="IG4372"/>
      <c r="IH4372"/>
      <c r="II4372"/>
      <c r="IJ4372"/>
      <c r="IK4372"/>
      <c r="IL4372"/>
      <c r="IM4372"/>
      <c r="IN4372"/>
    </row>
    <row r="4373" s="33" customFormat="1" ht="15.75" customHeight="1" spans="3:248">
      <c r="C4373" s="86"/>
      <c r="D4373" s="86"/>
      <c r="E4373" s="82"/>
      <c r="F4373" s="87"/>
      <c r="G4373" s="82"/>
      <c r="IG4373"/>
      <c r="IH4373"/>
      <c r="II4373"/>
      <c r="IJ4373"/>
      <c r="IK4373"/>
      <c r="IL4373"/>
      <c r="IM4373"/>
      <c r="IN4373"/>
    </row>
    <row r="4374" s="33" customFormat="1" ht="15.75" customHeight="1" spans="3:248">
      <c r="C4374" s="86"/>
      <c r="D4374" s="86"/>
      <c r="E4374" s="82"/>
      <c r="F4374" s="87"/>
      <c r="G4374" s="82"/>
      <c r="IG4374"/>
      <c r="IH4374"/>
      <c r="II4374"/>
      <c r="IJ4374"/>
      <c r="IK4374"/>
      <c r="IL4374"/>
      <c r="IM4374"/>
      <c r="IN4374"/>
    </row>
    <row r="4375" s="33" customFormat="1" ht="15.75" customHeight="1" spans="3:248">
      <c r="C4375" s="86"/>
      <c r="D4375" s="86"/>
      <c r="E4375" s="82"/>
      <c r="F4375" s="87"/>
      <c r="G4375" s="82"/>
      <c r="IG4375"/>
      <c r="IH4375"/>
      <c r="II4375"/>
      <c r="IJ4375"/>
      <c r="IK4375"/>
      <c r="IL4375"/>
      <c r="IM4375"/>
      <c r="IN4375"/>
    </row>
    <row r="4376" s="33" customFormat="1" ht="15.75" customHeight="1" spans="3:248">
      <c r="C4376" s="86"/>
      <c r="D4376" s="86"/>
      <c r="E4376" s="82"/>
      <c r="F4376" s="87"/>
      <c r="G4376" s="82"/>
      <c r="IG4376"/>
      <c r="IH4376"/>
      <c r="II4376"/>
      <c r="IJ4376"/>
      <c r="IK4376"/>
      <c r="IL4376"/>
      <c r="IM4376"/>
      <c r="IN4376"/>
    </row>
    <row r="4377" s="33" customFormat="1" ht="15.75" customHeight="1" spans="3:248">
      <c r="C4377" s="86"/>
      <c r="D4377" s="86"/>
      <c r="E4377" s="82"/>
      <c r="F4377" s="87"/>
      <c r="G4377" s="82"/>
      <c r="IG4377"/>
      <c r="IH4377"/>
      <c r="II4377"/>
      <c r="IJ4377"/>
      <c r="IK4377"/>
      <c r="IL4377"/>
      <c r="IM4377"/>
      <c r="IN4377"/>
    </row>
    <row r="4378" s="33" customFormat="1" ht="15.75" customHeight="1" spans="3:248">
      <c r="C4378" s="86"/>
      <c r="D4378" s="86"/>
      <c r="E4378" s="82"/>
      <c r="F4378" s="87"/>
      <c r="G4378" s="82"/>
      <c r="IG4378"/>
      <c r="IH4378"/>
      <c r="II4378"/>
      <c r="IJ4378"/>
      <c r="IK4378"/>
      <c r="IL4378"/>
      <c r="IM4378"/>
      <c r="IN4378"/>
    </row>
    <row r="4379" s="33" customFormat="1" ht="15.75" customHeight="1" spans="3:248">
      <c r="C4379" s="86"/>
      <c r="D4379" s="86"/>
      <c r="E4379" s="82"/>
      <c r="F4379" s="87"/>
      <c r="G4379" s="82"/>
      <c r="IG4379"/>
      <c r="IH4379"/>
      <c r="II4379"/>
      <c r="IJ4379"/>
      <c r="IK4379"/>
      <c r="IL4379"/>
      <c r="IM4379"/>
      <c r="IN4379"/>
    </row>
    <row r="4380" s="33" customFormat="1" ht="15.75" customHeight="1" spans="3:248">
      <c r="C4380" s="86"/>
      <c r="D4380" s="86"/>
      <c r="E4380" s="82"/>
      <c r="F4380" s="87"/>
      <c r="G4380" s="82"/>
      <c r="IG4380"/>
      <c r="IH4380"/>
      <c r="II4380"/>
      <c r="IJ4380"/>
      <c r="IK4380"/>
      <c r="IL4380"/>
      <c r="IM4380"/>
      <c r="IN4380"/>
    </row>
    <row r="4381" s="33" customFormat="1" ht="15.75" customHeight="1" spans="3:248">
      <c r="C4381" s="86"/>
      <c r="D4381" s="86"/>
      <c r="E4381" s="82"/>
      <c r="F4381" s="87"/>
      <c r="G4381" s="82"/>
      <c r="IG4381"/>
      <c r="IH4381"/>
      <c r="II4381"/>
      <c r="IJ4381"/>
      <c r="IK4381"/>
      <c r="IL4381"/>
      <c r="IM4381"/>
      <c r="IN4381"/>
    </row>
    <row r="4382" s="33" customFormat="1" ht="15.75" customHeight="1" spans="3:248">
      <c r="C4382" s="86"/>
      <c r="D4382" s="86"/>
      <c r="E4382" s="82"/>
      <c r="F4382" s="87"/>
      <c r="G4382" s="82"/>
      <c r="IG4382"/>
      <c r="IH4382"/>
      <c r="II4382"/>
      <c r="IJ4382"/>
      <c r="IK4382"/>
      <c r="IL4382"/>
      <c r="IM4382"/>
      <c r="IN4382"/>
    </row>
    <row r="4383" s="33" customFormat="1" ht="15.75" customHeight="1" spans="3:248">
      <c r="C4383" s="86"/>
      <c r="D4383" s="86"/>
      <c r="E4383" s="82"/>
      <c r="F4383" s="87"/>
      <c r="G4383" s="82"/>
      <c r="IG4383"/>
      <c r="IH4383"/>
      <c r="II4383"/>
      <c r="IJ4383"/>
      <c r="IK4383"/>
      <c r="IL4383"/>
      <c r="IM4383"/>
      <c r="IN4383"/>
    </row>
    <row r="4384" s="33" customFormat="1" ht="15.75" customHeight="1" spans="3:248">
      <c r="C4384" s="86"/>
      <c r="D4384" s="86"/>
      <c r="E4384" s="82"/>
      <c r="F4384" s="87"/>
      <c r="G4384" s="82"/>
      <c r="IG4384"/>
      <c r="IH4384"/>
      <c r="II4384"/>
      <c r="IJ4384"/>
      <c r="IK4384"/>
      <c r="IL4384"/>
      <c r="IM4384"/>
      <c r="IN4384"/>
    </row>
    <row r="4385" s="33" customFormat="1" ht="15.75" customHeight="1" spans="3:248">
      <c r="C4385" s="86"/>
      <c r="D4385" s="86"/>
      <c r="E4385" s="82"/>
      <c r="F4385" s="87"/>
      <c r="G4385" s="82"/>
      <c r="IG4385"/>
      <c r="IH4385"/>
      <c r="II4385"/>
      <c r="IJ4385"/>
      <c r="IK4385"/>
      <c r="IL4385"/>
      <c r="IM4385"/>
      <c r="IN4385"/>
    </row>
    <row r="4386" s="33" customFormat="1" ht="15.75" customHeight="1" spans="3:248">
      <c r="C4386" s="86"/>
      <c r="D4386" s="86"/>
      <c r="E4386" s="82"/>
      <c r="F4386" s="87"/>
      <c r="G4386" s="82"/>
      <c r="IG4386"/>
      <c r="IH4386"/>
      <c r="II4386"/>
      <c r="IJ4386"/>
      <c r="IK4386"/>
      <c r="IL4386"/>
      <c r="IM4386"/>
      <c r="IN4386"/>
    </row>
    <row r="4387" s="33" customFormat="1" ht="15.75" customHeight="1" spans="3:248">
      <c r="C4387" s="86"/>
      <c r="D4387" s="86"/>
      <c r="E4387" s="82"/>
      <c r="F4387" s="87"/>
      <c r="G4387" s="82"/>
      <c r="IG4387"/>
      <c r="IH4387"/>
      <c r="II4387"/>
      <c r="IJ4387"/>
      <c r="IK4387"/>
      <c r="IL4387"/>
      <c r="IM4387"/>
      <c r="IN4387"/>
    </row>
    <row r="4388" s="33" customFormat="1" ht="15.75" customHeight="1" spans="3:248">
      <c r="C4388" s="86"/>
      <c r="D4388" s="86"/>
      <c r="E4388" s="82"/>
      <c r="F4388" s="87"/>
      <c r="G4388" s="82"/>
      <c r="IG4388"/>
      <c r="IH4388"/>
      <c r="II4388"/>
      <c r="IJ4388"/>
      <c r="IK4388"/>
      <c r="IL4388"/>
      <c r="IM4388"/>
      <c r="IN4388"/>
    </row>
    <row r="4389" s="33" customFormat="1" ht="15.75" customHeight="1" spans="3:248">
      <c r="C4389" s="86"/>
      <c r="D4389" s="86"/>
      <c r="E4389" s="82"/>
      <c r="F4389" s="87"/>
      <c r="G4389" s="82"/>
      <c r="IG4389"/>
      <c r="IH4389"/>
      <c r="II4389"/>
      <c r="IJ4389"/>
      <c r="IK4389"/>
      <c r="IL4389"/>
      <c r="IM4389"/>
      <c r="IN4389"/>
    </row>
    <row r="4390" s="33" customFormat="1" ht="15.75" customHeight="1" spans="3:248">
      <c r="C4390" s="86"/>
      <c r="D4390" s="86"/>
      <c r="E4390" s="82"/>
      <c r="F4390" s="87"/>
      <c r="G4390" s="82"/>
      <c r="IG4390"/>
      <c r="IH4390"/>
      <c r="II4390"/>
      <c r="IJ4390"/>
      <c r="IK4390"/>
      <c r="IL4390"/>
      <c r="IM4390"/>
      <c r="IN4390"/>
    </row>
    <row r="4391" s="33" customFormat="1" ht="15.75" customHeight="1" spans="3:248">
      <c r="C4391" s="86"/>
      <c r="D4391" s="86"/>
      <c r="E4391" s="82"/>
      <c r="F4391" s="87"/>
      <c r="G4391" s="82"/>
      <c r="IG4391"/>
      <c r="IH4391"/>
      <c r="II4391"/>
      <c r="IJ4391"/>
      <c r="IK4391"/>
      <c r="IL4391"/>
      <c r="IM4391"/>
      <c r="IN4391"/>
    </row>
    <row r="4392" s="33" customFormat="1" ht="15.75" customHeight="1" spans="3:248">
      <c r="C4392" s="86"/>
      <c r="D4392" s="86"/>
      <c r="E4392" s="82"/>
      <c r="F4392" s="87"/>
      <c r="G4392" s="82"/>
      <c r="IG4392"/>
      <c r="IH4392"/>
      <c r="II4392"/>
      <c r="IJ4392"/>
      <c r="IK4392"/>
      <c r="IL4392"/>
      <c r="IM4392"/>
      <c r="IN4392"/>
    </row>
    <row r="4393" s="33" customFormat="1" ht="15.75" customHeight="1" spans="3:248">
      <c r="C4393" s="86"/>
      <c r="D4393" s="86"/>
      <c r="E4393" s="82"/>
      <c r="F4393" s="87"/>
      <c r="G4393" s="82"/>
      <c r="IG4393"/>
      <c r="IH4393"/>
      <c r="II4393"/>
      <c r="IJ4393"/>
      <c r="IK4393"/>
      <c r="IL4393"/>
      <c r="IM4393"/>
      <c r="IN4393"/>
    </row>
    <row r="4394" s="33" customFormat="1" ht="15.75" customHeight="1" spans="3:248">
      <c r="C4394" s="86"/>
      <c r="D4394" s="86"/>
      <c r="E4394" s="82"/>
      <c r="F4394" s="87"/>
      <c r="G4394" s="82"/>
      <c r="IG4394"/>
      <c r="IH4394"/>
      <c r="II4394"/>
      <c r="IJ4394"/>
      <c r="IK4394"/>
      <c r="IL4394"/>
      <c r="IM4394"/>
      <c r="IN4394"/>
    </row>
    <row r="4395" s="33" customFormat="1" ht="15.75" customHeight="1" spans="3:248">
      <c r="C4395" s="86"/>
      <c r="D4395" s="86"/>
      <c r="E4395" s="82"/>
      <c r="F4395" s="87"/>
      <c r="G4395" s="82"/>
      <c r="IG4395"/>
      <c r="IH4395"/>
      <c r="II4395"/>
      <c r="IJ4395"/>
      <c r="IK4395"/>
      <c r="IL4395"/>
      <c r="IM4395"/>
      <c r="IN4395"/>
    </row>
    <row r="4396" s="33" customFormat="1" ht="15.75" customHeight="1" spans="3:248">
      <c r="C4396" s="86"/>
      <c r="D4396" s="86"/>
      <c r="E4396" s="82"/>
      <c r="F4396" s="87"/>
      <c r="G4396" s="82"/>
      <c r="IG4396"/>
      <c r="IH4396"/>
      <c r="II4396"/>
      <c r="IJ4396"/>
      <c r="IK4396"/>
      <c r="IL4396"/>
      <c r="IM4396"/>
      <c r="IN4396"/>
    </row>
    <row r="4397" s="33" customFormat="1" ht="15.75" customHeight="1" spans="3:248">
      <c r="C4397" s="86"/>
      <c r="D4397" s="86"/>
      <c r="E4397" s="82"/>
      <c r="F4397" s="87"/>
      <c r="G4397" s="82"/>
      <c r="IG4397"/>
      <c r="IH4397"/>
      <c r="II4397"/>
      <c r="IJ4397"/>
      <c r="IK4397"/>
      <c r="IL4397"/>
      <c r="IM4397"/>
      <c r="IN4397"/>
    </row>
    <row r="4398" s="33" customFormat="1" ht="15.75" customHeight="1" spans="3:248">
      <c r="C4398" s="86"/>
      <c r="D4398" s="86"/>
      <c r="E4398" s="82"/>
      <c r="F4398" s="87"/>
      <c r="G4398" s="82"/>
      <c r="IG4398"/>
      <c r="IH4398"/>
      <c r="II4398"/>
      <c r="IJ4398"/>
      <c r="IK4398"/>
      <c r="IL4398"/>
      <c r="IM4398"/>
      <c r="IN4398"/>
    </row>
    <row r="4399" s="33" customFormat="1" ht="15.75" customHeight="1" spans="3:248">
      <c r="C4399" s="86"/>
      <c r="D4399" s="86"/>
      <c r="E4399" s="82"/>
      <c r="F4399" s="87"/>
      <c r="G4399" s="82"/>
      <c r="IG4399"/>
      <c r="IH4399"/>
      <c r="II4399"/>
      <c r="IJ4399"/>
      <c r="IK4399"/>
      <c r="IL4399"/>
      <c r="IM4399"/>
      <c r="IN4399"/>
    </row>
    <row r="4400" s="33" customFormat="1" ht="15.75" customHeight="1" spans="3:248">
      <c r="C4400" s="86"/>
      <c r="D4400" s="86"/>
      <c r="E4400" s="82"/>
      <c r="F4400" s="87"/>
      <c r="G4400" s="82"/>
      <c r="IG4400"/>
      <c r="IH4400"/>
      <c r="II4400"/>
      <c r="IJ4400"/>
      <c r="IK4400"/>
      <c r="IL4400"/>
      <c r="IM4400"/>
      <c r="IN4400"/>
    </row>
    <row r="4401" s="33" customFormat="1" ht="15.75" customHeight="1" spans="3:248">
      <c r="C4401" s="86"/>
      <c r="D4401" s="86"/>
      <c r="E4401" s="82"/>
      <c r="F4401" s="87"/>
      <c r="G4401" s="82"/>
      <c r="IG4401"/>
      <c r="IH4401"/>
      <c r="II4401"/>
      <c r="IJ4401"/>
      <c r="IK4401"/>
      <c r="IL4401"/>
      <c r="IM4401"/>
      <c r="IN4401"/>
    </row>
    <row r="4402" s="33" customFormat="1" ht="15.75" customHeight="1" spans="3:248">
      <c r="C4402" s="86"/>
      <c r="D4402" s="86"/>
      <c r="E4402" s="82"/>
      <c r="F4402" s="87"/>
      <c r="G4402" s="82"/>
      <c r="IG4402"/>
      <c r="IH4402"/>
      <c r="II4402"/>
      <c r="IJ4402"/>
      <c r="IK4402"/>
      <c r="IL4402"/>
      <c r="IM4402"/>
      <c r="IN4402"/>
    </row>
    <row r="4403" s="33" customFormat="1" ht="15.75" customHeight="1" spans="3:248">
      <c r="C4403" s="86"/>
      <c r="D4403" s="86"/>
      <c r="E4403" s="82"/>
      <c r="F4403" s="87"/>
      <c r="G4403" s="82"/>
      <c r="IG4403"/>
      <c r="IH4403"/>
      <c r="II4403"/>
      <c r="IJ4403"/>
      <c r="IK4403"/>
      <c r="IL4403"/>
      <c r="IM4403"/>
      <c r="IN4403"/>
    </row>
    <row r="4404" s="33" customFormat="1" ht="15.75" customHeight="1" spans="3:248">
      <c r="C4404" s="86"/>
      <c r="D4404" s="86"/>
      <c r="E4404" s="82"/>
      <c r="F4404" s="87"/>
      <c r="G4404" s="82"/>
      <c r="IG4404"/>
      <c r="IH4404"/>
      <c r="II4404"/>
      <c r="IJ4404"/>
      <c r="IK4404"/>
      <c r="IL4404"/>
      <c r="IM4404"/>
      <c r="IN4404"/>
    </row>
    <row r="4405" s="33" customFormat="1" ht="15.75" customHeight="1" spans="3:248">
      <c r="C4405" s="86"/>
      <c r="D4405" s="86"/>
      <c r="E4405" s="82"/>
      <c r="F4405" s="87"/>
      <c r="G4405" s="82"/>
      <c r="IG4405"/>
      <c r="IH4405"/>
      <c r="II4405"/>
      <c r="IJ4405"/>
      <c r="IK4405"/>
      <c r="IL4405"/>
      <c r="IM4405"/>
      <c r="IN4405"/>
    </row>
    <row r="4406" s="33" customFormat="1" ht="15.75" customHeight="1" spans="3:248">
      <c r="C4406" s="86"/>
      <c r="D4406" s="86"/>
      <c r="E4406" s="82"/>
      <c r="F4406" s="87"/>
      <c r="G4406" s="82"/>
      <c r="IG4406"/>
      <c r="IH4406"/>
      <c r="II4406"/>
      <c r="IJ4406"/>
      <c r="IK4406"/>
      <c r="IL4406"/>
      <c r="IM4406"/>
      <c r="IN4406"/>
    </row>
    <row r="4407" s="33" customFormat="1" ht="15.75" customHeight="1" spans="3:248">
      <c r="C4407" s="86"/>
      <c r="D4407" s="86"/>
      <c r="E4407" s="82"/>
      <c r="F4407" s="87"/>
      <c r="G4407" s="82"/>
      <c r="IG4407"/>
      <c r="IH4407"/>
      <c r="II4407"/>
      <c r="IJ4407"/>
      <c r="IK4407"/>
      <c r="IL4407"/>
      <c r="IM4407"/>
      <c r="IN4407"/>
    </row>
    <row r="4408" s="33" customFormat="1" ht="15.75" customHeight="1" spans="3:248">
      <c r="C4408" s="86"/>
      <c r="D4408" s="86"/>
      <c r="E4408" s="82"/>
      <c r="F4408" s="87"/>
      <c r="G4408" s="82"/>
      <c r="IG4408"/>
      <c r="IH4408"/>
      <c r="II4408"/>
      <c r="IJ4408"/>
      <c r="IK4408"/>
      <c r="IL4408"/>
      <c r="IM4408"/>
      <c r="IN4408"/>
    </row>
    <row r="4409" s="33" customFormat="1" ht="15.75" customHeight="1" spans="3:248">
      <c r="C4409" s="86"/>
      <c r="D4409" s="86"/>
      <c r="E4409" s="82"/>
      <c r="F4409" s="87"/>
      <c r="G4409" s="82"/>
      <c r="IG4409"/>
      <c r="IH4409"/>
      <c r="II4409"/>
      <c r="IJ4409"/>
      <c r="IK4409"/>
      <c r="IL4409"/>
      <c r="IM4409"/>
      <c r="IN4409"/>
    </row>
    <row r="4410" s="33" customFormat="1" ht="15.75" customHeight="1" spans="3:248">
      <c r="C4410" s="86"/>
      <c r="D4410" s="86"/>
      <c r="E4410" s="82"/>
      <c r="F4410" s="87"/>
      <c r="G4410" s="82"/>
      <c r="IG4410"/>
      <c r="IH4410"/>
      <c r="II4410"/>
      <c r="IJ4410"/>
      <c r="IK4410"/>
      <c r="IL4410"/>
      <c r="IM4410"/>
      <c r="IN4410"/>
    </row>
    <row r="4411" s="33" customFormat="1" ht="15.75" customHeight="1" spans="3:248">
      <c r="C4411" s="86"/>
      <c r="D4411" s="86"/>
      <c r="E4411" s="82"/>
      <c r="F4411" s="87"/>
      <c r="G4411" s="82"/>
      <c r="IG4411"/>
      <c r="IH4411"/>
      <c r="II4411"/>
      <c r="IJ4411"/>
      <c r="IK4411"/>
      <c r="IL4411"/>
      <c r="IM4411"/>
      <c r="IN4411"/>
    </row>
    <row r="4412" s="33" customFormat="1" ht="15.75" customHeight="1" spans="3:248">
      <c r="C4412" s="86"/>
      <c r="D4412" s="86"/>
      <c r="E4412" s="82"/>
      <c r="F4412" s="87"/>
      <c r="G4412" s="82"/>
      <c r="IG4412"/>
      <c r="IH4412"/>
      <c r="II4412"/>
      <c r="IJ4412"/>
      <c r="IK4412"/>
      <c r="IL4412"/>
      <c r="IM4412"/>
      <c r="IN4412"/>
    </row>
    <row r="4413" s="33" customFormat="1" ht="15.75" customHeight="1" spans="3:248">
      <c r="C4413" s="86"/>
      <c r="D4413" s="86"/>
      <c r="E4413" s="82"/>
      <c r="F4413" s="87"/>
      <c r="G4413" s="82"/>
      <c r="IG4413"/>
      <c r="IH4413"/>
      <c r="II4413"/>
      <c r="IJ4413"/>
      <c r="IK4413"/>
      <c r="IL4413"/>
      <c r="IM4413"/>
      <c r="IN4413"/>
    </row>
    <row r="4414" s="33" customFormat="1" ht="15.75" customHeight="1" spans="3:248">
      <c r="C4414" s="86"/>
      <c r="D4414" s="86"/>
      <c r="E4414" s="82"/>
      <c r="F4414" s="87"/>
      <c r="G4414" s="82"/>
      <c r="IG4414"/>
      <c r="IH4414"/>
      <c r="II4414"/>
      <c r="IJ4414"/>
      <c r="IK4414"/>
      <c r="IL4414"/>
      <c r="IM4414"/>
      <c r="IN4414"/>
    </row>
    <row r="4415" s="33" customFormat="1" ht="15.75" customHeight="1" spans="3:248">
      <c r="C4415" s="86"/>
      <c r="D4415" s="86"/>
      <c r="E4415" s="82"/>
      <c r="F4415" s="87"/>
      <c r="G4415" s="82"/>
      <c r="IG4415"/>
      <c r="IH4415"/>
      <c r="II4415"/>
      <c r="IJ4415"/>
      <c r="IK4415"/>
      <c r="IL4415"/>
      <c r="IM4415"/>
      <c r="IN4415"/>
    </row>
    <row r="4416" s="33" customFormat="1" ht="15.75" customHeight="1" spans="3:248">
      <c r="C4416" s="86"/>
      <c r="D4416" s="86"/>
      <c r="E4416" s="82"/>
      <c r="F4416" s="87"/>
      <c r="G4416" s="82"/>
      <c r="IG4416"/>
      <c r="IH4416"/>
      <c r="II4416"/>
      <c r="IJ4416"/>
      <c r="IK4416"/>
      <c r="IL4416"/>
      <c r="IM4416"/>
      <c r="IN4416"/>
    </row>
    <row r="4417" s="33" customFormat="1" ht="15.75" customHeight="1" spans="3:248">
      <c r="C4417" s="86"/>
      <c r="D4417" s="86"/>
      <c r="E4417" s="82"/>
      <c r="F4417" s="87"/>
      <c r="G4417" s="82"/>
      <c r="IG4417"/>
      <c r="IH4417"/>
      <c r="II4417"/>
      <c r="IJ4417"/>
      <c r="IK4417"/>
      <c r="IL4417"/>
      <c r="IM4417"/>
      <c r="IN4417"/>
    </row>
    <row r="4418" s="33" customFormat="1" ht="15.75" customHeight="1" spans="3:248">
      <c r="C4418" s="86"/>
      <c r="D4418" s="86"/>
      <c r="E4418" s="82"/>
      <c r="F4418" s="87"/>
      <c r="G4418" s="82"/>
      <c r="IG4418"/>
      <c r="IH4418"/>
      <c r="II4418"/>
      <c r="IJ4418"/>
      <c r="IK4418"/>
      <c r="IL4418"/>
      <c r="IM4418"/>
      <c r="IN4418"/>
    </row>
    <row r="4419" s="33" customFormat="1" ht="15.75" customHeight="1" spans="3:248">
      <c r="C4419" s="86"/>
      <c r="D4419" s="86"/>
      <c r="E4419" s="82"/>
      <c r="F4419" s="87"/>
      <c r="G4419" s="82"/>
      <c r="IG4419"/>
      <c r="IH4419"/>
      <c r="II4419"/>
      <c r="IJ4419"/>
      <c r="IK4419"/>
      <c r="IL4419"/>
      <c r="IM4419"/>
      <c r="IN4419"/>
    </row>
    <row r="4420" s="33" customFormat="1" ht="15.75" customHeight="1" spans="3:248">
      <c r="C4420" s="86"/>
      <c r="D4420" s="86"/>
      <c r="E4420" s="82"/>
      <c r="F4420" s="87"/>
      <c r="G4420" s="82"/>
      <c r="IG4420"/>
      <c r="IH4420"/>
      <c r="II4420"/>
      <c r="IJ4420"/>
      <c r="IK4420"/>
      <c r="IL4420"/>
      <c r="IM4420"/>
      <c r="IN4420"/>
    </row>
    <row r="4421" s="33" customFormat="1" ht="15.75" customHeight="1" spans="3:248">
      <c r="C4421" s="86"/>
      <c r="D4421" s="86"/>
      <c r="E4421" s="82"/>
      <c r="F4421" s="87"/>
      <c r="G4421" s="82"/>
      <c r="IG4421"/>
      <c r="IH4421"/>
      <c r="II4421"/>
      <c r="IJ4421"/>
      <c r="IK4421"/>
      <c r="IL4421"/>
      <c r="IM4421"/>
      <c r="IN4421"/>
    </row>
    <row r="4422" s="33" customFormat="1" ht="15.75" customHeight="1" spans="3:248">
      <c r="C4422" s="86"/>
      <c r="D4422" s="86"/>
      <c r="E4422" s="82"/>
      <c r="F4422" s="87"/>
      <c r="G4422" s="82"/>
      <c r="IG4422"/>
      <c r="IH4422"/>
      <c r="II4422"/>
      <c r="IJ4422"/>
      <c r="IK4422"/>
      <c r="IL4422"/>
      <c r="IM4422"/>
      <c r="IN4422"/>
    </row>
    <row r="4423" s="33" customFormat="1" ht="15.75" customHeight="1" spans="3:248">
      <c r="C4423" s="86"/>
      <c r="D4423" s="86"/>
      <c r="E4423" s="82"/>
      <c r="F4423" s="87"/>
      <c r="G4423" s="82"/>
      <c r="IG4423"/>
      <c r="IH4423"/>
      <c r="II4423"/>
      <c r="IJ4423"/>
      <c r="IK4423"/>
      <c r="IL4423"/>
      <c r="IM4423"/>
      <c r="IN4423"/>
    </row>
    <row r="4424" s="33" customFormat="1" ht="15.75" customHeight="1" spans="3:248">
      <c r="C4424" s="86"/>
      <c r="D4424" s="86"/>
      <c r="E4424" s="82"/>
      <c r="F4424" s="87"/>
      <c r="G4424" s="82"/>
      <c r="IG4424"/>
      <c r="IH4424"/>
      <c r="II4424"/>
      <c r="IJ4424"/>
      <c r="IK4424"/>
      <c r="IL4424"/>
      <c r="IM4424"/>
      <c r="IN4424"/>
    </row>
    <row r="4425" s="33" customFormat="1" ht="15.75" customHeight="1" spans="3:248">
      <c r="C4425" s="86"/>
      <c r="D4425" s="86"/>
      <c r="E4425" s="82"/>
      <c r="F4425" s="87"/>
      <c r="G4425" s="82"/>
      <c r="IG4425"/>
      <c r="IH4425"/>
      <c r="II4425"/>
      <c r="IJ4425"/>
      <c r="IK4425"/>
      <c r="IL4425"/>
      <c r="IM4425"/>
      <c r="IN4425"/>
    </row>
    <row r="4426" s="33" customFormat="1" ht="15.75" customHeight="1" spans="3:248">
      <c r="C4426" s="86"/>
      <c r="D4426" s="86"/>
      <c r="E4426" s="82"/>
      <c r="F4426" s="87"/>
      <c r="G4426" s="82"/>
      <c r="IG4426"/>
      <c r="IH4426"/>
      <c r="II4426"/>
      <c r="IJ4426"/>
      <c r="IK4426"/>
      <c r="IL4426"/>
      <c r="IM4426"/>
      <c r="IN4426"/>
    </row>
    <row r="4427" s="33" customFormat="1" ht="15.75" customHeight="1" spans="3:248">
      <c r="C4427" s="86"/>
      <c r="D4427" s="86"/>
      <c r="E4427" s="82"/>
      <c r="F4427" s="87"/>
      <c r="G4427" s="82"/>
      <c r="IG4427"/>
      <c r="IH4427"/>
      <c r="II4427"/>
      <c r="IJ4427"/>
      <c r="IK4427"/>
      <c r="IL4427"/>
      <c r="IM4427"/>
      <c r="IN4427"/>
    </row>
    <row r="4428" s="33" customFormat="1" ht="15.75" customHeight="1" spans="3:248">
      <c r="C4428" s="86"/>
      <c r="D4428" s="86"/>
      <c r="E4428" s="82"/>
      <c r="F4428" s="87"/>
      <c r="G4428" s="82"/>
      <c r="IG4428"/>
      <c r="IH4428"/>
      <c r="II4428"/>
      <c r="IJ4428"/>
      <c r="IK4428"/>
      <c r="IL4428"/>
      <c r="IM4428"/>
      <c r="IN4428"/>
    </row>
    <row r="4429" s="33" customFormat="1" ht="15.75" customHeight="1" spans="3:248">
      <c r="C4429" s="86"/>
      <c r="D4429" s="86"/>
      <c r="E4429" s="82"/>
      <c r="F4429" s="87"/>
      <c r="G4429" s="82"/>
      <c r="IG4429"/>
      <c r="IH4429"/>
      <c r="II4429"/>
      <c r="IJ4429"/>
      <c r="IK4429"/>
      <c r="IL4429"/>
      <c r="IM4429"/>
      <c r="IN4429"/>
    </row>
    <row r="4430" s="33" customFormat="1" ht="15.75" customHeight="1" spans="3:248">
      <c r="C4430" s="86"/>
      <c r="D4430" s="86"/>
      <c r="E4430" s="82"/>
      <c r="F4430" s="87"/>
      <c r="G4430" s="82"/>
      <c r="IG4430"/>
      <c r="IH4430"/>
      <c r="II4430"/>
      <c r="IJ4430"/>
      <c r="IK4430"/>
      <c r="IL4430"/>
      <c r="IM4430"/>
      <c r="IN4430"/>
    </row>
    <row r="4431" s="33" customFormat="1" ht="15.75" customHeight="1" spans="3:248">
      <c r="C4431" s="86"/>
      <c r="D4431" s="86"/>
      <c r="E4431" s="82"/>
      <c r="F4431" s="87"/>
      <c r="G4431" s="82"/>
      <c r="IG4431"/>
      <c r="IH4431"/>
      <c r="II4431"/>
      <c r="IJ4431"/>
      <c r="IK4431"/>
      <c r="IL4431"/>
      <c r="IM4431"/>
      <c r="IN4431"/>
    </row>
    <row r="4432" s="33" customFormat="1" ht="15.75" customHeight="1" spans="3:248">
      <c r="C4432" s="86"/>
      <c r="D4432" s="86"/>
      <c r="E4432" s="82"/>
      <c r="F4432" s="87"/>
      <c r="G4432" s="82"/>
      <c r="IG4432"/>
      <c r="IH4432"/>
      <c r="II4432"/>
      <c r="IJ4432"/>
      <c r="IK4432"/>
      <c r="IL4432"/>
      <c r="IM4432"/>
      <c r="IN4432"/>
    </row>
    <row r="4433" s="33" customFormat="1" ht="15.75" customHeight="1" spans="3:248">
      <c r="C4433" s="86"/>
      <c r="D4433" s="86"/>
      <c r="E4433" s="82"/>
      <c r="F4433" s="87"/>
      <c r="G4433" s="82"/>
      <c r="IG4433"/>
      <c r="IH4433"/>
      <c r="II4433"/>
      <c r="IJ4433"/>
      <c r="IK4433"/>
      <c r="IL4433"/>
      <c r="IM4433"/>
      <c r="IN4433"/>
    </row>
    <row r="4434" s="33" customFormat="1" ht="15.75" customHeight="1" spans="3:248">
      <c r="C4434" s="86"/>
      <c r="D4434" s="86"/>
      <c r="E4434" s="82"/>
      <c r="F4434" s="87"/>
      <c r="G4434" s="82"/>
      <c r="IG4434"/>
      <c r="IH4434"/>
      <c r="II4434"/>
      <c r="IJ4434"/>
      <c r="IK4434"/>
      <c r="IL4434"/>
      <c r="IM4434"/>
      <c r="IN4434"/>
    </row>
    <row r="4435" s="33" customFormat="1" ht="15.75" customHeight="1" spans="3:248">
      <c r="C4435" s="86"/>
      <c r="D4435" s="86"/>
      <c r="E4435" s="82"/>
      <c r="F4435" s="87"/>
      <c r="G4435" s="82"/>
      <c r="IG4435"/>
      <c r="IH4435"/>
      <c r="II4435"/>
      <c r="IJ4435"/>
      <c r="IK4435"/>
      <c r="IL4435"/>
      <c r="IM4435"/>
      <c r="IN4435"/>
    </row>
    <row r="4436" s="33" customFormat="1" ht="15.75" customHeight="1" spans="3:248">
      <c r="C4436" s="86"/>
      <c r="D4436" s="86"/>
      <c r="E4436" s="82"/>
      <c r="F4436" s="87"/>
      <c r="G4436" s="82"/>
      <c r="IG4436"/>
      <c r="IH4436"/>
      <c r="II4436"/>
      <c r="IJ4436"/>
      <c r="IK4436"/>
      <c r="IL4436"/>
      <c r="IM4436"/>
      <c r="IN4436"/>
    </row>
    <row r="4437" s="33" customFormat="1" ht="15.75" customHeight="1" spans="3:248">
      <c r="C4437" s="86"/>
      <c r="D4437" s="86"/>
      <c r="E4437" s="82"/>
      <c r="F4437" s="87"/>
      <c r="G4437" s="82"/>
      <c r="IG4437"/>
      <c r="IH4437"/>
      <c r="II4437"/>
      <c r="IJ4437"/>
      <c r="IK4437"/>
      <c r="IL4437"/>
      <c r="IM4437"/>
      <c r="IN4437"/>
    </row>
    <row r="4438" s="33" customFormat="1" ht="15.75" customHeight="1" spans="3:248">
      <c r="C4438" s="86"/>
      <c r="D4438" s="86"/>
      <c r="E4438" s="82"/>
      <c r="F4438" s="87"/>
      <c r="G4438" s="82"/>
      <c r="IG4438"/>
      <c r="IH4438"/>
      <c r="II4438"/>
      <c r="IJ4438"/>
      <c r="IK4438"/>
      <c r="IL4438"/>
      <c r="IM4438"/>
      <c r="IN4438"/>
    </row>
    <row r="4439" s="33" customFormat="1" ht="15.75" customHeight="1" spans="3:248">
      <c r="C4439" s="86"/>
      <c r="D4439" s="86"/>
      <c r="E4439" s="82"/>
      <c r="F4439" s="87"/>
      <c r="G4439" s="82"/>
      <c r="IG4439"/>
      <c r="IH4439"/>
      <c r="II4439"/>
      <c r="IJ4439"/>
      <c r="IK4439"/>
      <c r="IL4439"/>
      <c r="IM4439"/>
      <c r="IN4439"/>
    </row>
    <row r="4440" s="33" customFormat="1" ht="15.75" customHeight="1" spans="3:248">
      <c r="C4440" s="86"/>
      <c r="D4440" s="86"/>
      <c r="E4440" s="82"/>
      <c r="F4440" s="87"/>
      <c r="G4440" s="82"/>
      <c r="IG4440"/>
      <c r="IH4440"/>
      <c r="II4440"/>
      <c r="IJ4440"/>
      <c r="IK4440"/>
      <c r="IL4440"/>
      <c r="IM4440"/>
      <c r="IN4440"/>
    </row>
    <row r="4441" s="33" customFormat="1" ht="15.75" customHeight="1" spans="3:248">
      <c r="C4441" s="86"/>
      <c r="D4441" s="86"/>
      <c r="E4441" s="82"/>
      <c r="F4441" s="87"/>
      <c r="G4441" s="82"/>
      <c r="IG4441"/>
      <c r="IH4441"/>
      <c r="II4441"/>
      <c r="IJ4441"/>
      <c r="IK4441"/>
      <c r="IL4441"/>
      <c r="IM4441"/>
      <c r="IN4441"/>
    </row>
    <row r="4442" s="33" customFormat="1" ht="15.75" customHeight="1" spans="3:248">
      <c r="C4442" s="86"/>
      <c r="D4442" s="86"/>
      <c r="E4442" s="82"/>
      <c r="F4442" s="87"/>
      <c r="G4442" s="82"/>
      <c r="IG4442"/>
      <c r="IH4442"/>
      <c r="II4442"/>
      <c r="IJ4442"/>
      <c r="IK4442"/>
      <c r="IL4442"/>
      <c r="IM4442"/>
      <c r="IN4442"/>
    </row>
    <row r="4443" s="33" customFormat="1" ht="15.75" customHeight="1" spans="3:248">
      <c r="C4443" s="86"/>
      <c r="D4443" s="86"/>
      <c r="E4443" s="82"/>
      <c r="F4443" s="87"/>
      <c r="G4443" s="82"/>
      <c r="IG4443"/>
      <c r="IH4443"/>
      <c r="II4443"/>
      <c r="IJ4443"/>
      <c r="IK4443"/>
      <c r="IL4443"/>
      <c r="IM4443"/>
      <c r="IN4443"/>
    </row>
    <row r="4444" s="33" customFormat="1" ht="15.75" customHeight="1" spans="3:248">
      <c r="C4444" s="86"/>
      <c r="D4444" s="86"/>
      <c r="E4444" s="82"/>
      <c r="F4444" s="87"/>
      <c r="G4444" s="82"/>
      <c r="IG4444"/>
      <c r="IH4444"/>
      <c r="II4444"/>
      <c r="IJ4444"/>
      <c r="IK4444"/>
      <c r="IL4444"/>
      <c r="IM4444"/>
      <c r="IN4444"/>
    </row>
    <row r="4445" s="33" customFormat="1" ht="15.75" customHeight="1" spans="3:248">
      <c r="C4445" s="86"/>
      <c r="D4445" s="86"/>
      <c r="E4445" s="82"/>
      <c r="F4445" s="87"/>
      <c r="G4445" s="82"/>
      <c r="IG4445"/>
      <c r="IH4445"/>
      <c r="II4445"/>
      <c r="IJ4445"/>
      <c r="IK4445"/>
      <c r="IL4445"/>
      <c r="IM4445"/>
      <c r="IN4445"/>
    </row>
    <row r="4446" s="33" customFormat="1" ht="15.75" customHeight="1" spans="3:248">
      <c r="C4446" s="86"/>
      <c r="D4446" s="86"/>
      <c r="E4446" s="82"/>
      <c r="F4446" s="87"/>
      <c r="G4446" s="82"/>
      <c r="IG4446"/>
      <c r="IH4446"/>
      <c r="II4446"/>
      <c r="IJ4446"/>
      <c r="IK4446"/>
      <c r="IL4446"/>
      <c r="IM4446"/>
      <c r="IN4446"/>
    </row>
    <row r="4447" s="33" customFormat="1" ht="15.75" customHeight="1" spans="3:248">
      <c r="C4447" s="86"/>
      <c r="D4447" s="86"/>
      <c r="E4447" s="82"/>
      <c r="F4447" s="87"/>
      <c r="G4447" s="82"/>
      <c r="IG4447"/>
      <c r="IH4447"/>
      <c r="II4447"/>
      <c r="IJ4447"/>
      <c r="IK4447"/>
      <c r="IL4447"/>
      <c r="IM4447"/>
      <c r="IN4447"/>
    </row>
    <row r="4448" s="33" customFormat="1" ht="15.75" customHeight="1" spans="3:248">
      <c r="C4448" s="86"/>
      <c r="D4448" s="86"/>
      <c r="E4448" s="82"/>
      <c r="F4448" s="87"/>
      <c r="G4448" s="82"/>
      <c r="IG4448"/>
      <c r="IH4448"/>
      <c r="II4448"/>
      <c r="IJ4448"/>
      <c r="IK4448"/>
      <c r="IL4448"/>
      <c r="IM4448"/>
      <c r="IN4448"/>
    </row>
    <row r="4449" s="33" customFormat="1" ht="15.75" customHeight="1" spans="3:248">
      <c r="C4449" s="86"/>
      <c r="D4449" s="86"/>
      <c r="E4449" s="82"/>
      <c r="F4449" s="87"/>
      <c r="G4449" s="82"/>
      <c r="IG4449"/>
      <c r="IH4449"/>
      <c r="II4449"/>
      <c r="IJ4449"/>
      <c r="IK4449"/>
      <c r="IL4449"/>
      <c r="IM4449"/>
      <c r="IN4449"/>
    </row>
    <row r="4450" s="33" customFormat="1" ht="15.75" customHeight="1" spans="3:248">
      <c r="C4450" s="86"/>
      <c r="D4450" s="86"/>
      <c r="E4450" s="82"/>
      <c r="F4450" s="87"/>
      <c r="G4450" s="82"/>
      <c r="IG4450"/>
      <c r="IH4450"/>
      <c r="II4450"/>
      <c r="IJ4450"/>
      <c r="IK4450"/>
      <c r="IL4450"/>
      <c r="IM4450"/>
      <c r="IN4450"/>
    </row>
    <row r="4451" s="33" customFormat="1" ht="15.75" customHeight="1" spans="3:248">
      <c r="C4451" s="86"/>
      <c r="D4451" s="86"/>
      <c r="E4451" s="82"/>
      <c r="F4451" s="87"/>
      <c r="G4451" s="82"/>
      <c r="IG4451"/>
      <c r="IH4451"/>
      <c r="II4451"/>
      <c r="IJ4451"/>
      <c r="IK4451"/>
      <c r="IL4451"/>
      <c r="IM4451"/>
      <c r="IN4451"/>
    </row>
    <row r="4452" s="33" customFormat="1" ht="15.75" customHeight="1" spans="3:248">
      <c r="C4452" s="86"/>
      <c r="D4452" s="86"/>
      <c r="E4452" s="82"/>
      <c r="F4452" s="87"/>
      <c r="G4452" s="82"/>
      <c r="IG4452"/>
      <c r="IH4452"/>
      <c r="II4452"/>
      <c r="IJ4452"/>
      <c r="IK4452"/>
      <c r="IL4452"/>
      <c r="IM4452"/>
      <c r="IN4452"/>
    </row>
    <row r="4453" s="33" customFormat="1" ht="15.75" customHeight="1" spans="3:248">
      <c r="C4453" s="86"/>
      <c r="D4453" s="86"/>
      <c r="E4453" s="82"/>
      <c r="F4453" s="87"/>
      <c r="G4453" s="82"/>
      <c r="IG4453"/>
      <c r="IH4453"/>
      <c r="II4453"/>
      <c r="IJ4453"/>
      <c r="IK4453"/>
      <c r="IL4453"/>
      <c r="IM4453"/>
      <c r="IN4453"/>
    </row>
    <row r="4454" s="33" customFormat="1" ht="15.75" customHeight="1" spans="3:248">
      <c r="C4454" s="86"/>
      <c r="D4454" s="86"/>
      <c r="E4454" s="82"/>
      <c r="F4454" s="87"/>
      <c r="G4454" s="82"/>
      <c r="IG4454"/>
      <c r="IH4454"/>
      <c r="II4454"/>
      <c r="IJ4454"/>
      <c r="IK4454"/>
      <c r="IL4454"/>
      <c r="IM4454"/>
      <c r="IN4454"/>
    </row>
    <row r="4455" s="33" customFormat="1" ht="15.75" customHeight="1" spans="3:248">
      <c r="C4455" s="86"/>
      <c r="D4455" s="86"/>
      <c r="E4455" s="82"/>
      <c r="F4455" s="87"/>
      <c r="G4455" s="82"/>
      <c r="IG4455"/>
      <c r="IH4455"/>
      <c r="II4455"/>
      <c r="IJ4455"/>
      <c r="IK4455"/>
      <c r="IL4455"/>
      <c r="IM4455"/>
      <c r="IN4455"/>
    </row>
    <row r="4456" s="33" customFormat="1" ht="15.75" customHeight="1" spans="3:248">
      <c r="C4456" s="86"/>
      <c r="D4456" s="86"/>
      <c r="E4456" s="82"/>
      <c r="F4456" s="87"/>
      <c r="G4456" s="82"/>
      <c r="IG4456"/>
      <c r="IH4456"/>
      <c r="II4456"/>
      <c r="IJ4456"/>
      <c r="IK4456"/>
      <c r="IL4456"/>
      <c r="IM4456"/>
      <c r="IN4456"/>
    </row>
    <row r="4457" s="33" customFormat="1" ht="15.75" customHeight="1" spans="3:248">
      <c r="C4457" s="86"/>
      <c r="D4457" s="86"/>
      <c r="E4457" s="82"/>
      <c r="F4457" s="87"/>
      <c r="G4457" s="82"/>
      <c r="IG4457"/>
      <c r="IH4457"/>
      <c r="II4457"/>
      <c r="IJ4457"/>
      <c r="IK4457"/>
      <c r="IL4457"/>
      <c r="IM4457"/>
      <c r="IN4457"/>
    </row>
    <row r="4458" s="33" customFormat="1" ht="15.75" customHeight="1" spans="3:248">
      <c r="C4458" s="86"/>
      <c r="D4458" s="86"/>
      <c r="E4458" s="82"/>
      <c r="F4458" s="87"/>
      <c r="G4458" s="82"/>
      <c r="IG4458"/>
      <c r="IH4458"/>
      <c r="II4458"/>
      <c r="IJ4458"/>
      <c r="IK4458"/>
      <c r="IL4458"/>
      <c r="IM4458"/>
      <c r="IN4458"/>
    </row>
    <row r="4459" s="33" customFormat="1" ht="15.75" customHeight="1" spans="3:248">
      <c r="C4459" s="86"/>
      <c r="D4459" s="86"/>
      <c r="E4459" s="82"/>
      <c r="F4459" s="87"/>
      <c r="G4459" s="82"/>
      <c r="IG4459"/>
      <c r="IH4459"/>
      <c r="II4459"/>
      <c r="IJ4459"/>
      <c r="IK4459"/>
      <c r="IL4459"/>
      <c r="IM4459"/>
      <c r="IN4459"/>
    </row>
    <row r="4460" s="33" customFormat="1" ht="15.75" customHeight="1" spans="3:248">
      <c r="C4460" s="86"/>
      <c r="D4460" s="86"/>
      <c r="E4460" s="82"/>
      <c r="F4460" s="87"/>
      <c r="G4460" s="82"/>
      <c r="IG4460"/>
      <c r="IH4460"/>
      <c r="II4460"/>
      <c r="IJ4460"/>
      <c r="IK4460"/>
      <c r="IL4460"/>
      <c r="IM4460"/>
      <c r="IN4460"/>
    </row>
    <row r="4461" s="33" customFormat="1" ht="15.75" customHeight="1" spans="3:248">
      <c r="C4461" s="86"/>
      <c r="D4461" s="86"/>
      <c r="E4461" s="82"/>
      <c r="F4461" s="87"/>
      <c r="G4461" s="82"/>
      <c r="IG4461"/>
      <c r="IH4461"/>
      <c r="II4461"/>
      <c r="IJ4461"/>
      <c r="IK4461"/>
      <c r="IL4461"/>
      <c r="IM4461"/>
      <c r="IN4461"/>
    </row>
    <row r="4462" s="33" customFormat="1" ht="15.75" customHeight="1" spans="3:248">
      <c r="C4462" s="86"/>
      <c r="D4462" s="86"/>
      <c r="E4462" s="82"/>
      <c r="F4462" s="87"/>
      <c r="G4462" s="82"/>
      <c r="IG4462"/>
      <c r="IH4462"/>
      <c r="II4462"/>
      <c r="IJ4462"/>
      <c r="IK4462"/>
      <c r="IL4462"/>
      <c r="IM4462"/>
      <c r="IN4462"/>
    </row>
    <row r="4463" s="33" customFormat="1" ht="15.75" customHeight="1" spans="3:248">
      <c r="C4463" s="86"/>
      <c r="D4463" s="86"/>
      <c r="E4463" s="82"/>
      <c r="F4463" s="87"/>
      <c r="G4463" s="82"/>
      <c r="IG4463"/>
      <c r="IH4463"/>
      <c r="II4463"/>
      <c r="IJ4463"/>
      <c r="IK4463"/>
      <c r="IL4463"/>
      <c r="IM4463"/>
      <c r="IN4463"/>
    </row>
    <row r="4464" s="33" customFormat="1" ht="15.75" customHeight="1" spans="3:248">
      <c r="C4464" s="86"/>
      <c r="D4464" s="86"/>
      <c r="E4464" s="82"/>
      <c r="F4464" s="87"/>
      <c r="G4464" s="82"/>
      <c r="IG4464"/>
      <c r="IH4464"/>
      <c r="II4464"/>
      <c r="IJ4464"/>
      <c r="IK4464"/>
      <c r="IL4464"/>
      <c r="IM4464"/>
      <c r="IN4464"/>
    </row>
    <row r="4465" s="33" customFormat="1" ht="15.75" customHeight="1" spans="3:248">
      <c r="C4465" s="86"/>
      <c r="D4465" s="86"/>
      <c r="E4465" s="82"/>
      <c r="F4465" s="87"/>
      <c r="G4465" s="82"/>
      <c r="IG4465"/>
      <c r="IH4465"/>
      <c r="II4465"/>
      <c r="IJ4465"/>
      <c r="IK4465"/>
      <c r="IL4465"/>
      <c r="IM4465"/>
      <c r="IN4465"/>
    </row>
    <row r="4466" s="33" customFormat="1" ht="15.75" customHeight="1" spans="3:248">
      <c r="C4466" s="86"/>
      <c r="D4466" s="86"/>
      <c r="E4466" s="82"/>
      <c r="F4466" s="87"/>
      <c r="G4466" s="82"/>
      <c r="IG4466"/>
      <c r="IH4466"/>
      <c r="II4466"/>
      <c r="IJ4466"/>
      <c r="IK4466"/>
      <c r="IL4466"/>
      <c r="IM4466"/>
      <c r="IN4466"/>
    </row>
    <row r="4467" s="33" customFormat="1" ht="15.75" customHeight="1" spans="3:248">
      <c r="C4467" s="86"/>
      <c r="D4467" s="86"/>
      <c r="E4467" s="82"/>
      <c r="F4467" s="87"/>
      <c r="G4467" s="82"/>
      <c r="IG4467"/>
      <c r="IH4467"/>
      <c r="II4467"/>
      <c r="IJ4467"/>
      <c r="IK4467"/>
      <c r="IL4467"/>
      <c r="IM4467"/>
      <c r="IN4467"/>
    </row>
    <row r="4468" s="33" customFormat="1" ht="15.75" customHeight="1" spans="3:248">
      <c r="C4468" s="86"/>
      <c r="D4468" s="86"/>
      <c r="E4468" s="82"/>
      <c r="F4468" s="87"/>
      <c r="G4468" s="82"/>
      <c r="IG4468"/>
      <c r="IH4468"/>
      <c r="II4468"/>
      <c r="IJ4468"/>
      <c r="IK4468"/>
      <c r="IL4468"/>
      <c r="IM4468"/>
      <c r="IN4468"/>
    </row>
    <row r="4469" s="33" customFormat="1" ht="15.75" customHeight="1" spans="3:248">
      <c r="C4469" s="86"/>
      <c r="D4469" s="86"/>
      <c r="E4469" s="82"/>
      <c r="F4469" s="87"/>
      <c r="G4469" s="82"/>
      <c r="IG4469"/>
      <c r="IH4469"/>
      <c r="II4469"/>
      <c r="IJ4469"/>
      <c r="IK4469"/>
      <c r="IL4469"/>
      <c r="IM4469"/>
      <c r="IN4469"/>
    </row>
    <row r="4470" s="33" customFormat="1" ht="15.75" customHeight="1" spans="3:248">
      <c r="C4470" s="86"/>
      <c r="D4470" s="86"/>
      <c r="E4470" s="82"/>
      <c r="F4470" s="87"/>
      <c r="G4470" s="82"/>
      <c r="IG4470"/>
      <c r="IH4470"/>
      <c r="II4470"/>
      <c r="IJ4470"/>
      <c r="IK4470"/>
      <c r="IL4470"/>
      <c r="IM4470"/>
      <c r="IN4470"/>
    </row>
    <row r="4471" s="33" customFormat="1" ht="15.75" customHeight="1" spans="3:248">
      <c r="C4471" s="86"/>
      <c r="D4471" s="86"/>
      <c r="E4471" s="82"/>
      <c r="F4471" s="87"/>
      <c r="G4471" s="82"/>
      <c r="IG4471"/>
      <c r="IH4471"/>
      <c r="II4471"/>
      <c r="IJ4471"/>
      <c r="IK4471"/>
      <c r="IL4471"/>
      <c r="IM4471"/>
      <c r="IN4471"/>
    </row>
    <row r="4472" s="33" customFormat="1" ht="15.75" customHeight="1" spans="3:248">
      <c r="C4472" s="86"/>
      <c r="D4472" s="86"/>
      <c r="E4472" s="82"/>
      <c r="F4472" s="87"/>
      <c r="G4472" s="82"/>
      <c r="IG4472"/>
      <c r="IH4472"/>
      <c r="II4472"/>
      <c r="IJ4472"/>
      <c r="IK4472"/>
      <c r="IL4472"/>
      <c r="IM4472"/>
      <c r="IN4472"/>
    </row>
    <row r="4473" s="33" customFormat="1" ht="15.75" customHeight="1" spans="3:248">
      <c r="C4473" s="86"/>
      <c r="D4473" s="86"/>
      <c r="E4473" s="82"/>
      <c r="F4473" s="87"/>
      <c r="G4473" s="82"/>
      <c r="IG4473"/>
      <c r="IH4473"/>
      <c r="II4473"/>
      <c r="IJ4473"/>
      <c r="IK4473"/>
      <c r="IL4473"/>
      <c r="IM4473"/>
      <c r="IN4473"/>
    </row>
    <row r="4474" s="33" customFormat="1" ht="15.75" customHeight="1" spans="3:248">
      <c r="C4474" s="86"/>
      <c r="D4474" s="86"/>
      <c r="E4474" s="82"/>
      <c r="F4474" s="87"/>
      <c r="G4474" s="82"/>
      <c r="IG4474"/>
      <c r="IH4474"/>
      <c r="II4474"/>
      <c r="IJ4474"/>
      <c r="IK4474"/>
      <c r="IL4474"/>
      <c r="IM4474"/>
      <c r="IN4474"/>
    </row>
    <row r="4475" s="33" customFormat="1" ht="15.75" customHeight="1" spans="3:248">
      <c r="C4475" s="86"/>
      <c r="D4475" s="86"/>
      <c r="E4475" s="82"/>
      <c r="F4475" s="87"/>
      <c r="G4475" s="82"/>
      <c r="IG4475"/>
      <c r="IH4475"/>
      <c r="II4475"/>
      <c r="IJ4475"/>
      <c r="IK4475"/>
      <c r="IL4475"/>
      <c r="IM4475"/>
      <c r="IN4475"/>
    </row>
    <row r="4476" s="33" customFormat="1" ht="15.75" customHeight="1" spans="3:248">
      <c r="C4476" s="86"/>
      <c r="D4476" s="86"/>
      <c r="E4476" s="82"/>
      <c r="F4476" s="87"/>
      <c r="G4476" s="82"/>
      <c r="IG4476"/>
      <c r="IH4476"/>
      <c r="II4476"/>
      <c r="IJ4476"/>
      <c r="IK4476"/>
      <c r="IL4476"/>
      <c r="IM4476"/>
      <c r="IN4476"/>
    </row>
    <row r="4477" s="33" customFormat="1" ht="15.75" customHeight="1" spans="3:248">
      <c r="C4477" s="86"/>
      <c r="D4477" s="86"/>
      <c r="E4477" s="82"/>
      <c r="F4477" s="87"/>
      <c r="G4477" s="82"/>
      <c r="IG4477"/>
      <c r="IH4477"/>
      <c r="II4477"/>
      <c r="IJ4477"/>
      <c r="IK4477"/>
      <c r="IL4477"/>
      <c r="IM4477"/>
      <c r="IN4477"/>
    </row>
    <row r="4478" s="33" customFormat="1" ht="15.75" customHeight="1" spans="3:248">
      <c r="C4478" s="86"/>
      <c r="D4478" s="86"/>
      <c r="E4478" s="82"/>
      <c r="F4478" s="87"/>
      <c r="G4478" s="82"/>
      <c r="IG4478"/>
      <c r="IH4478"/>
      <c r="II4478"/>
      <c r="IJ4478"/>
      <c r="IK4478"/>
      <c r="IL4478"/>
      <c r="IM4478"/>
      <c r="IN4478"/>
    </row>
    <row r="4479" s="33" customFormat="1" ht="15.75" customHeight="1" spans="3:248">
      <c r="C4479" s="86"/>
      <c r="D4479" s="86"/>
      <c r="E4479" s="82"/>
      <c r="F4479" s="87"/>
      <c r="G4479" s="82"/>
      <c r="IG4479"/>
      <c r="IH4479"/>
      <c r="II4479"/>
      <c r="IJ4479"/>
      <c r="IK4479"/>
      <c r="IL4479"/>
      <c r="IM4479"/>
      <c r="IN4479"/>
    </row>
    <row r="4480" s="33" customFormat="1" ht="15.75" customHeight="1" spans="3:248">
      <c r="C4480" s="86"/>
      <c r="D4480" s="86"/>
      <c r="E4480" s="82"/>
      <c r="F4480" s="87"/>
      <c r="G4480" s="82"/>
      <c r="IG4480"/>
      <c r="IH4480"/>
      <c r="II4480"/>
      <c r="IJ4480"/>
      <c r="IK4480"/>
      <c r="IL4480"/>
      <c r="IM4480"/>
      <c r="IN4480"/>
    </row>
    <row r="4481" s="33" customFormat="1" ht="15.75" customHeight="1" spans="3:248">
      <c r="C4481" s="86"/>
      <c r="D4481" s="86"/>
      <c r="E4481" s="82"/>
      <c r="F4481" s="87"/>
      <c r="G4481" s="82"/>
      <c r="IG4481"/>
      <c r="IH4481"/>
      <c r="II4481"/>
      <c r="IJ4481"/>
      <c r="IK4481"/>
      <c r="IL4481"/>
      <c r="IM4481"/>
      <c r="IN4481"/>
    </row>
    <row r="4482" s="33" customFormat="1" ht="15.75" customHeight="1" spans="3:248">
      <c r="C4482" s="86"/>
      <c r="D4482" s="86"/>
      <c r="E4482" s="82"/>
      <c r="F4482" s="87"/>
      <c r="G4482" s="82"/>
      <c r="IG4482"/>
      <c r="IH4482"/>
      <c r="II4482"/>
      <c r="IJ4482"/>
      <c r="IK4482"/>
      <c r="IL4482"/>
      <c r="IM4482"/>
      <c r="IN4482"/>
    </row>
    <row r="4483" s="33" customFormat="1" ht="15.75" customHeight="1" spans="3:248">
      <c r="C4483" s="86"/>
      <c r="D4483" s="86"/>
      <c r="E4483" s="82"/>
      <c r="F4483" s="87"/>
      <c r="G4483" s="82"/>
      <c r="IG4483"/>
      <c r="IH4483"/>
      <c r="II4483"/>
      <c r="IJ4483"/>
      <c r="IK4483"/>
      <c r="IL4483"/>
      <c r="IM4483"/>
      <c r="IN4483"/>
    </row>
    <row r="4484" s="33" customFormat="1" ht="15.75" customHeight="1" spans="3:248">
      <c r="C4484" s="86"/>
      <c r="D4484" s="86"/>
      <c r="E4484" s="82"/>
      <c r="F4484" s="87"/>
      <c r="G4484" s="82"/>
      <c r="IG4484"/>
      <c r="IH4484"/>
      <c r="II4484"/>
      <c r="IJ4484"/>
      <c r="IK4484"/>
      <c r="IL4484"/>
      <c r="IM4484"/>
      <c r="IN4484"/>
    </row>
    <row r="4485" s="33" customFormat="1" ht="15.75" customHeight="1" spans="3:248">
      <c r="C4485" s="86"/>
      <c r="D4485" s="86"/>
      <c r="E4485" s="82"/>
      <c r="F4485" s="87"/>
      <c r="G4485" s="82"/>
      <c r="IG4485"/>
      <c r="IH4485"/>
      <c r="II4485"/>
      <c r="IJ4485"/>
      <c r="IK4485"/>
      <c r="IL4485"/>
      <c r="IM4485"/>
      <c r="IN4485"/>
    </row>
    <row r="4486" s="33" customFormat="1" ht="15.75" customHeight="1" spans="3:248">
      <c r="C4486" s="86"/>
      <c r="D4486" s="86"/>
      <c r="E4486" s="82"/>
      <c r="F4486" s="87"/>
      <c r="G4486" s="82"/>
      <c r="IG4486"/>
      <c r="IH4486"/>
      <c r="II4486"/>
      <c r="IJ4486"/>
      <c r="IK4486"/>
      <c r="IL4486"/>
      <c r="IM4486"/>
      <c r="IN4486"/>
    </row>
    <row r="4487" s="33" customFormat="1" ht="15.75" customHeight="1" spans="3:248">
      <c r="C4487" s="86"/>
      <c r="D4487" s="86"/>
      <c r="E4487" s="82"/>
      <c r="F4487" s="87"/>
      <c r="G4487" s="82"/>
      <c r="IG4487"/>
      <c r="IH4487"/>
      <c r="II4487"/>
      <c r="IJ4487"/>
      <c r="IK4487"/>
      <c r="IL4487"/>
      <c r="IM4487"/>
      <c r="IN4487"/>
    </row>
    <row r="4488" s="33" customFormat="1" ht="15.75" customHeight="1" spans="3:248">
      <c r="C4488" s="86"/>
      <c r="D4488" s="86"/>
      <c r="E4488" s="82"/>
      <c r="F4488" s="87"/>
      <c r="G4488" s="82"/>
      <c r="IG4488"/>
      <c r="IH4488"/>
      <c r="II4488"/>
      <c r="IJ4488"/>
      <c r="IK4488"/>
      <c r="IL4488"/>
      <c r="IM4488"/>
      <c r="IN4488"/>
    </row>
    <row r="4489" s="33" customFormat="1" ht="15.75" customHeight="1" spans="3:248">
      <c r="C4489" s="86"/>
      <c r="D4489" s="86"/>
      <c r="E4489" s="82"/>
      <c r="F4489" s="87"/>
      <c r="G4489" s="82"/>
      <c r="IG4489"/>
      <c r="IH4489"/>
      <c r="II4489"/>
      <c r="IJ4489"/>
      <c r="IK4489"/>
      <c r="IL4489"/>
      <c r="IM4489"/>
      <c r="IN4489"/>
    </row>
    <row r="4490" s="33" customFormat="1" ht="15.75" customHeight="1" spans="3:248">
      <c r="C4490" s="86"/>
      <c r="D4490" s="86"/>
      <c r="E4490" s="82"/>
      <c r="F4490" s="87"/>
      <c r="G4490" s="82"/>
      <c r="IG4490"/>
      <c r="IH4490"/>
      <c r="II4490"/>
      <c r="IJ4490"/>
      <c r="IK4490"/>
      <c r="IL4490"/>
      <c r="IM4490"/>
      <c r="IN4490"/>
    </row>
    <row r="4491" s="33" customFormat="1" ht="15.75" customHeight="1" spans="3:248">
      <c r="C4491" s="86"/>
      <c r="D4491" s="86"/>
      <c r="E4491" s="82"/>
      <c r="F4491" s="87"/>
      <c r="G4491" s="82"/>
      <c r="IG4491"/>
      <c r="IH4491"/>
      <c r="II4491"/>
      <c r="IJ4491"/>
      <c r="IK4491"/>
      <c r="IL4491"/>
      <c r="IM4491"/>
      <c r="IN4491"/>
    </row>
    <row r="4492" s="33" customFormat="1" ht="15.75" customHeight="1" spans="3:248">
      <c r="C4492" s="86"/>
      <c r="D4492" s="86"/>
      <c r="E4492" s="82"/>
      <c r="F4492" s="87"/>
      <c r="G4492" s="82"/>
      <c r="IG4492"/>
      <c r="IH4492"/>
      <c r="II4492"/>
      <c r="IJ4492"/>
      <c r="IK4492"/>
      <c r="IL4492"/>
      <c r="IM4492"/>
      <c r="IN4492"/>
    </row>
    <row r="4493" s="33" customFormat="1" ht="15.75" customHeight="1" spans="3:248">
      <c r="C4493" s="86"/>
      <c r="D4493" s="86"/>
      <c r="E4493" s="82"/>
      <c r="F4493" s="87"/>
      <c r="G4493" s="82"/>
      <c r="IG4493"/>
      <c r="IH4493"/>
      <c r="II4493"/>
      <c r="IJ4493"/>
      <c r="IK4493"/>
      <c r="IL4493"/>
      <c r="IM4493"/>
      <c r="IN4493"/>
    </row>
    <row r="4494" s="33" customFormat="1" ht="15.75" customHeight="1" spans="3:248">
      <c r="C4494" s="86"/>
      <c r="D4494" s="86"/>
      <c r="E4494" s="82"/>
      <c r="F4494" s="87"/>
      <c r="G4494" s="82"/>
      <c r="IG4494"/>
      <c r="IH4494"/>
      <c r="II4494"/>
      <c r="IJ4494"/>
      <c r="IK4494"/>
      <c r="IL4494"/>
      <c r="IM4494"/>
      <c r="IN4494"/>
    </row>
    <row r="4495" s="33" customFormat="1" ht="15.75" customHeight="1" spans="3:248">
      <c r="C4495" s="86"/>
      <c r="D4495" s="86"/>
      <c r="E4495" s="82"/>
      <c r="F4495" s="87"/>
      <c r="G4495" s="82"/>
      <c r="IG4495"/>
      <c r="IH4495"/>
      <c r="II4495"/>
      <c r="IJ4495"/>
      <c r="IK4495"/>
      <c r="IL4495"/>
      <c r="IM4495"/>
      <c r="IN4495"/>
    </row>
    <row r="4496" s="33" customFormat="1" ht="15.75" customHeight="1" spans="3:248">
      <c r="C4496" s="86"/>
      <c r="D4496" s="86"/>
      <c r="E4496" s="82"/>
      <c r="F4496" s="87"/>
      <c r="G4496" s="82"/>
      <c r="IG4496"/>
      <c r="IH4496"/>
      <c r="II4496"/>
      <c r="IJ4496"/>
      <c r="IK4496"/>
      <c r="IL4496"/>
      <c r="IM4496"/>
      <c r="IN4496"/>
    </row>
    <row r="4497" s="33" customFormat="1" ht="15.75" customHeight="1" spans="3:248">
      <c r="C4497" s="86"/>
      <c r="D4497" s="86"/>
      <c r="E4497" s="82"/>
      <c r="F4497" s="87"/>
      <c r="G4497" s="82"/>
      <c r="IG4497"/>
      <c r="IH4497"/>
      <c r="II4497"/>
      <c r="IJ4497"/>
      <c r="IK4497"/>
      <c r="IL4497"/>
      <c r="IM4497"/>
      <c r="IN4497"/>
    </row>
    <row r="4498" s="33" customFormat="1" ht="15.75" customHeight="1" spans="3:248">
      <c r="C4498" s="86"/>
      <c r="D4498" s="86"/>
      <c r="E4498" s="82"/>
      <c r="F4498" s="87"/>
      <c r="G4498" s="82"/>
      <c r="IG4498"/>
      <c r="IH4498"/>
      <c r="II4498"/>
      <c r="IJ4498"/>
      <c r="IK4498"/>
      <c r="IL4498"/>
      <c r="IM4498"/>
      <c r="IN4498"/>
    </row>
    <row r="4499" s="33" customFormat="1" ht="15.75" customHeight="1" spans="3:248">
      <c r="C4499" s="86"/>
      <c r="D4499" s="86"/>
      <c r="E4499" s="82"/>
      <c r="F4499" s="87"/>
      <c r="G4499" s="82"/>
      <c r="IG4499"/>
      <c r="IH4499"/>
      <c r="II4499"/>
      <c r="IJ4499"/>
      <c r="IK4499"/>
      <c r="IL4499"/>
      <c r="IM4499"/>
      <c r="IN4499"/>
    </row>
    <row r="4500" s="33" customFormat="1" ht="15.75" customHeight="1" spans="3:248">
      <c r="C4500" s="86"/>
      <c r="D4500" s="86"/>
      <c r="E4500" s="82"/>
      <c r="F4500" s="87"/>
      <c r="G4500" s="82"/>
      <c r="IG4500"/>
      <c r="IH4500"/>
      <c r="II4500"/>
      <c r="IJ4500"/>
      <c r="IK4500"/>
      <c r="IL4500"/>
      <c r="IM4500"/>
      <c r="IN4500"/>
    </row>
    <row r="4501" s="33" customFormat="1" ht="15.75" customHeight="1" spans="3:248">
      <c r="C4501" s="86"/>
      <c r="D4501" s="86"/>
      <c r="E4501" s="82"/>
      <c r="F4501" s="87"/>
      <c r="G4501" s="82"/>
      <c r="IG4501"/>
      <c r="IH4501"/>
      <c r="II4501"/>
      <c r="IJ4501"/>
      <c r="IK4501"/>
      <c r="IL4501"/>
      <c r="IM4501"/>
      <c r="IN4501"/>
    </row>
    <row r="4502" s="33" customFormat="1" ht="15.75" customHeight="1" spans="3:248">
      <c r="C4502" s="86"/>
      <c r="D4502" s="86"/>
      <c r="E4502" s="82"/>
      <c r="F4502" s="87"/>
      <c r="G4502" s="82"/>
      <c r="IG4502"/>
      <c r="IH4502"/>
      <c r="II4502"/>
      <c r="IJ4502"/>
      <c r="IK4502"/>
      <c r="IL4502"/>
      <c r="IM4502"/>
      <c r="IN4502"/>
    </row>
    <row r="4503" s="33" customFormat="1" ht="15.75" customHeight="1" spans="3:248">
      <c r="C4503" s="86"/>
      <c r="D4503" s="86"/>
      <c r="E4503" s="82"/>
      <c r="F4503" s="87"/>
      <c r="G4503" s="82"/>
      <c r="IG4503"/>
      <c r="IH4503"/>
      <c r="II4503"/>
      <c r="IJ4503"/>
      <c r="IK4503"/>
      <c r="IL4503"/>
      <c r="IM4503"/>
      <c r="IN4503"/>
    </row>
    <row r="4504" s="33" customFormat="1" ht="15.75" customHeight="1" spans="3:248">
      <c r="C4504" s="86"/>
      <c r="D4504" s="86"/>
      <c r="E4504" s="82"/>
      <c r="F4504" s="87"/>
      <c r="G4504" s="82"/>
      <c r="IG4504"/>
      <c r="IH4504"/>
      <c r="II4504"/>
      <c r="IJ4504"/>
      <c r="IK4504"/>
      <c r="IL4504"/>
      <c r="IM4504"/>
      <c r="IN4504"/>
    </row>
    <row r="4505" s="33" customFormat="1" ht="15.75" customHeight="1" spans="3:248">
      <c r="C4505" s="86"/>
      <c r="D4505" s="86"/>
      <c r="E4505" s="82"/>
      <c r="F4505" s="87"/>
      <c r="G4505" s="82"/>
      <c r="IG4505"/>
      <c r="IH4505"/>
      <c r="II4505"/>
      <c r="IJ4505"/>
      <c r="IK4505"/>
      <c r="IL4505"/>
      <c r="IM4505"/>
      <c r="IN4505"/>
    </row>
    <row r="4506" s="33" customFormat="1" ht="15.75" customHeight="1" spans="3:248">
      <c r="C4506" s="86"/>
      <c r="D4506" s="86"/>
      <c r="E4506" s="82"/>
      <c r="F4506" s="87"/>
      <c r="G4506" s="82"/>
      <c r="IG4506"/>
      <c r="IH4506"/>
      <c r="II4506"/>
      <c r="IJ4506"/>
      <c r="IK4506"/>
      <c r="IL4506"/>
      <c r="IM4506"/>
      <c r="IN4506"/>
    </row>
    <row r="4507" s="33" customFormat="1" ht="15.75" customHeight="1" spans="3:248">
      <c r="C4507" s="86"/>
      <c r="D4507" s="86"/>
      <c r="E4507" s="82"/>
      <c r="F4507" s="87"/>
      <c r="G4507" s="82"/>
      <c r="IG4507"/>
      <c r="IH4507"/>
      <c r="II4507"/>
      <c r="IJ4507"/>
      <c r="IK4507"/>
      <c r="IL4507"/>
      <c r="IM4507"/>
      <c r="IN4507"/>
    </row>
    <row r="4508" s="33" customFormat="1" ht="15.75" customHeight="1" spans="3:248">
      <c r="C4508" s="86"/>
      <c r="D4508" s="86"/>
      <c r="E4508" s="82"/>
      <c r="F4508" s="87"/>
      <c r="G4508" s="82"/>
      <c r="IG4508"/>
      <c r="IH4508"/>
      <c r="II4508"/>
      <c r="IJ4508"/>
      <c r="IK4508"/>
      <c r="IL4508"/>
      <c r="IM4508"/>
      <c r="IN4508"/>
    </row>
    <row r="4509" s="33" customFormat="1" ht="15.75" customHeight="1" spans="3:248">
      <c r="C4509" s="86"/>
      <c r="D4509" s="86"/>
      <c r="E4509" s="82"/>
      <c r="F4509" s="87"/>
      <c r="G4509" s="82"/>
      <c r="IG4509"/>
      <c r="IH4509"/>
      <c r="II4509"/>
      <c r="IJ4509"/>
      <c r="IK4509"/>
      <c r="IL4509"/>
      <c r="IM4509"/>
      <c r="IN4509"/>
    </row>
    <row r="4510" s="33" customFormat="1" ht="15.75" customHeight="1" spans="3:248">
      <c r="C4510" s="86"/>
      <c r="D4510" s="86"/>
      <c r="E4510" s="82"/>
      <c r="F4510" s="87"/>
      <c r="G4510" s="82"/>
      <c r="IG4510"/>
      <c r="IH4510"/>
      <c r="II4510"/>
      <c r="IJ4510"/>
      <c r="IK4510"/>
      <c r="IL4510"/>
      <c r="IM4510"/>
      <c r="IN4510"/>
    </row>
    <row r="4511" s="33" customFormat="1" ht="15.75" customHeight="1" spans="3:248">
      <c r="C4511" s="86"/>
      <c r="D4511" s="86"/>
      <c r="E4511" s="82"/>
      <c r="F4511" s="87"/>
      <c r="G4511" s="82"/>
      <c r="IG4511"/>
      <c r="IH4511"/>
      <c r="II4511"/>
      <c r="IJ4511"/>
      <c r="IK4511"/>
      <c r="IL4511"/>
      <c r="IM4511"/>
      <c r="IN4511"/>
    </row>
    <row r="4512" s="33" customFormat="1" ht="15.75" customHeight="1" spans="3:248">
      <c r="C4512" s="86"/>
      <c r="D4512" s="86"/>
      <c r="E4512" s="82"/>
      <c r="F4512" s="87"/>
      <c r="G4512" s="82"/>
      <c r="IG4512"/>
      <c r="IH4512"/>
      <c r="II4512"/>
      <c r="IJ4512"/>
      <c r="IK4512"/>
      <c r="IL4512"/>
      <c r="IM4512"/>
      <c r="IN4512"/>
    </row>
    <row r="4513" s="33" customFormat="1" ht="15.75" customHeight="1" spans="3:248">
      <c r="C4513" s="86"/>
      <c r="D4513" s="86"/>
      <c r="E4513" s="82"/>
      <c r="F4513" s="87"/>
      <c r="G4513" s="82"/>
      <c r="IG4513"/>
      <c r="IH4513"/>
      <c r="II4513"/>
      <c r="IJ4513"/>
      <c r="IK4513"/>
      <c r="IL4513"/>
      <c r="IM4513"/>
      <c r="IN4513"/>
    </row>
    <row r="4514" s="33" customFormat="1" ht="15.75" customHeight="1" spans="3:248">
      <c r="C4514" s="86"/>
      <c r="D4514" s="86"/>
      <c r="E4514" s="82"/>
      <c r="F4514" s="87"/>
      <c r="G4514" s="82"/>
      <c r="IG4514"/>
      <c r="IH4514"/>
      <c r="II4514"/>
      <c r="IJ4514"/>
      <c r="IK4514"/>
      <c r="IL4514"/>
      <c r="IM4514"/>
      <c r="IN4514"/>
    </row>
    <row r="4515" s="33" customFormat="1" ht="15.75" customHeight="1" spans="3:248">
      <c r="C4515" s="86"/>
      <c r="D4515" s="86"/>
      <c r="E4515" s="82"/>
      <c r="F4515" s="87"/>
      <c r="G4515" s="82"/>
      <c r="IG4515"/>
      <c r="IH4515"/>
      <c r="II4515"/>
      <c r="IJ4515"/>
      <c r="IK4515"/>
      <c r="IL4515"/>
      <c r="IM4515"/>
      <c r="IN4515"/>
    </row>
    <row r="4516" s="33" customFormat="1" ht="15.75" customHeight="1" spans="3:248">
      <c r="C4516" s="86"/>
      <c r="D4516" s="86"/>
      <c r="E4516" s="82"/>
      <c r="F4516" s="87"/>
      <c r="G4516" s="82"/>
      <c r="IG4516"/>
      <c r="IH4516"/>
      <c r="II4516"/>
      <c r="IJ4516"/>
      <c r="IK4516"/>
      <c r="IL4516"/>
      <c r="IM4516"/>
      <c r="IN4516"/>
    </row>
    <row r="4517" s="33" customFormat="1" ht="15.75" customHeight="1" spans="3:248">
      <c r="C4517" s="86"/>
      <c r="D4517" s="86"/>
      <c r="E4517" s="82"/>
      <c r="F4517" s="87"/>
      <c r="G4517" s="82"/>
      <c r="IG4517"/>
      <c r="IH4517"/>
      <c r="II4517"/>
      <c r="IJ4517"/>
      <c r="IK4517"/>
      <c r="IL4517"/>
      <c r="IM4517"/>
      <c r="IN4517"/>
    </row>
    <row r="4518" s="33" customFormat="1" ht="15.75" customHeight="1" spans="3:248">
      <c r="C4518" s="86"/>
      <c r="D4518" s="86"/>
      <c r="E4518" s="82"/>
      <c r="F4518" s="87"/>
      <c r="G4518" s="82"/>
      <c r="IG4518"/>
      <c r="IH4518"/>
      <c r="II4518"/>
      <c r="IJ4518"/>
      <c r="IK4518"/>
      <c r="IL4518"/>
      <c r="IM4518"/>
      <c r="IN4518"/>
    </row>
    <row r="4519" s="33" customFormat="1" ht="15.75" customHeight="1" spans="3:248">
      <c r="C4519" s="86"/>
      <c r="D4519" s="86"/>
      <c r="E4519" s="82"/>
      <c r="F4519" s="87"/>
      <c r="G4519" s="82"/>
      <c r="IG4519"/>
      <c r="IH4519"/>
      <c r="II4519"/>
      <c r="IJ4519"/>
      <c r="IK4519"/>
      <c r="IL4519"/>
      <c r="IM4519"/>
      <c r="IN4519"/>
    </row>
    <row r="4520" s="33" customFormat="1" ht="15.75" customHeight="1" spans="3:248">
      <c r="C4520" s="86"/>
      <c r="D4520" s="86"/>
      <c r="E4520" s="82"/>
      <c r="F4520" s="87"/>
      <c r="G4520" s="82"/>
      <c r="IG4520"/>
      <c r="IH4520"/>
      <c r="II4520"/>
      <c r="IJ4520"/>
      <c r="IK4520"/>
      <c r="IL4520"/>
      <c r="IM4520"/>
      <c r="IN4520"/>
    </row>
    <row r="4521" s="33" customFormat="1" ht="15.75" customHeight="1" spans="3:248">
      <c r="C4521" s="86"/>
      <c r="D4521" s="86"/>
      <c r="E4521" s="82"/>
      <c r="F4521" s="87"/>
      <c r="G4521" s="82"/>
      <c r="IG4521"/>
      <c r="IH4521"/>
      <c r="II4521"/>
      <c r="IJ4521"/>
      <c r="IK4521"/>
      <c r="IL4521"/>
      <c r="IM4521"/>
      <c r="IN4521"/>
    </row>
    <row r="4522" s="33" customFormat="1" ht="15.75" customHeight="1" spans="3:248">
      <c r="C4522" s="86"/>
      <c r="D4522" s="86"/>
      <c r="E4522" s="82"/>
      <c r="F4522" s="87"/>
      <c r="G4522" s="82"/>
      <c r="IG4522"/>
      <c r="IH4522"/>
      <c r="II4522"/>
      <c r="IJ4522"/>
      <c r="IK4522"/>
      <c r="IL4522"/>
      <c r="IM4522"/>
      <c r="IN4522"/>
    </row>
    <row r="4523" s="33" customFormat="1" ht="15.75" customHeight="1" spans="3:248">
      <c r="C4523" s="86"/>
      <c r="D4523" s="86"/>
      <c r="E4523" s="82"/>
      <c r="F4523" s="87"/>
      <c r="G4523" s="82"/>
      <c r="IG4523"/>
      <c r="IH4523"/>
      <c r="II4523"/>
      <c r="IJ4523"/>
      <c r="IK4523"/>
      <c r="IL4523"/>
      <c r="IM4523"/>
      <c r="IN4523"/>
    </row>
    <row r="4524" s="33" customFormat="1" ht="15.75" customHeight="1" spans="3:248">
      <c r="C4524" s="86"/>
      <c r="D4524" s="86"/>
      <c r="E4524" s="82"/>
      <c r="F4524" s="87"/>
      <c r="G4524" s="82"/>
      <c r="IG4524"/>
      <c r="IH4524"/>
      <c r="II4524"/>
      <c r="IJ4524"/>
      <c r="IK4524"/>
      <c r="IL4524"/>
      <c r="IM4524"/>
      <c r="IN4524"/>
    </row>
    <row r="4525" s="33" customFormat="1" ht="15.75" customHeight="1" spans="3:248">
      <c r="C4525" s="86"/>
      <c r="D4525" s="86"/>
      <c r="E4525" s="82"/>
      <c r="F4525" s="87"/>
      <c r="G4525" s="82"/>
      <c r="IG4525"/>
      <c r="IH4525"/>
      <c r="II4525"/>
      <c r="IJ4525"/>
      <c r="IK4525"/>
      <c r="IL4525"/>
      <c r="IM4525"/>
      <c r="IN4525"/>
    </row>
    <row r="4526" s="33" customFormat="1" ht="15.75" customHeight="1" spans="3:248">
      <c r="C4526" s="86"/>
      <c r="D4526" s="86"/>
      <c r="E4526" s="82"/>
      <c r="F4526" s="87"/>
      <c r="G4526" s="82"/>
      <c r="IG4526"/>
      <c r="IH4526"/>
      <c r="II4526"/>
      <c r="IJ4526"/>
      <c r="IK4526"/>
      <c r="IL4526"/>
      <c r="IM4526"/>
      <c r="IN4526"/>
    </row>
    <row r="4527" s="33" customFormat="1" ht="15.75" customHeight="1" spans="3:248">
      <c r="C4527" s="86"/>
      <c r="D4527" s="86"/>
      <c r="E4527" s="82"/>
      <c r="F4527" s="87"/>
      <c r="G4527" s="82"/>
      <c r="IG4527"/>
      <c r="IH4527"/>
      <c r="II4527"/>
      <c r="IJ4527"/>
      <c r="IK4527"/>
      <c r="IL4527"/>
      <c r="IM4527"/>
      <c r="IN4527"/>
    </row>
    <row r="4528" s="33" customFormat="1" ht="15.75" customHeight="1" spans="3:248">
      <c r="C4528" s="86"/>
      <c r="D4528" s="86"/>
      <c r="E4528" s="82"/>
      <c r="F4528" s="87"/>
      <c r="G4528" s="82"/>
      <c r="IG4528"/>
      <c r="IH4528"/>
      <c r="II4528"/>
      <c r="IJ4528"/>
      <c r="IK4528"/>
      <c r="IL4528"/>
      <c r="IM4528"/>
      <c r="IN4528"/>
    </row>
    <row r="4529" s="33" customFormat="1" ht="15.75" customHeight="1" spans="3:248">
      <c r="C4529" s="86"/>
      <c r="D4529" s="86"/>
      <c r="E4529" s="82"/>
      <c r="F4529" s="87"/>
      <c r="G4529" s="82"/>
      <c r="IG4529"/>
      <c r="IH4529"/>
      <c r="II4529"/>
      <c r="IJ4529"/>
      <c r="IK4529"/>
      <c r="IL4529"/>
      <c r="IM4529"/>
      <c r="IN4529"/>
    </row>
    <row r="4530" s="33" customFormat="1" ht="15.75" customHeight="1" spans="3:248">
      <c r="C4530" s="86"/>
      <c r="D4530" s="86"/>
      <c r="E4530" s="82"/>
      <c r="F4530" s="87"/>
      <c r="G4530" s="82"/>
      <c r="IG4530"/>
      <c r="IH4530"/>
      <c r="II4530"/>
      <c r="IJ4530"/>
      <c r="IK4530"/>
      <c r="IL4530"/>
      <c r="IM4530"/>
      <c r="IN4530"/>
    </row>
    <row r="4531" s="33" customFormat="1" ht="15.75" customHeight="1" spans="3:248">
      <c r="C4531" s="86"/>
      <c r="D4531" s="86"/>
      <c r="E4531" s="82"/>
      <c r="F4531" s="87"/>
      <c r="G4531" s="82"/>
      <c r="IG4531"/>
      <c r="IH4531"/>
      <c r="II4531"/>
      <c r="IJ4531"/>
      <c r="IK4531"/>
      <c r="IL4531"/>
      <c r="IM4531"/>
      <c r="IN4531"/>
    </row>
    <row r="4532" s="33" customFormat="1" ht="15.75" customHeight="1" spans="3:248">
      <c r="C4532" s="86"/>
      <c r="D4532" s="86"/>
      <c r="E4532" s="82"/>
      <c r="F4532" s="87"/>
      <c r="G4532" s="82"/>
      <c r="IG4532"/>
      <c r="IH4532"/>
      <c r="II4532"/>
      <c r="IJ4532"/>
      <c r="IK4532"/>
      <c r="IL4532"/>
      <c r="IM4532"/>
      <c r="IN4532"/>
    </row>
    <row r="4533" s="33" customFormat="1" ht="15.75" customHeight="1" spans="3:248">
      <c r="C4533" s="86"/>
      <c r="D4533" s="86"/>
      <c r="E4533" s="82"/>
      <c r="F4533" s="87"/>
      <c r="G4533" s="82"/>
      <c r="IG4533"/>
      <c r="IH4533"/>
      <c r="II4533"/>
      <c r="IJ4533"/>
      <c r="IK4533"/>
      <c r="IL4533"/>
      <c r="IM4533"/>
      <c r="IN4533"/>
    </row>
    <row r="4534" s="33" customFormat="1" ht="15.75" customHeight="1" spans="3:248">
      <c r="C4534" s="86"/>
      <c r="D4534" s="86"/>
      <c r="E4534" s="82"/>
      <c r="F4534" s="87"/>
      <c r="G4534" s="82"/>
      <c r="IG4534"/>
      <c r="IH4534"/>
      <c r="II4534"/>
      <c r="IJ4534"/>
      <c r="IK4534"/>
      <c r="IL4534"/>
      <c r="IM4534"/>
      <c r="IN4534"/>
    </row>
    <row r="4535" s="33" customFormat="1" ht="15.75" customHeight="1" spans="3:248">
      <c r="C4535" s="86"/>
      <c r="D4535" s="86"/>
      <c r="E4535" s="82"/>
      <c r="F4535" s="87"/>
      <c r="G4535" s="82"/>
      <c r="IG4535"/>
      <c r="IH4535"/>
      <c r="II4535"/>
      <c r="IJ4535"/>
      <c r="IK4535"/>
      <c r="IL4535"/>
      <c r="IM4535"/>
      <c r="IN4535"/>
    </row>
    <row r="4536" s="33" customFormat="1" ht="15.75" customHeight="1" spans="3:248">
      <c r="C4536" s="86"/>
      <c r="D4536" s="86"/>
      <c r="E4536" s="82"/>
      <c r="F4536" s="87"/>
      <c r="G4536" s="82"/>
      <c r="IG4536"/>
      <c r="IH4536"/>
      <c r="II4536"/>
      <c r="IJ4536"/>
      <c r="IK4536"/>
      <c r="IL4536"/>
      <c r="IM4536"/>
      <c r="IN4536"/>
    </row>
    <row r="4537" s="33" customFormat="1" ht="15.75" customHeight="1" spans="3:248">
      <c r="C4537" s="86"/>
      <c r="D4537" s="86"/>
      <c r="E4537" s="82"/>
      <c r="F4537" s="87"/>
      <c r="G4537" s="82"/>
      <c r="IG4537"/>
      <c r="IH4537"/>
      <c r="II4537"/>
      <c r="IJ4537"/>
      <c r="IK4537"/>
      <c r="IL4537"/>
      <c r="IM4537"/>
      <c r="IN4537"/>
    </row>
    <row r="4538" s="33" customFormat="1" ht="15.75" customHeight="1" spans="3:248">
      <c r="C4538" s="86"/>
      <c r="D4538" s="86"/>
      <c r="E4538" s="82"/>
      <c r="F4538" s="87"/>
      <c r="G4538" s="82"/>
      <c r="IG4538"/>
      <c r="IH4538"/>
      <c r="II4538"/>
      <c r="IJ4538"/>
      <c r="IK4538"/>
      <c r="IL4538"/>
      <c r="IM4538"/>
      <c r="IN4538"/>
    </row>
    <row r="4539" s="33" customFormat="1" ht="15.75" customHeight="1" spans="3:248">
      <c r="C4539" s="86"/>
      <c r="D4539" s="86"/>
      <c r="E4539" s="82"/>
      <c r="F4539" s="87"/>
      <c r="G4539" s="82"/>
      <c r="IG4539"/>
      <c r="IH4539"/>
      <c r="II4539"/>
      <c r="IJ4539"/>
      <c r="IK4539"/>
      <c r="IL4539"/>
      <c r="IM4539"/>
      <c r="IN4539"/>
    </row>
    <row r="4540" s="33" customFormat="1" ht="15.75" customHeight="1" spans="3:248">
      <c r="C4540" s="86"/>
      <c r="D4540" s="86"/>
      <c r="E4540" s="82"/>
      <c r="F4540" s="87"/>
      <c r="G4540" s="82"/>
      <c r="IG4540"/>
      <c r="IH4540"/>
      <c r="II4540"/>
      <c r="IJ4540"/>
      <c r="IK4540"/>
      <c r="IL4540"/>
      <c r="IM4540"/>
      <c r="IN4540"/>
    </row>
    <row r="4541" s="33" customFormat="1" ht="15.75" customHeight="1" spans="3:248">
      <c r="C4541" s="86"/>
      <c r="D4541" s="86"/>
      <c r="E4541" s="82"/>
      <c r="F4541" s="87"/>
      <c r="G4541" s="82"/>
      <c r="IG4541"/>
      <c r="IH4541"/>
      <c r="II4541"/>
      <c r="IJ4541"/>
      <c r="IK4541"/>
      <c r="IL4541"/>
      <c r="IM4541"/>
      <c r="IN4541"/>
    </row>
    <row r="4542" s="33" customFormat="1" ht="15.75" customHeight="1" spans="3:248">
      <c r="C4542" s="86"/>
      <c r="D4542" s="86"/>
      <c r="E4542" s="82"/>
      <c r="F4542" s="87"/>
      <c r="G4542" s="82"/>
      <c r="IG4542"/>
      <c r="IH4542"/>
      <c r="II4542"/>
      <c r="IJ4542"/>
      <c r="IK4542"/>
      <c r="IL4542"/>
      <c r="IM4542"/>
      <c r="IN4542"/>
    </row>
    <row r="4543" s="33" customFormat="1" ht="15.75" customHeight="1" spans="3:248">
      <c r="C4543" s="86"/>
      <c r="D4543" s="86"/>
      <c r="E4543" s="82"/>
      <c r="F4543" s="87"/>
      <c r="G4543" s="82"/>
      <c r="IG4543"/>
      <c r="IH4543"/>
      <c r="II4543"/>
      <c r="IJ4543"/>
      <c r="IK4543"/>
      <c r="IL4543"/>
      <c r="IM4543"/>
      <c r="IN4543"/>
    </row>
    <row r="4544" s="33" customFormat="1" ht="15.75" customHeight="1" spans="3:248">
      <c r="C4544" s="86"/>
      <c r="D4544" s="86"/>
      <c r="E4544" s="82"/>
      <c r="F4544" s="87"/>
      <c r="G4544" s="82"/>
      <c r="IG4544"/>
      <c r="IH4544"/>
      <c r="II4544"/>
      <c r="IJ4544"/>
      <c r="IK4544"/>
      <c r="IL4544"/>
      <c r="IM4544"/>
      <c r="IN4544"/>
    </row>
    <row r="4545" s="33" customFormat="1" ht="15.75" customHeight="1" spans="3:248">
      <c r="C4545" s="86"/>
      <c r="D4545" s="86"/>
      <c r="E4545" s="82"/>
      <c r="F4545" s="87"/>
      <c r="G4545" s="82"/>
      <c r="IG4545"/>
      <c r="IH4545"/>
      <c r="II4545"/>
      <c r="IJ4545"/>
      <c r="IK4545"/>
      <c r="IL4545"/>
      <c r="IM4545"/>
      <c r="IN4545"/>
    </row>
    <row r="4546" s="33" customFormat="1" ht="15.75" customHeight="1" spans="3:248">
      <c r="C4546" s="86"/>
      <c r="D4546" s="86"/>
      <c r="E4546" s="82"/>
      <c r="F4546" s="87"/>
      <c r="G4546" s="82"/>
      <c r="IG4546"/>
      <c r="IH4546"/>
      <c r="II4546"/>
      <c r="IJ4546"/>
      <c r="IK4546"/>
      <c r="IL4546"/>
      <c r="IM4546"/>
      <c r="IN4546"/>
    </row>
    <row r="4547" s="33" customFormat="1" ht="15.75" customHeight="1" spans="3:248">
      <c r="C4547" s="86"/>
      <c r="D4547" s="86"/>
      <c r="E4547" s="82"/>
      <c r="F4547" s="87"/>
      <c r="G4547" s="82"/>
      <c r="IG4547"/>
      <c r="IH4547"/>
      <c r="II4547"/>
      <c r="IJ4547"/>
      <c r="IK4547"/>
      <c r="IL4547"/>
      <c r="IM4547"/>
      <c r="IN4547"/>
    </row>
    <row r="4548" s="33" customFormat="1" ht="15.75" customHeight="1" spans="3:248">
      <c r="C4548" s="86"/>
      <c r="D4548" s="86"/>
      <c r="E4548" s="82"/>
      <c r="F4548" s="87"/>
      <c r="G4548" s="82"/>
      <c r="IG4548"/>
      <c r="IH4548"/>
      <c r="II4548"/>
      <c r="IJ4548"/>
      <c r="IK4548"/>
      <c r="IL4548"/>
      <c r="IM4548"/>
      <c r="IN4548"/>
    </row>
    <row r="4549" s="33" customFormat="1" ht="15.75" customHeight="1" spans="3:248">
      <c r="C4549" s="86"/>
      <c r="D4549" s="86"/>
      <c r="E4549" s="82"/>
      <c r="F4549" s="87"/>
      <c r="G4549" s="82"/>
      <c r="IG4549"/>
      <c r="IH4549"/>
      <c r="II4549"/>
      <c r="IJ4549"/>
      <c r="IK4549"/>
      <c r="IL4549"/>
      <c r="IM4549"/>
      <c r="IN4549"/>
    </row>
    <row r="4550" s="33" customFormat="1" ht="15.75" customHeight="1" spans="3:248">
      <c r="C4550" s="86"/>
      <c r="D4550" s="86"/>
      <c r="E4550" s="82"/>
      <c r="F4550" s="87"/>
      <c r="G4550" s="82"/>
      <c r="IG4550"/>
      <c r="IH4550"/>
      <c r="II4550"/>
      <c r="IJ4550"/>
      <c r="IK4550"/>
      <c r="IL4550"/>
      <c r="IM4550"/>
      <c r="IN4550"/>
    </row>
    <row r="4551" s="33" customFormat="1" ht="15.75" customHeight="1" spans="3:248">
      <c r="C4551" s="86"/>
      <c r="D4551" s="86"/>
      <c r="E4551" s="82"/>
      <c r="F4551" s="87"/>
      <c r="G4551" s="82"/>
      <c r="IG4551"/>
      <c r="IH4551"/>
      <c r="II4551"/>
      <c r="IJ4551"/>
      <c r="IK4551"/>
      <c r="IL4551"/>
      <c r="IM4551"/>
      <c r="IN4551"/>
    </row>
    <row r="4552" s="33" customFormat="1" ht="15.75" customHeight="1" spans="3:248">
      <c r="C4552" s="86"/>
      <c r="D4552" s="86"/>
      <c r="E4552" s="82"/>
      <c r="F4552" s="87"/>
      <c r="G4552" s="82"/>
      <c r="IG4552"/>
      <c r="IH4552"/>
      <c r="II4552"/>
      <c r="IJ4552"/>
      <c r="IK4552"/>
      <c r="IL4552"/>
      <c r="IM4552"/>
      <c r="IN4552"/>
    </row>
    <row r="4553" s="33" customFormat="1" ht="15.75" customHeight="1" spans="3:248">
      <c r="C4553" s="86"/>
      <c r="D4553" s="86"/>
      <c r="E4553" s="82"/>
      <c r="F4553" s="87"/>
      <c r="G4553" s="82"/>
      <c r="IG4553"/>
      <c r="IH4553"/>
      <c r="II4553"/>
      <c r="IJ4553"/>
      <c r="IK4553"/>
      <c r="IL4553"/>
      <c r="IM4553"/>
      <c r="IN4553"/>
    </row>
    <row r="4554" s="33" customFormat="1" ht="15.75" customHeight="1" spans="3:248">
      <c r="C4554" s="86"/>
      <c r="D4554" s="86"/>
      <c r="E4554" s="82"/>
      <c r="F4554" s="87"/>
      <c r="G4554" s="82"/>
      <c r="IG4554"/>
      <c r="IH4554"/>
      <c r="II4554"/>
      <c r="IJ4554"/>
      <c r="IK4554"/>
      <c r="IL4554"/>
      <c r="IM4554"/>
      <c r="IN4554"/>
    </row>
    <row r="4555" s="33" customFormat="1" ht="15.75" customHeight="1" spans="3:248">
      <c r="C4555" s="86"/>
      <c r="D4555" s="86"/>
      <c r="E4555" s="82"/>
      <c r="F4555" s="87"/>
      <c r="G4555" s="82"/>
      <c r="IG4555"/>
      <c r="IH4555"/>
      <c r="II4555"/>
      <c r="IJ4555"/>
      <c r="IK4555"/>
      <c r="IL4555"/>
      <c r="IM4555"/>
      <c r="IN4555"/>
    </row>
    <row r="4556" s="33" customFormat="1" ht="15.75" customHeight="1" spans="3:248">
      <c r="C4556" s="86"/>
      <c r="D4556" s="86"/>
      <c r="E4556" s="82"/>
      <c r="F4556" s="87"/>
      <c r="G4556" s="82"/>
      <c r="IG4556"/>
      <c r="IH4556"/>
      <c r="II4556"/>
      <c r="IJ4556"/>
      <c r="IK4556"/>
      <c r="IL4556"/>
      <c r="IM4556"/>
      <c r="IN4556"/>
    </row>
    <row r="4557" s="33" customFormat="1" ht="15.75" customHeight="1" spans="3:248">
      <c r="C4557" s="86"/>
      <c r="D4557" s="86"/>
      <c r="E4557" s="82"/>
      <c r="F4557" s="87"/>
      <c r="G4557" s="82"/>
      <c r="IG4557"/>
      <c r="IH4557"/>
      <c r="II4557"/>
      <c r="IJ4557"/>
      <c r="IK4557"/>
      <c r="IL4557"/>
      <c r="IM4557"/>
      <c r="IN4557"/>
    </row>
    <row r="4558" s="33" customFormat="1" ht="15.75" customHeight="1" spans="3:248">
      <c r="C4558" s="86"/>
      <c r="D4558" s="86"/>
      <c r="E4558" s="82"/>
      <c r="F4558" s="87"/>
      <c r="G4558" s="82"/>
      <c r="IG4558"/>
      <c r="IH4558"/>
      <c r="II4558"/>
      <c r="IJ4558"/>
      <c r="IK4558"/>
      <c r="IL4558"/>
      <c r="IM4558"/>
      <c r="IN4558"/>
    </row>
    <row r="4559" s="33" customFormat="1" ht="15.75" customHeight="1" spans="3:248">
      <c r="C4559" s="86"/>
      <c r="D4559" s="86"/>
      <c r="E4559" s="82"/>
      <c r="F4559" s="87"/>
      <c r="G4559" s="82"/>
      <c r="IG4559"/>
      <c r="IH4559"/>
      <c r="II4559"/>
      <c r="IJ4559"/>
      <c r="IK4559"/>
      <c r="IL4559"/>
      <c r="IM4559"/>
      <c r="IN4559"/>
    </row>
    <row r="4560" s="33" customFormat="1" ht="15.75" customHeight="1" spans="3:248">
      <c r="C4560" s="86"/>
      <c r="D4560" s="86"/>
      <c r="E4560" s="82"/>
      <c r="F4560" s="87"/>
      <c r="G4560" s="82"/>
      <c r="IG4560"/>
      <c r="IH4560"/>
      <c r="II4560"/>
      <c r="IJ4560"/>
      <c r="IK4560"/>
      <c r="IL4560"/>
      <c r="IM4560"/>
      <c r="IN4560"/>
    </row>
    <row r="4561" s="33" customFormat="1" ht="15.75" customHeight="1" spans="3:248">
      <c r="C4561" s="86"/>
      <c r="D4561" s="86"/>
      <c r="E4561" s="82"/>
      <c r="F4561" s="87"/>
      <c r="G4561" s="82"/>
      <c r="IG4561"/>
      <c r="IH4561"/>
      <c r="II4561"/>
      <c r="IJ4561"/>
      <c r="IK4561"/>
      <c r="IL4561"/>
      <c r="IM4561"/>
      <c r="IN4561"/>
    </row>
    <row r="4562" s="33" customFormat="1" ht="15.75" customHeight="1" spans="3:248">
      <c r="C4562" s="86"/>
      <c r="D4562" s="86"/>
      <c r="E4562" s="82"/>
      <c r="F4562" s="87"/>
      <c r="G4562" s="82"/>
      <c r="IG4562"/>
      <c r="IH4562"/>
      <c r="II4562"/>
      <c r="IJ4562"/>
      <c r="IK4562"/>
      <c r="IL4562"/>
      <c r="IM4562"/>
      <c r="IN4562"/>
    </row>
    <row r="4563" s="33" customFormat="1" ht="15.75" customHeight="1" spans="3:248">
      <c r="C4563" s="86"/>
      <c r="D4563" s="86"/>
      <c r="E4563" s="82"/>
      <c r="F4563" s="87"/>
      <c r="G4563" s="82"/>
      <c r="IG4563"/>
      <c r="IH4563"/>
      <c r="II4563"/>
      <c r="IJ4563"/>
      <c r="IK4563"/>
      <c r="IL4563"/>
      <c r="IM4563"/>
      <c r="IN4563"/>
    </row>
    <row r="4564" s="33" customFormat="1" ht="15.75" customHeight="1" spans="3:248">
      <c r="C4564" s="86"/>
      <c r="D4564" s="86"/>
      <c r="E4564" s="82"/>
      <c r="F4564" s="87"/>
      <c r="G4564" s="82"/>
      <c r="IG4564"/>
      <c r="IH4564"/>
      <c r="II4564"/>
      <c r="IJ4564"/>
      <c r="IK4564"/>
      <c r="IL4564"/>
      <c r="IM4564"/>
      <c r="IN4564"/>
    </row>
    <row r="4565" s="33" customFormat="1" ht="15.75" customHeight="1" spans="3:248">
      <c r="C4565" s="86"/>
      <c r="D4565" s="86"/>
      <c r="E4565" s="82"/>
      <c r="F4565" s="87"/>
      <c r="G4565" s="82"/>
      <c r="IG4565"/>
      <c r="IH4565"/>
      <c r="II4565"/>
      <c r="IJ4565"/>
      <c r="IK4565"/>
      <c r="IL4565"/>
      <c r="IM4565"/>
      <c r="IN4565"/>
    </row>
    <row r="4566" s="33" customFormat="1" ht="15.75" customHeight="1" spans="3:248">
      <c r="C4566" s="86"/>
      <c r="D4566" s="86"/>
      <c r="E4566" s="82"/>
      <c r="F4566" s="87"/>
      <c r="G4566" s="82"/>
      <c r="IG4566"/>
      <c r="IH4566"/>
      <c r="II4566"/>
      <c r="IJ4566"/>
      <c r="IK4566"/>
      <c r="IL4566"/>
      <c r="IM4566"/>
      <c r="IN4566"/>
    </row>
    <row r="4567" s="33" customFormat="1" ht="15.75" customHeight="1" spans="3:248">
      <c r="C4567" s="86"/>
      <c r="D4567" s="86"/>
      <c r="E4567" s="82"/>
      <c r="F4567" s="87"/>
      <c r="G4567" s="82"/>
      <c r="IG4567"/>
      <c r="IH4567"/>
      <c r="II4567"/>
      <c r="IJ4567"/>
      <c r="IK4567"/>
      <c r="IL4567"/>
      <c r="IM4567"/>
      <c r="IN4567"/>
    </row>
    <row r="4568" s="33" customFormat="1" ht="15.75" customHeight="1" spans="3:248">
      <c r="C4568" s="86"/>
      <c r="D4568" s="86"/>
      <c r="E4568" s="82"/>
      <c r="F4568" s="87"/>
      <c r="G4568" s="82"/>
      <c r="IG4568"/>
      <c r="IH4568"/>
      <c r="II4568"/>
      <c r="IJ4568"/>
      <c r="IK4568"/>
      <c r="IL4568"/>
      <c r="IM4568"/>
      <c r="IN4568"/>
    </row>
    <row r="4569" s="33" customFormat="1" ht="15.75" customHeight="1" spans="3:248">
      <c r="C4569" s="86"/>
      <c r="D4569" s="86"/>
      <c r="E4569" s="82"/>
      <c r="F4569" s="87"/>
      <c r="G4569" s="82"/>
      <c r="IG4569"/>
      <c r="IH4569"/>
      <c r="II4569"/>
      <c r="IJ4569"/>
      <c r="IK4569"/>
      <c r="IL4569"/>
      <c r="IM4569"/>
      <c r="IN4569"/>
    </row>
    <row r="4570" s="33" customFormat="1" ht="15.75" customHeight="1" spans="3:248">
      <c r="C4570" s="86"/>
      <c r="D4570" s="86"/>
      <c r="E4570" s="82"/>
      <c r="F4570" s="87"/>
      <c r="G4570" s="82"/>
      <c r="IG4570"/>
      <c r="IH4570"/>
      <c r="II4570"/>
      <c r="IJ4570"/>
      <c r="IK4570"/>
      <c r="IL4570"/>
      <c r="IM4570"/>
      <c r="IN4570"/>
    </row>
    <row r="4571" s="33" customFormat="1" ht="15.75" customHeight="1" spans="3:248">
      <c r="C4571" s="86"/>
      <c r="D4571" s="86"/>
      <c r="E4571" s="82"/>
      <c r="F4571" s="87"/>
      <c r="G4571" s="82"/>
      <c r="IG4571"/>
      <c r="IH4571"/>
      <c r="II4571"/>
      <c r="IJ4571"/>
      <c r="IK4571"/>
      <c r="IL4571"/>
      <c r="IM4571"/>
      <c r="IN4571"/>
    </row>
    <row r="4572" s="33" customFormat="1" ht="15.75" customHeight="1" spans="3:248">
      <c r="C4572" s="86"/>
      <c r="D4572" s="86"/>
      <c r="E4572" s="82"/>
      <c r="F4572" s="87"/>
      <c r="G4572" s="82"/>
      <c r="IG4572"/>
      <c r="IH4572"/>
      <c r="II4572"/>
      <c r="IJ4572"/>
      <c r="IK4572"/>
      <c r="IL4572"/>
      <c r="IM4572"/>
      <c r="IN4572"/>
    </row>
    <row r="4573" s="33" customFormat="1" ht="15.75" customHeight="1" spans="3:248">
      <c r="C4573" s="86"/>
      <c r="D4573" s="86"/>
      <c r="E4573" s="82"/>
      <c r="F4573" s="87"/>
      <c r="G4573" s="82"/>
      <c r="IG4573"/>
      <c r="IH4573"/>
      <c r="II4573"/>
      <c r="IJ4573"/>
      <c r="IK4573"/>
      <c r="IL4573"/>
      <c r="IM4573"/>
      <c r="IN4573"/>
    </row>
    <row r="4574" s="33" customFormat="1" ht="15.75" customHeight="1" spans="3:248">
      <c r="C4574" s="86"/>
      <c r="D4574" s="86"/>
      <c r="E4574" s="82"/>
      <c r="F4574" s="87"/>
      <c r="G4574" s="82"/>
      <c r="IG4574"/>
      <c r="IH4574"/>
      <c r="II4574"/>
      <c r="IJ4574"/>
      <c r="IK4574"/>
      <c r="IL4574"/>
      <c r="IM4574"/>
      <c r="IN4574"/>
    </row>
    <row r="4575" s="33" customFormat="1" ht="15.75" customHeight="1" spans="3:248">
      <c r="C4575" s="86"/>
      <c r="D4575" s="86"/>
      <c r="E4575" s="82"/>
      <c r="F4575" s="87"/>
      <c r="G4575" s="82"/>
      <c r="IG4575"/>
      <c r="IH4575"/>
      <c r="II4575"/>
      <c r="IJ4575"/>
      <c r="IK4575"/>
      <c r="IL4575"/>
      <c r="IM4575"/>
      <c r="IN4575"/>
    </row>
    <row r="4576" s="33" customFormat="1" ht="15.75" customHeight="1" spans="3:248">
      <c r="C4576" s="86"/>
      <c r="D4576" s="86"/>
      <c r="E4576" s="82"/>
      <c r="F4576" s="87"/>
      <c r="G4576" s="82"/>
      <c r="IG4576"/>
      <c r="IH4576"/>
      <c r="II4576"/>
      <c r="IJ4576"/>
      <c r="IK4576"/>
      <c r="IL4576"/>
      <c r="IM4576"/>
      <c r="IN4576"/>
    </row>
    <row r="4577" s="33" customFormat="1" ht="15.75" customHeight="1" spans="3:248">
      <c r="C4577" s="86"/>
      <c r="D4577" s="86"/>
      <c r="E4577" s="82"/>
      <c r="F4577" s="87"/>
      <c r="G4577" s="82"/>
      <c r="IG4577"/>
      <c r="IH4577"/>
      <c r="II4577"/>
      <c r="IJ4577"/>
      <c r="IK4577"/>
      <c r="IL4577"/>
      <c r="IM4577"/>
      <c r="IN4577"/>
    </row>
    <row r="4578" s="33" customFormat="1" ht="15.75" customHeight="1" spans="3:248">
      <c r="C4578" s="86"/>
      <c r="D4578" s="86"/>
      <c r="E4578" s="82"/>
      <c r="F4578" s="87"/>
      <c r="G4578" s="82"/>
      <c r="IG4578"/>
      <c r="IH4578"/>
      <c r="II4578"/>
      <c r="IJ4578"/>
      <c r="IK4578"/>
      <c r="IL4578"/>
      <c r="IM4578"/>
      <c r="IN4578"/>
    </row>
    <row r="4579" s="33" customFormat="1" ht="15.75" customHeight="1" spans="3:248">
      <c r="C4579" s="86"/>
      <c r="D4579" s="86"/>
      <c r="E4579" s="82"/>
      <c r="F4579" s="87"/>
      <c r="G4579" s="82"/>
      <c r="IG4579"/>
      <c r="IH4579"/>
      <c r="II4579"/>
      <c r="IJ4579"/>
      <c r="IK4579"/>
      <c r="IL4579"/>
      <c r="IM4579"/>
      <c r="IN4579"/>
    </row>
    <row r="4580" s="33" customFormat="1" ht="15.75" customHeight="1" spans="3:248">
      <c r="C4580" s="86"/>
      <c r="D4580" s="86"/>
      <c r="E4580" s="82"/>
      <c r="F4580" s="87"/>
      <c r="G4580" s="82"/>
      <c r="IG4580"/>
      <c r="IH4580"/>
      <c r="II4580"/>
      <c r="IJ4580"/>
      <c r="IK4580"/>
      <c r="IL4580"/>
      <c r="IM4580"/>
      <c r="IN4580"/>
    </row>
    <row r="4581" s="33" customFormat="1" ht="15.75" customHeight="1" spans="3:248">
      <c r="C4581" s="86"/>
      <c r="D4581" s="86"/>
      <c r="E4581" s="82"/>
      <c r="F4581" s="87"/>
      <c r="G4581" s="82"/>
      <c r="IG4581"/>
      <c r="IH4581"/>
      <c r="II4581"/>
      <c r="IJ4581"/>
      <c r="IK4581"/>
      <c r="IL4581"/>
      <c r="IM4581"/>
      <c r="IN4581"/>
    </row>
    <row r="4582" s="33" customFormat="1" ht="15.75" customHeight="1" spans="3:248">
      <c r="C4582" s="86"/>
      <c r="D4582" s="86"/>
      <c r="E4582" s="82"/>
      <c r="F4582" s="87"/>
      <c r="G4582" s="82"/>
      <c r="IG4582"/>
      <c r="IH4582"/>
      <c r="II4582"/>
      <c r="IJ4582"/>
      <c r="IK4582"/>
      <c r="IL4582"/>
      <c r="IM4582"/>
      <c r="IN4582"/>
    </row>
    <row r="4583" s="33" customFormat="1" ht="15.75" customHeight="1" spans="3:248">
      <c r="C4583" s="86"/>
      <c r="D4583" s="86"/>
      <c r="E4583" s="82"/>
      <c r="F4583" s="87"/>
      <c r="G4583" s="82"/>
      <c r="IG4583"/>
      <c r="IH4583"/>
      <c r="II4583"/>
      <c r="IJ4583"/>
      <c r="IK4583"/>
      <c r="IL4583"/>
      <c r="IM4583"/>
      <c r="IN4583"/>
    </row>
    <row r="4584" s="33" customFormat="1" ht="15.75" customHeight="1" spans="3:248">
      <c r="C4584" s="86"/>
      <c r="D4584" s="86"/>
      <c r="E4584" s="82"/>
      <c r="F4584" s="87"/>
      <c r="G4584" s="82"/>
      <c r="IG4584"/>
      <c r="IH4584"/>
      <c r="II4584"/>
      <c r="IJ4584"/>
      <c r="IK4584"/>
      <c r="IL4584"/>
      <c r="IM4584"/>
      <c r="IN4584"/>
    </row>
    <row r="4585" s="33" customFormat="1" ht="15.75" customHeight="1" spans="3:248">
      <c r="C4585" s="86"/>
      <c r="D4585" s="86"/>
      <c r="E4585" s="82"/>
      <c r="F4585" s="87"/>
      <c r="G4585" s="82"/>
      <c r="IG4585"/>
      <c r="IH4585"/>
      <c r="II4585"/>
      <c r="IJ4585"/>
      <c r="IK4585"/>
      <c r="IL4585"/>
      <c r="IM4585"/>
      <c r="IN4585"/>
    </row>
    <row r="4586" s="33" customFormat="1" ht="15.75" customHeight="1" spans="3:248">
      <c r="C4586" s="86"/>
      <c r="D4586" s="86"/>
      <c r="E4586" s="82"/>
      <c r="F4586" s="87"/>
      <c r="G4586" s="82"/>
      <c r="IG4586"/>
      <c r="IH4586"/>
      <c r="II4586"/>
      <c r="IJ4586"/>
      <c r="IK4586"/>
      <c r="IL4586"/>
      <c r="IM4586"/>
      <c r="IN4586"/>
    </row>
    <row r="4587" s="33" customFormat="1" ht="15.75" customHeight="1" spans="3:248">
      <c r="C4587" s="86"/>
      <c r="D4587" s="86"/>
      <c r="E4587" s="82"/>
      <c r="F4587" s="87"/>
      <c r="G4587" s="82"/>
      <c r="IG4587"/>
      <c r="IH4587"/>
      <c r="II4587"/>
      <c r="IJ4587"/>
      <c r="IK4587"/>
      <c r="IL4587"/>
      <c r="IM4587"/>
      <c r="IN4587"/>
    </row>
    <row r="4588" s="33" customFormat="1" ht="15.75" customHeight="1" spans="3:248">
      <c r="C4588" s="86"/>
      <c r="D4588" s="86"/>
      <c r="E4588" s="82"/>
      <c r="F4588" s="87"/>
      <c r="G4588" s="82"/>
      <c r="IG4588"/>
      <c r="IH4588"/>
      <c r="II4588"/>
      <c r="IJ4588"/>
      <c r="IK4588"/>
      <c r="IL4588"/>
      <c r="IM4588"/>
      <c r="IN4588"/>
    </row>
    <row r="4589" s="33" customFormat="1" ht="15.75" customHeight="1" spans="3:248">
      <c r="C4589" s="86"/>
      <c r="D4589" s="86"/>
      <c r="E4589" s="82"/>
      <c r="F4589" s="87"/>
      <c r="G4589" s="82"/>
      <c r="IG4589"/>
      <c r="IH4589"/>
      <c r="II4589"/>
      <c r="IJ4589"/>
      <c r="IK4589"/>
      <c r="IL4589"/>
      <c r="IM4589"/>
      <c r="IN4589"/>
    </row>
    <row r="4590" s="33" customFormat="1" ht="15.75" customHeight="1" spans="3:248">
      <c r="C4590" s="86"/>
      <c r="D4590" s="86"/>
      <c r="E4590" s="82"/>
      <c r="F4590" s="87"/>
      <c r="G4590" s="82"/>
      <c r="IG4590"/>
      <c r="IH4590"/>
      <c r="II4590"/>
      <c r="IJ4590"/>
      <c r="IK4590"/>
      <c r="IL4590"/>
      <c r="IM4590"/>
      <c r="IN4590"/>
    </row>
    <row r="4591" s="33" customFormat="1" ht="15.75" customHeight="1" spans="3:248">
      <c r="C4591" s="86"/>
      <c r="D4591" s="86"/>
      <c r="E4591" s="82"/>
      <c r="F4591" s="87"/>
      <c r="G4591" s="82"/>
      <c r="IG4591"/>
      <c r="IH4591"/>
      <c r="II4591"/>
      <c r="IJ4591"/>
      <c r="IK4591"/>
      <c r="IL4591"/>
      <c r="IM4591"/>
      <c r="IN4591"/>
    </row>
    <row r="4592" s="33" customFormat="1" ht="15.75" customHeight="1" spans="3:248">
      <c r="C4592" s="86"/>
      <c r="D4592" s="86"/>
      <c r="E4592" s="82"/>
      <c r="F4592" s="87"/>
      <c r="G4592" s="82"/>
      <c r="IG4592"/>
      <c r="IH4592"/>
      <c r="II4592"/>
      <c r="IJ4592"/>
      <c r="IK4592"/>
      <c r="IL4592"/>
      <c r="IM4592"/>
      <c r="IN4592"/>
    </row>
    <row r="4593" s="33" customFormat="1" ht="15.75" customHeight="1" spans="3:248">
      <c r="C4593" s="86"/>
      <c r="D4593" s="86"/>
      <c r="E4593" s="82"/>
      <c r="F4593" s="87"/>
      <c r="G4593" s="82"/>
      <c r="IG4593"/>
      <c r="IH4593"/>
      <c r="II4593"/>
      <c r="IJ4593"/>
      <c r="IK4593"/>
      <c r="IL4593"/>
      <c r="IM4593"/>
      <c r="IN4593"/>
    </row>
    <row r="4594" s="33" customFormat="1" ht="15.75" customHeight="1" spans="3:248">
      <c r="C4594" s="86"/>
      <c r="D4594" s="86"/>
      <c r="E4594" s="82"/>
      <c r="F4594" s="87"/>
      <c r="G4594" s="82"/>
      <c r="IG4594"/>
      <c r="IH4594"/>
      <c r="II4594"/>
      <c r="IJ4594"/>
      <c r="IK4594"/>
      <c r="IL4594"/>
      <c r="IM4594"/>
      <c r="IN4594"/>
    </row>
    <row r="4595" s="33" customFormat="1" ht="15.75" customHeight="1" spans="3:248">
      <c r="C4595" s="86"/>
      <c r="D4595" s="86"/>
      <c r="E4595" s="82"/>
      <c r="F4595" s="87"/>
      <c r="G4595" s="82"/>
      <c r="IG4595"/>
      <c r="IH4595"/>
      <c r="II4595"/>
      <c r="IJ4595"/>
      <c r="IK4595"/>
      <c r="IL4595"/>
      <c r="IM4595"/>
      <c r="IN4595"/>
    </row>
    <row r="4596" s="33" customFormat="1" ht="15.75" customHeight="1" spans="3:248">
      <c r="C4596" s="86"/>
      <c r="D4596" s="86"/>
      <c r="E4596" s="82"/>
      <c r="F4596" s="87"/>
      <c r="G4596" s="82"/>
      <c r="IG4596"/>
      <c r="IH4596"/>
      <c r="II4596"/>
      <c r="IJ4596"/>
      <c r="IK4596"/>
      <c r="IL4596"/>
      <c r="IM4596"/>
      <c r="IN4596"/>
    </row>
    <row r="4597" s="33" customFormat="1" ht="15.75" customHeight="1" spans="3:248">
      <c r="C4597" s="86"/>
      <c r="D4597" s="86"/>
      <c r="E4597" s="82"/>
      <c r="F4597" s="87"/>
      <c r="G4597" s="82"/>
      <c r="IG4597"/>
      <c r="IH4597"/>
      <c r="II4597"/>
      <c r="IJ4597"/>
      <c r="IK4597"/>
      <c r="IL4597"/>
      <c r="IM4597"/>
      <c r="IN4597"/>
    </row>
    <row r="4598" s="33" customFormat="1" ht="15.75" customHeight="1" spans="3:248">
      <c r="C4598" s="86"/>
      <c r="D4598" s="86"/>
      <c r="E4598" s="82"/>
      <c r="F4598" s="87"/>
      <c r="G4598" s="82"/>
      <c r="IG4598"/>
      <c r="IH4598"/>
      <c r="II4598"/>
      <c r="IJ4598"/>
      <c r="IK4598"/>
      <c r="IL4598"/>
      <c r="IM4598"/>
      <c r="IN4598"/>
    </row>
    <row r="4599" s="33" customFormat="1" ht="15.75" customHeight="1" spans="3:248">
      <c r="C4599" s="86"/>
      <c r="D4599" s="86"/>
      <c r="E4599" s="82"/>
      <c r="F4599" s="87"/>
      <c r="G4599" s="82"/>
      <c r="IG4599"/>
      <c r="IH4599"/>
      <c r="II4599"/>
      <c r="IJ4599"/>
      <c r="IK4599"/>
      <c r="IL4599"/>
      <c r="IM4599"/>
      <c r="IN4599"/>
    </row>
    <row r="4600" s="33" customFormat="1" ht="15.75" customHeight="1" spans="3:248">
      <c r="C4600" s="86"/>
      <c r="D4600" s="86"/>
      <c r="E4600" s="82"/>
      <c r="F4600" s="87"/>
      <c r="G4600" s="82"/>
      <c r="IG4600"/>
      <c r="IH4600"/>
      <c r="II4600"/>
      <c r="IJ4600"/>
      <c r="IK4600"/>
      <c r="IL4600"/>
      <c r="IM4600"/>
      <c r="IN4600"/>
    </row>
    <row r="4601" s="33" customFormat="1" ht="15.75" customHeight="1" spans="3:248">
      <c r="C4601" s="86"/>
      <c r="D4601" s="86"/>
      <c r="E4601" s="82"/>
      <c r="F4601" s="87"/>
      <c r="G4601" s="82"/>
      <c r="IG4601"/>
      <c r="IH4601"/>
      <c r="II4601"/>
      <c r="IJ4601"/>
      <c r="IK4601"/>
      <c r="IL4601"/>
      <c r="IM4601"/>
      <c r="IN4601"/>
    </row>
    <row r="4602" s="33" customFormat="1" ht="15.75" customHeight="1" spans="3:248">
      <c r="C4602" s="86"/>
      <c r="D4602" s="86"/>
      <c r="E4602" s="82"/>
      <c r="F4602" s="87"/>
      <c r="G4602" s="82"/>
      <c r="IG4602"/>
      <c r="IH4602"/>
      <c r="II4602"/>
      <c r="IJ4602"/>
      <c r="IK4602"/>
      <c r="IL4602"/>
      <c r="IM4602"/>
      <c r="IN4602"/>
    </row>
    <row r="4603" s="33" customFormat="1" ht="15.75" customHeight="1" spans="3:248">
      <c r="C4603" s="86"/>
      <c r="D4603" s="86"/>
      <c r="E4603" s="82"/>
      <c r="F4603" s="87"/>
      <c r="G4603" s="82"/>
      <c r="IG4603"/>
      <c r="IH4603"/>
      <c r="II4603"/>
      <c r="IJ4603"/>
      <c r="IK4603"/>
      <c r="IL4603"/>
      <c r="IM4603"/>
      <c r="IN4603"/>
    </row>
    <row r="4604" s="33" customFormat="1" ht="15.75" customHeight="1" spans="3:248">
      <c r="C4604" s="86"/>
      <c r="D4604" s="86"/>
      <c r="E4604" s="82"/>
      <c r="F4604" s="87"/>
      <c r="G4604" s="82"/>
      <c r="IG4604"/>
      <c r="IH4604"/>
      <c r="II4604"/>
      <c r="IJ4604"/>
      <c r="IK4604"/>
      <c r="IL4604"/>
      <c r="IM4604"/>
      <c r="IN4604"/>
    </row>
    <row r="4605" s="33" customFormat="1" ht="15.75" customHeight="1" spans="3:248">
      <c r="C4605" s="86"/>
      <c r="D4605" s="86"/>
      <c r="E4605" s="82"/>
      <c r="F4605" s="87"/>
      <c r="G4605" s="82"/>
      <c r="IG4605"/>
      <c r="IH4605"/>
      <c r="II4605"/>
      <c r="IJ4605"/>
      <c r="IK4605"/>
      <c r="IL4605"/>
      <c r="IM4605"/>
      <c r="IN4605"/>
    </row>
    <row r="4606" s="33" customFormat="1" ht="15.75" customHeight="1" spans="3:248">
      <c r="C4606" s="86"/>
      <c r="D4606" s="86"/>
      <c r="E4606" s="82"/>
      <c r="F4606" s="87"/>
      <c r="G4606" s="82"/>
      <c r="IG4606"/>
      <c r="IH4606"/>
      <c r="II4606"/>
      <c r="IJ4606"/>
      <c r="IK4606"/>
      <c r="IL4606"/>
      <c r="IM4606"/>
      <c r="IN4606"/>
    </row>
    <row r="4607" s="33" customFormat="1" ht="15.75" customHeight="1" spans="3:248">
      <c r="C4607" s="86"/>
      <c r="D4607" s="86"/>
      <c r="E4607" s="82"/>
      <c r="F4607" s="87"/>
      <c r="G4607" s="82"/>
      <c r="IG4607"/>
      <c r="IH4607"/>
      <c r="II4607"/>
      <c r="IJ4607"/>
      <c r="IK4607"/>
      <c r="IL4607"/>
      <c r="IM4607"/>
      <c r="IN4607"/>
    </row>
    <row r="4608" s="33" customFormat="1" ht="15.75" customHeight="1" spans="3:248">
      <c r="C4608" s="86"/>
      <c r="D4608" s="86"/>
      <c r="E4608" s="82"/>
      <c r="F4608" s="87"/>
      <c r="G4608" s="82"/>
      <c r="IG4608"/>
      <c r="IH4608"/>
      <c r="II4608"/>
      <c r="IJ4608"/>
      <c r="IK4608"/>
      <c r="IL4608"/>
      <c r="IM4608"/>
      <c r="IN4608"/>
    </row>
    <row r="4609" s="33" customFormat="1" ht="15.75" customHeight="1" spans="3:248">
      <c r="C4609" s="86"/>
      <c r="D4609" s="86"/>
      <c r="E4609" s="82"/>
      <c r="F4609" s="87"/>
      <c r="G4609" s="82"/>
      <c r="IG4609"/>
      <c r="IH4609"/>
      <c r="II4609"/>
      <c r="IJ4609"/>
      <c r="IK4609"/>
      <c r="IL4609"/>
      <c r="IM4609"/>
      <c r="IN4609"/>
    </row>
    <row r="4610" s="33" customFormat="1" ht="15.75" customHeight="1" spans="3:248">
      <c r="C4610" s="86"/>
      <c r="D4610" s="86"/>
      <c r="E4610" s="82"/>
      <c r="F4610" s="87"/>
      <c r="G4610" s="82"/>
      <c r="IG4610"/>
      <c r="IH4610"/>
      <c r="II4610"/>
      <c r="IJ4610"/>
      <c r="IK4610"/>
      <c r="IL4610"/>
      <c r="IM4610"/>
      <c r="IN4610"/>
    </row>
    <row r="4611" s="33" customFormat="1" ht="15.75" customHeight="1" spans="3:248">
      <c r="C4611" s="86"/>
      <c r="D4611" s="86"/>
      <c r="E4611" s="82"/>
      <c r="F4611" s="87"/>
      <c r="G4611" s="82"/>
      <c r="IG4611"/>
      <c r="IH4611"/>
      <c r="II4611"/>
      <c r="IJ4611"/>
      <c r="IK4611"/>
      <c r="IL4611"/>
      <c r="IM4611"/>
      <c r="IN4611"/>
    </row>
    <row r="4612" s="33" customFormat="1" ht="15.75" customHeight="1" spans="3:248">
      <c r="C4612" s="86"/>
      <c r="D4612" s="86"/>
      <c r="E4612" s="82"/>
      <c r="F4612" s="87"/>
      <c r="G4612" s="82"/>
      <c r="IG4612"/>
      <c r="IH4612"/>
      <c r="II4612"/>
      <c r="IJ4612"/>
      <c r="IK4612"/>
      <c r="IL4612"/>
      <c r="IM4612"/>
      <c r="IN4612"/>
    </row>
    <row r="4613" s="33" customFormat="1" ht="15.75" customHeight="1" spans="3:248">
      <c r="C4613" s="86"/>
      <c r="D4613" s="86"/>
      <c r="E4613" s="82"/>
      <c r="F4613" s="87"/>
      <c r="G4613" s="82"/>
      <c r="IG4613"/>
      <c r="IH4613"/>
      <c r="II4613"/>
      <c r="IJ4613"/>
      <c r="IK4613"/>
      <c r="IL4613"/>
      <c r="IM4613"/>
      <c r="IN4613"/>
    </row>
    <row r="4614" s="33" customFormat="1" ht="15.75" customHeight="1" spans="3:248">
      <c r="C4614" s="86"/>
      <c r="D4614" s="86"/>
      <c r="E4614" s="82"/>
      <c r="F4614" s="87"/>
      <c r="G4614" s="82"/>
      <c r="IG4614"/>
      <c r="IH4614"/>
      <c r="II4614"/>
      <c r="IJ4614"/>
      <c r="IK4614"/>
      <c r="IL4614"/>
      <c r="IM4614"/>
      <c r="IN4614"/>
    </row>
    <row r="4615" s="33" customFormat="1" ht="15.75" customHeight="1" spans="3:248">
      <c r="C4615" s="86"/>
      <c r="D4615" s="86"/>
      <c r="E4615" s="82"/>
      <c r="F4615" s="87"/>
      <c r="G4615" s="82"/>
      <c r="IG4615"/>
      <c r="IH4615"/>
      <c r="II4615"/>
      <c r="IJ4615"/>
      <c r="IK4615"/>
      <c r="IL4615"/>
      <c r="IM4615"/>
      <c r="IN4615"/>
    </row>
    <row r="4616" s="33" customFormat="1" ht="15.75" customHeight="1" spans="3:248">
      <c r="C4616" s="86"/>
      <c r="D4616" s="86"/>
      <c r="E4616" s="82"/>
      <c r="F4616" s="87"/>
      <c r="G4616" s="82"/>
      <c r="IG4616"/>
      <c r="IH4616"/>
      <c r="II4616"/>
      <c r="IJ4616"/>
      <c r="IK4616"/>
      <c r="IL4616"/>
      <c r="IM4616"/>
      <c r="IN4616"/>
    </row>
    <row r="4617" s="33" customFormat="1" ht="15.75" customHeight="1" spans="3:248">
      <c r="C4617" s="86"/>
      <c r="D4617" s="86"/>
      <c r="E4617" s="82"/>
      <c r="F4617" s="87"/>
      <c r="G4617" s="82"/>
      <c r="IG4617"/>
      <c r="IH4617"/>
      <c r="II4617"/>
      <c r="IJ4617"/>
      <c r="IK4617"/>
      <c r="IL4617"/>
      <c r="IM4617"/>
      <c r="IN4617"/>
    </row>
    <row r="4618" s="33" customFormat="1" ht="15.75" customHeight="1" spans="3:248">
      <c r="C4618" s="86"/>
      <c r="D4618" s="86"/>
      <c r="E4618" s="82"/>
      <c r="F4618" s="87"/>
      <c r="G4618" s="82"/>
      <c r="IG4618"/>
      <c r="IH4618"/>
      <c r="II4618"/>
      <c r="IJ4618"/>
      <c r="IK4618"/>
      <c r="IL4618"/>
      <c r="IM4618"/>
      <c r="IN4618"/>
    </row>
    <row r="4619" s="33" customFormat="1" ht="15.75" customHeight="1" spans="3:248">
      <c r="C4619" s="86"/>
      <c r="D4619" s="86"/>
      <c r="E4619" s="82"/>
      <c r="F4619" s="87"/>
      <c r="G4619" s="82"/>
      <c r="IG4619"/>
      <c r="IH4619"/>
      <c r="II4619"/>
      <c r="IJ4619"/>
      <c r="IK4619"/>
      <c r="IL4619"/>
      <c r="IM4619"/>
      <c r="IN4619"/>
    </row>
    <row r="4620" s="33" customFormat="1" ht="15.75" customHeight="1" spans="3:248">
      <c r="C4620" s="86"/>
      <c r="D4620" s="86"/>
      <c r="E4620" s="82"/>
      <c r="F4620" s="87"/>
      <c r="G4620" s="82"/>
      <c r="IG4620"/>
      <c r="IH4620"/>
      <c r="II4620"/>
      <c r="IJ4620"/>
      <c r="IK4620"/>
      <c r="IL4620"/>
      <c r="IM4620"/>
      <c r="IN4620"/>
    </row>
    <row r="4621" s="33" customFormat="1" ht="15.75" customHeight="1" spans="3:248">
      <c r="C4621" s="86"/>
      <c r="D4621" s="86"/>
      <c r="E4621" s="82"/>
      <c r="F4621" s="87"/>
      <c r="G4621" s="82"/>
      <c r="IG4621"/>
      <c r="IH4621"/>
      <c r="II4621"/>
      <c r="IJ4621"/>
      <c r="IK4621"/>
      <c r="IL4621"/>
      <c r="IM4621"/>
      <c r="IN4621"/>
    </row>
    <row r="4622" s="33" customFormat="1" ht="15.75" customHeight="1" spans="3:248">
      <c r="C4622" s="86"/>
      <c r="D4622" s="86"/>
      <c r="E4622" s="82"/>
      <c r="F4622" s="87"/>
      <c r="G4622" s="82"/>
      <c r="IG4622"/>
      <c r="IH4622"/>
      <c r="II4622"/>
      <c r="IJ4622"/>
      <c r="IK4622"/>
      <c r="IL4622"/>
      <c r="IM4622"/>
      <c r="IN4622"/>
    </row>
    <row r="4623" s="33" customFormat="1" ht="15.75" customHeight="1" spans="3:248">
      <c r="C4623" s="86"/>
      <c r="D4623" s="86"/>
      <c r="E4623" s="82"/>
      <c r="F4623" s="87"/>
      <c r="G4623" s="82"/>
      <c r="IG4623"/>
      <c r="IH4623"/>
      <c r="II4623"/>
      <c r="IJ4623"/>
      <c r="IK4623"/>
      <c r="IL4623"/>
      <c r="IM4623"/>
      <c r="IN4623"/>
    </row>
    <row r="4624" s="33" customFormat="1" ht="15.75" customHeight="1" spans="3:248">
      <c r="C4624" s="86"/>
      <c r="D4624" s="86"/>
      <c r="E4624" s="82"/>
      <c r="F4624" s="87"/>
      <c r="G4624" s="82"/>
      <c r="IG4624"/>
      <c r="IH4624"/>
      <c r="II4624"/>
      <c r="IJ4624"/>
      <c r="IK4624"/>
      <c r="IL4624"/>
      <c r="IM4624"/>
      <c r="IN4624"/>
    </row>
    <row r="4625" s="33" customFormat="1" ht="15.75" customHeight="1" spans="3:248">
      <c r="C4625" s="86"/>
      <c r="D4625" s="86"/>
      <c r="E4625" s="82"/>
      <c r="F4625" s="87"/>
      <c r="G4625" s="82"/>
      <c r="IG4625"/>
      <c r="IH4625"/>
      <c r="II4625"/>
      <c r="IJ4625"/>
      <c r="IK4625"/>
      <c r="IL4625"/>
      <c r="IM4625"/>
      <c r="IN4625"/>
    </row>
    <row r="4626" s="33" customFormat="1" ht="15.75" customHeight="1" spans="3:248">
      <c r="C4626" s="86"/>
      <c r="D4626" s="86"/>
      <c r="E4626" s="82"/>
      <c r="F4626" s="87"/>
      <c r="G4626" s="82"/>
      <c r="IG4626"/>
      <c r="IH4626"/>
      <c r="II4626"/>
      <c r="IJ4626"/>
      <c r="IK4626"/>
      <c r="IL4626"/>
      <c r="IM4626"/>
      <c r="IN4626"/>
    </row>
    <row r="4627" s="33" customFormat="1" ht="15.75" customHeight="1" spans="3:248">
      <c r="C4627" s="86"/>
      <c r="D4627" s="86"/>
      <c r="E4627" s="82"/>
      <c r="F4627" s="87"/>
      <c r="G4627" s="82"/>
      <c r="IG4627"/>
      <c r="IH4627"/>
      <c r="II4627"/>
      <c r="IJ4627"/>
      <c r="IK4627"/>
      <c r="IL4627"/>
      <c r="IM4627"/>
      <c r="IN4627"/>
    </row>
    <row r="4628" s="33" customFormat="1" ht="15.75" customHeight="1" spans="3:248">
      <c r="C4628" s="86"/>
      <c r="D4628" s="86"/>
      <c r="E4628" s="82"/>
      <c r="F4628" s="87"/>
      <c r="G4628" s="82"/>
      <c r="IG4628"/>
      <c r="IH4628"/>
      <c r="II4628"/>
      <c r="IJ4628"/>
      <c r="IK4628"/>
      <c r="IL4628"/>
      <c r="IM4628"/>
      <c r="IN4628"/>
    </row>
    <row r="4629" s="33" customFormat="1" ht="15.75" customHeight="1" spans="3:248">
      <c r="C4629" s="86"/>
      <c r="D4629" s="86"/>
      <c r="E4629" s="82"/>
      <c r="F4629" s="87"/>
      <c r="G4629" s="82"/>
      <c r="IG4629"/>
      <c r="IH4629"/>
      <c r="II4629"/>
      <c r="IJ4629"/>
      <c r="IK4629"/>
      <c r="IL4629"/>
      <c r="IM4629"/>
      <c r="IN4629"/>
    </row>
    <row r="4630" s="33" customFormat="1" ht="15.75" customHeight="1" spans="3:248">
      <c r="C4630" s="86"/>
      <c r="D4630" s="86"/>
      <c r="E4630" s="82"/>
      <c r="F4630" s="87"/>
      <c r="G4630" s="82"/>
      <c r="IG4630"/>
      <c r="IH4630"/>
      <c r="II4630"/>
      <c r="IJ4630"/>
      <c r="IK4630"/>
      <c r="IL4630"/>
      <c r="IM4630"/>
      <c r="IN4630"/>
    </row>
    <row r="4631" s="33" customFormat="1" ht="15.75" customHeight="1" spans="3:248">
      <c r="C4631" s="86"/>
      <c r="D4631" s="86"/>
      <c r="E4631" s="82"/>
      <c r="F4631" s="87"/>
      <c r="G4631" s="82"/>
      <c r="IG4631"/>
      <c r="IH4631"/>
      <c r="II4631"/>
      <c r="IJ4631"/>
      <c r="IK4631"/>
      <c r="IL4631"/>
      <c r="IM4631"/>
      <c r="IN4631"/>
    </row>
    <row r="4632" s="33" customFormat="1" ht="15.75" customHeight="1" spans="3:248">
      <c r="C4632" s="86"/>
      <c r="D4632" s="86"/>
      <c r="E4632" s="82"/>
      <c r="F4632" s="87"/>
      <c r="G4632" s="82"/>
      <c r="IG4632"/>
      <c r="IH4632"/>
      <c r="II4632"/>
      <c r="IJ4632"/>
      <c r="IK4632"/>
      <c r="IL4632"/>
      <c r="IM4632"/>
      <c r="IN4632"/>
    </row>
    <row r="4633" s="33" customFormat="1" ht="15.75" customHeight="1" spans="3:248">
      <c r="C4633" s="86"/>
      <c r="D4633" s="86"/>
      <c r="E4633" s="82"/>
      <c r="F4633" s="87"/>
      <c r="G4633" s="82"/>
      <c r="IG4633"/>
      <c r="IH4633"/>
      <c r="II4633"/>
      <c r="IJ4633"/>
      <c r="IK4633"/>
      <c r="IL4633"/>
      <c r="IM4633"/>
      <c r="IN4633"/>
    </row>
    <row r="4634" s="33" customFormat="1" ht="15.75" customHeight="1" spans="3:248">
      <c r="C4634" s="86"/>
      <c r="D4634" s="86"/>
      <c r="E4634" s="82"/>
      <c r="F4634" s="87"/>
      <c r="G4634" s="82"/>
      <c r="IG4634"/>
      <c r="IH4634"/>
      <c r="II4634"/>
      <c r="IJ4634"/>
      <c r="IK4634"/>
      <c r="IL4634"/>
      <c r="IM4634"/>
      <c r="IN4634"/>
    </row>
    <row r="4635" s="33" customFormat="1" ht="15.75" customHeight="1" spans="3:248">
      <c r="C4635" s="86"/>
      <c r="D4635" s="86"/>
      <c r="E4635" s="82"/>
      <c r="F4635" s="87"/>
      <c r="G4635" s="82"/>
      <c r="IG4635"/>
      <c r="IH4635"/>
      <c r="II4635"/>
      <c r="IJ4635"/>
      <c r="IK4635"/>
      <c r="IL4635"/>
      <c r="IM4635"/>
      <c r="IN4635"/>
    </row>
    <row r="4636" s="33" customFormat="1" ht="15.75" customHeight="1" spans="3:248">
      <c r="C4636" s="86"/>
      <c r="D4636" s="86"/>
      <c r="E4636" s="82"/>
      <c r="F4636" s="87"/>
      <c r="G4636" s="82"/>
      <c r="IG4636"/>
      <c r="IH4636"/>
      <c r="II4636"/>
      <c r="IJ4636"/>
      <c r="IK4636"/>
      <c r="IL4636"/>
      <c r="IM4636"/>
      <c r="IN4636"/>
    </row>
    <row r="4637" s="33" customFormat="1" ht="15.75" customHeight="1" spans="3:248">
      <c r="C4637" s="86"/>
      <c r="D4637" s="86"/>
      <c r="E4637" s="82"/>
      <c r="F4637" s="87"/>
      <c r="G4637" s="82"/>
      <c r="IG4637"/>
      <c r="IH4637"/>
      <c r="II4637"/>
      <c r="IJ4637"/>
      <c r="IK4637"/>
      <c r="IL4637"/>
      <c r="IM4637"/>
      <c r="IN4637"/>
    </row>
    <row r="4638" s="33" customFormat="1" ht="15.75" customHeight="1" spans="3:248">
      <c r="C4638" s="86"/>
      <c r="D4638" s="86"/>
      <c r="E4638" s="82"/>
      <c r="F4638" s="87"/>
      <c r="G4638" s="82"/>
      <c r="IG4638"/>
      <c r="IH4638"/>
      <c r="II4638"/>
      <c r="IJ4638"/>
      <c r="IK4638"/>
      <c r="IL4638"/>
      <c r="IM4638"/>
      <c r="IN4638"/>
    </row>
    <row r="4639" s="33" customFormat="1" ht="15.75" customHeight="1" spans="3:248">
      <c r="C4639" s="86"/>
      <c r="D4639" s="86"/>
      <c r="E4639" s="82"/>
      <c r="F4639" s="87"/>
      <c r="G4639" s="82"/>
      <c r="IG4639"/>
      <c r="IH4639"/>
      <c r="II4639"/>
      <c r="IJ4639"/>
      <c r="IK4639"/>
      <c r="IL4639"/>
      <c r="IM4639"/>
      <c r="IN4639"/>
    </row>
    <row r="4640" s="33" customFormat="1" ht="15.75" customHeight="1" spans="3:248">
      <c r="C4640" s="86"/>
      <c r="D4640" s="86"/>
      <c r="E4640" s="82"/>
      <c r="F4640" s="87"/>
      <c r="G4640" s="82"/>
      <c r="IG4640"/>
      <c r="IH4640"/>
      <c r="II4640"/>
      <c r="IJ4640"/>
      <c r="IK4640"/>
      <c r="IL4640"/>
      <c r="IM4640"/>
      <c r="IN4640"/>
    </row>
    <row r="4641" s="33" customFormat="1" ht="15.75" customHeight="1" spans="3:248">
      <c r="C4641" s="86"/>
      <c r="D4641" s="86"/>
      <c r="E4641" s="82"/>
      <c r="F4641" s="87"/>
      <c r="G4641" s="82"/>
      <c r="IG4641"/>
      <c r="IH4641"/>
      <c r="II4641"/>
      <c r="IJ4641"/>
      <c r="IK4641"/>
      <c r="IL4641"/>
      <c r="IM4641"/>
      <c r="IN4641"/>
    </row>
    <row r="4642" s="33" customFormat="1" ht="15.75" customHeight="1" spans="3:248">
      <c r="C4642" s="86"/>
      <c r="D4642" s="86"/>
      <c r="E4642" s="82"/>
      <c r="F4642" s="87"/>
      <c r="G4642" s="82"/>
      <c r="IG4642"/>
      <c r="IH4642"/>
      <c r="II4642"/>
      <c r="IJ4642"/>
      <c r="IK4642"/>
      <c r="IL4642"/>
      <c r="IM4642"/>
      <c r="IN4642"/>
    </row>
    <row r="4643" s="33" customFormat="1" ht="15.75" customHeight="1" spans="3:248">
      <c r="C4643" s="86"/>
      <c r="D4643" s="86"/>
      <c r="E4643" s="82"/>
      <c r="F4643" s="87"/>
      <c r="G4643" s="82"/>
      <c r="IG4643"/>
      <c r="IH4643"/>
      <c r="II4643"/>
      <c r="IJ4643"/>
      <c r="IK4643"/>
      <c r="IL4643"/>
      <c r="IM4643"/>
      <c r="IN4643"/>
    </row>
    <row r="4644" s="33" customFormat="1" ht="15.75" customHeight="1" spans="3:248">
      <c r="C4644" s="86"/>
      <c r="D4644" s="86"/>
      <c r="E4644" s="82"/>
      <c r="F4644" s="87"/>
      <c r="G4644" s="82"/>
      <c r="IG4644"/>
      <c r="IH4644"/>
      <c r="II4644"/>
      <c r="IJ4644"/>
      <c r="IK4644"/>
      <c r="IL4644"/>
      <c r="IM4644"/>
      <c r="IN4644"/>
    </row>
    <row r="4645" s="33" customFormat="1" ht="15.75" customHeight="1" spans="3:248">
      <c r="C4645" s="86"/>
      <c r="D4645" s="86"/>
      <c r="E4645" s="82"/>
      <c r="F4645" s="87"/>
      <c r="G4645" s="82"/>
      <c r="IG4645"/>
      <c r="IH4645"/>
      <c r="II4645"/>
      <c r="IJ4645"/>
      <c r="IK4645"/>
      <c r="IL4645"/>
      <c r="IM4645"/>
      <c r="IN4645"/>
    </row>
    <row r="4646" s="33" customFormat="1" ht="15.75" customHeight="1" spans="3:248">
      <c r="C4646" s="86"/>
      <c r="D4646" s="86"/>
      <c r="E4646" s="82"/>
      <c r="F4646" s="87"/>
      <c r="G4646" s="82"/>
      <c r="IG4646"/>
      <c r="IH4646"/>
      <c r="II4646"/>
      <c r="IJ4646"/>
      <c r="IK4646"/>
      <c r="IL4646"/>
      <c r="IM4646"/>
      <c r="IN4646"/>
    </row>
    <row r="4647" s="33" customFormat="1" ht="15.75" customHeight="1" spans="3:248">
      <c r="C4647" s="86"/>
      <c r="D4647" s="86"/>
      <c r="E4647" s="82"/>
      <c r="F4647" s="87"/>
      <c r="G4647" s="82"/>
      <c r="IG4647"/>
      <c r="IH4647"/>
      <c r="II4647"/>
      <c r="IJ4647"/>
      <c r="IK4647"/>
      <c r="IL4647"/>
      <c r="IM4647"/>
      <c r="IN4647"/>
    </row>
    <row r="4648" s="33" customFormat="1" ht="15.75" customHeight="1" spans="3:248">
      <c r="C4648" s="86"/>
      <c r="D4648" s="86"/>
      <c r="E4648" s="82"/>
      <c r="F4648" s="87"/>
      <c r="G4648" s="82"/>
      <c r="IG4648"/>
      <c r="IH4648"/>
      <c r="II4648"/>
      <c r="IJ4648"/>
      <c r="IK4648"/>
      <c r="IL4648"/>
      <c r="IM4648"/>
      <c r="IN4648"/>
    </row>
    <row r="4649" s="33" customFormat="1" ht="15.75" customHeight="1" spans="3:248">
      <c r="C4649" s="86"/>
      <c r="D4649" s="86"/>
      <c r="E4649" s="82"/>
      <c r="F4649" s="87"/>
      <c r="G4649" s="82"/>
      <c r="IG4649"/>
      <c r="IH4649"/>
      <c r="II4649"/>
      <c r="IJ4649"/>
      <c r="IK4649"/>
      <c r="IL4649"/>
      <c r="IM4649"/>
      <c r="IN4649"/>
    </row>
    <row r="4650" s="33" customFormat="1" ht="15.75" customHeight="1" spans="3:248">
      <c r="C4650" s="86"/>
      <c r="D4650" s="86"/>
      <c r="E4650" s="82"/>
      <c r="F4650" s="87"/>
      <c r="G4650" s="82"/>
      <c r="IG4650"/>
      <c r="IH4650"/>
      <c r="II4650"/>
      <c r="IJ4650"/>
      <c r="IK4650"/>
      <c r="IL4650"/>
      <c r="IM4650"/>
      <c r="IN4650"/>
    </row>
    <row r="4651" s="33" customFormat="1" ht="15.75" customHeight="1" spans="3:248">
      <c r="C4651" s="86"/>
      <c r="D4651" s="86"/>
      <c r="E4651" s="82"/>
      <c r="F4651" s="87"/>
      <c r="G4651" s="82"/>
      <c r="IG4651"/>
      <c r="IH4651"/>
      <c r="II4651"/>
      <c r="IJ4651"/>
      <c r="IK4651"/>
      <c r="IL4651"/>
      <c r="IM4651"/>
      <c r="IN4651"/>
    </row>
    <row r="4652" s="33" customFormat="1" ht="15.75" customHeight="1" spans="3:248">
      <c r="C4652" s="86"/>
      <c r="D4652" s="86"/>
      <c r="E4652" s="82"/>
      <c r="F4652" s="87"/>
      <c r="G4652" s="82"/>
      <c r="IG4652"/>
      <c r="IH4652"/>
      <c r="II4652"/>
      <c r="IJ4652"/>
      <c r="IK4652"/>
      <c r="IL4652"/>
      <c r="IM4652"/>
      <c r="IN4652"/>
    </row>
    <row r="4653" s="33" customFormat="1" ht="15.75" customHeight="1" spans="3:248">
      <c r="C4653" s="86"/>
      <c r="D4653" s="86"/>
      <c r="E4653" s="82"/>
      <c r="F4653" s="87"/>
      <c r="G4653" s="82"/>
      <c r="IG4653"/>
      <c r="IH4653"/>
      <c r="II4653"/>
      <c r="IJ4653"/>
      <c r="IK4653"/>
      <c r="IL4653"/>
      <c r="IM4653"/>
      <c r="IN4653"/>
    </row>
    <row r="4654" s="33" customFormat="1" ht="15.75" customHeight="1" spans="3:248">
      <c r="C4654" s="86"/>
      <c r="D4654" s="86"/>
      <c r="E4654" s="82"/>
      <c r="F4654" s="87"/>
      <c r="G4654" s="82"/>
      <c r="IG4654"/>
      <c r="IH4654"/>
      <c r="II4654"/>
      <c r="IJ4654"/>
      <c r="IK4654"/>
      <c r="IL4654"/>
      <c r="IM4654"/>
      <c r="IN4654"/>
    </row>
    <row r="4655" s="33" customFormat="1" ht="15.75" customHeight="1" spans="3:248">
      <c r="C4655" s="86"/>
      <c r="D4655" s="86"/>
      <c r="E4655" s="82"/>
      <c r="F4655" s="87"/>
      <c r="G4655" s="82"/>
      <c r="IG4655"/>
      <c r="IH4655"/>
      <c r="II4655"/>
      <c r="IJ4655"/>
      <c r="IK4655"/>
      <c r="IL4655"/>
      <c r="IM4655"/>
      <c r="IN4655"/>
    </row>
    <row r="4656" s="33" customFormat="1" ht="15.75" customHeight="1" spans="3:248">
      <c r="C4656" s="86"/>
      <c r="D4656" s="86"/>
      <c r="E4656" s="82"/>
      <c r="F4656" s="87"/>
      <c r="G4656" s="82"/>
      <c r="IG4656"/>
      <c r="IH4656"/>
      <c r="II4656"/>
      <c r="IJ4656"/>
      <c r="IK4656"/>
      <c r="IL4656"/>
      <c r="IM4656"/>
      <c r="IN4656"/>
    </row>
    <row r="4657" s="33" customFormat="1" ht="15.75" customHeight="1" spans="3:248">
      <c r="C4657" s="86"/>
      <c r="D4657" s="86"/>
      <c r="E4657" s="82"/>
      <c r="F4657" s="87"/>
      <c r="G4657" s="82"/>
      <c r="IG4657"/>
      <c r="IH4657"/>
      <c r="II4657"/>
      <c r="IJ4657"/>
      <c r="IK4657"/>
      <c r="IL4657"/>
      <c r="IM4657"/>
      <c r="IN4657"/>
    </row>
    <row r="4658" s="33" customFormat="1" ht="15.75" customHeight="1" spans="3:248">
      <c r="C4658" s="86"/>
      <c r="D4658" s="86"/>
      <c r="E4658" s="82"/>
      <c r="F4658" s="87"/>
      <c r="G4658" s="82"/>
      <c r="IG4658"/>
      <c r="IH4658"/>
      <c r="II4658"/>
      <c r="IJ4658"/>
      <c r="IK4658"/>
      <c r="IL4658"/>
      <c r="IM4658"/>
      <c r="IN4658"/>
    </row>
    <row r="4659" s="33" customFormat="1" ht="15.75" customHeight="1" spans="3:248">
      <c r="C4659" s="86"/>
      <c r="D4659" s="86"/>
      <c r="E4659" s="82"/>
      <c r="F4659" s="87"/>
      <c r="G4659" s="82"/>
      <c r="IG4659"/>
      <c r="IH4659"/>
      <c r="II4659"/>
      <c r="IJ4659"/>
      <c r="IK4659"/>
      <c r="IL4659"/>
      <c r="IM4659"/>
      <c r="IN4659"/>
    </row>
    <row r="4660" s="33" customFormat="1" ht="15.75" customHeight="1" spans="3:248">
      <c r="C4660" s="86"/>
      <c r="D4660" s="86"/>
      <c r="E4660" s="82"/>
      <c r="F4660" s="87"/>
      <c r="G4660" s="82"/>
      <c r="IG4660"/>
      <c r="IH4660"/>
      <c r="II4660"/>
      <c r="IJ4660"/>
      <c r="IK4660"/>
      <c r="IL4660"/>
      <c r="IM4660"/>
      <c r="IN4660"/>
    </row>
    <row r="4661" s="33" customFormat="1" ht="15.75" customHeight="1" spans="3:248">
      <c r="C4661" s="86"/>
      <c r="D4661" s="86"/>
      <c r="E4661" s="82"/>
      <c r="F4661" s="87"/>
      <c r="G4661" s="82"/>
      <c r="IG4661"/>
      <c r="IH4661"/>
      <c r="II4661"/>
      <c r="IJ4661"/>
      <c r="IK4661"/>
      <c r="IL4661"/>
      <c r="IM4661"/>
      <c r="IN4661"/>
    </row>
    <row r="4662" s="33" customFormat="1" ht="15.75" customHeight="1" spans="3:248">
      <c r="C4662" s="86"/>
      <c r="D4662" s="86"/>
      <c r="E4662" s="82"/>
      <c r="F4662" s="87"/>
      <c r="G4662" s="82"/>
      <c r="IG4662"/>
      <c r="IH4662"/>
      <c r="II4662"/>
      <c r="IJ4662"/>
      <c r="IK4662"/>
      <c r="IL4662"/>
      <c r="IM4662"/>
      <c r="IN4662"/>
    </row>
    <row r="4663" s="33" customFormat="1" ht="15.75" customHeight="1" spans="3:248">
      <c r="C4663" s="86"/>
      <c r="D4663" s="86"/>
      <c r="E4663" s="82"/>
      <c r="F4663" s="87"/>
      <c r="G4663" s="82"/>
      <c r="IG4663"/>
      <c r="IH4663"/>
      <c r="II4663"/>
      <c r="IJ4663"/>
      <c r="IK4663"/>
      <c r="IL4663"/>
      <c r="IM4663"/>
      <c r="IN4663"/>
    </row>
    <row r="4664" s="33" customFormat="1" ht="15.75" customHeight="1" spans="3:248">
      <c r="C4664" s="86"/>
      <c r="D4664" s="86"/>
      <c r="E4664" s="82"/>
      <c r="F4664" s="87"/>
      <c r="G4664" s="82"/>
      <c r="IG4664"/>
      <c r="IH4664"/>
      <c r="II4664"/>
      <c r="IJ4664"/>
      <c r="IK4664"/>
      <c r="IL4664"/>
      <c r="IM4664"/>
      <c r="IN4664"/>
    </row>
    <row r="4665" s="33" customFormat="1" ht="15.75" customHeight="1" spans="3:248">
      <c r="C4665" s="86"/>
      <c r="D4665" s="86"/>
      <c r="E4665" s="82"/>
      <c r="F4665" s="87"/>
      <c r="G4665" s="82"/>
      <c r="IG4665"/>
      <c r="IH4665"/>
      <c r="II4665"/>
      <c r="IJ4665"/>
      <c r="IK4665"/>
      <c r="IL4665"/>
      <c r="IM4665"/>
      <c r="IN4665"/>
    </row>
    <row r="4666" s="33" customFormat="1" ht="15.75" customHeight="1" spans="3:248">
      <c r="C4666" s="86"/>
      <c r="D4666" s="86"/>
      <c r="E4666" s="82"/>
      <c r="F4666" s="87"/>
      <c r="G4666" s="82"/>
      <c r="IG4666"/>
      <c r="IH4666"/>
      <c r="II4666"/>
      <c r="IJ4666"/>
      <c r="IK4666"/>
      <c r="IL4666"/>
      <c r="IM4666"/>
      <c r="IN4666"/>
    </row>
    <row r="4667" s="33" customFormat="1" ht="15.75" customHeight="1" spans="3:248">
      <c r="C4667" s="86"/>
      <c r="D4667" s="86"/>
      <c r="E4667" s="82"/>
      <c r="F4667" s="87"/>
      <c r="G4667" s="82"/>
      <c r="IG4667"/>
      <c r="IH4667"/>
      <c r="II4667"/>
      <c r="IJ4667"/>
      <c r="IK4667"/>
      <c r="IL4667"/>
      <c r="IM4667"/>
      <c r="IN4667"/>
    </row>
    <row r="4668" s="33" customFormat="1" ht="15.75" customHeight="1" spans="3:248">
      <c r="C4668" s="86"/>
      <c r="D4668" s="86"/>
      <c r="E4668" s="82"/>
      <c r="F4668" s="87"/>
      <c r="G4668" s="82"/>
      <c r="IG4668"/>
      <c r="IH4668"/>
      <c r="II4668"/>
      <c r="IJ4668"/>
      <c r="IK4668"/>
      <c r="IL4668"/>
      <c r="IM4668"/>
      <c r="IN4668"/>
    </row>
    <row r="4669" s="33" customFormat="1" ht="15.75" customHeight="1" spans="3:248">
      <c r="C4669" s="86"/>
      <c r="D4669" s="86"/>
      <c r="E4669" s="82"/>
      <c r="F4669" s="87"/>
      <c r="G4669" s="82"/>
      <c r="IG4669"/>
      <c r="IH4669"/>
      <c r="II4669"/>
      <c r="IJ4669"/>
      <c r="IK4669"/>
      <c r="IL4669"/>
      <c r="IM4669"/>
      <c r="IN4669"/>
    </row>
    <row r="4670" s="33" customFormat="1" ht="15.75" customHeight="1" spans="3:248">
      <c r="C4670" s="86"/>
      <c r="D4670" s="86"/>
      <c r="E4670" s="82"/>
      <c r="F4670" s="87"/>
      <c r="G4670" s="82"/>
      <c r="IG4670"/>
      <c r="IH4670"/>
      <c r="II4670"/>
      <c r="IJ4670"/>
      <c r="IK4670"/>
      <c r="IL4670"/>
      <c r="IM4670"/>
      <c r="IN4670"/>
    </row>
    <row r="4671" s="33" customFormat="1" ht="15.75" customHeight="1" spans="3:248">
      <c r="C4671" s="86"/>
      <c r="D4671" s="86"/>
      <c r="E4671" s="82"/>
      <c r="F4671" s="87"/>
      <c r="G4671" s="82"/>
      <c r="IG4671"/>
      <c r="IH4671"/>
      <c r="II4671"/>
      <c r="IJ4671"/>
      <c r="IK4671"/>
      <c r="IL4671"/>
      <c r="IM4671"/>
      <c r="IN4671"/>
    </row>
    <row r="4672" s="33" customFormat="1" ht="15.75" customHeight="1" spans="3:248">
      <c r="C4672" s="86"/>
      <c r="D4672" s="86"/>
      <c r="E4672" s="82"/>
      <c r="F4672" s="87"/>
      <c r="G4672" s="82"/>
      <c r="IG4672"/>
      <c r="IH4672"/>
      <c r="II4672"/>
      <c r="IJ4672"/>
      <c r="IK4672"/>
      <c r="IL4672"/>
      <c r="IM4672"/>
      <c r="IN4672"/>
    </row>
    <row r="4673" s="33" customFormat="1" ht="15.75" customHeight="1" spans="3:248">
      <c r="C4673" s="86"/>
      <c r="D4673" s="86"/>
      <c r="E4673" s="82"/>
      <c r="F4673" s="87"/>
      <c r="G4673" s="82"/>
      <c r="IG4673"/>
      <c r="IH4673"/>
      <c r="II4673"/>
      <c r="IJ4673"/>
      <c r="IK4673"/>
      <c r="IL4673"/>
      <c r="IM4673"/>
      <c r="IN4673"/>
    </row>
    <row r="4674" s="33" customFormat="1" ht="15.75" customHeight="1" spans="3:248">
      <c r="C4674" s="86"/>
      <c r="D4674" s="86"/>
      <c r="E4674" s="82"/>
      <c r="F4674" s="87"/>
      <c r="G4674" s="82"/>
      <c r="IG4674"/>
      <c r="IH4674"/>
      <c r="II4674"/>
      <c r="IJ4674"/>
      <c r="IK4674"/>
      <c r="IL4674"/>
      <c r="IM4674"/>
      <c r="IN4674"/>
    </row>
    <row r="4675" s="33" customFormat="1" ht="15.75" customHeight="1" spans="3:248">
      <c r="C4675" s="86"/>
      <c r="D4675" s="86"/>
      <c r="E4675" s="82"/>
      <c r="F4675" s="87"/>
      <c r="G4675" s="82"/>
      <c r="IG4675"/>
      <c r="IH4675"/>
      <c r="II4675"/>
      <c r="IJ4675"/>
      <c r="IK4675"/>
      <c r="IL4675"/>
      <c r="IM4675"/>
      <c r="IN4675"/>
    </row>
    <row r="4676" s="33" customFormat="1" ht="15.75" customHeight="1" spans="3:248">
      <c r="C4676" s="86"/>
      <c r="D4676" s="86"/>
      <c r="E4676" s="82"/>
      <c r="F4676" s="87"/>
      <c r="G4676" s="82"/>
      <c r="IG4676"/>
      <c r="IH4676"/>
      <c r="II4676"/>
      <c r="IJ4676"/>
      <c r="IK4676"/>
      <c r="IL4676"/>
      <c r="IM4676"/>
      <c r="IN4676"/>
    </row>
    <row r="4677" s="33" customFormat="1" ht="15.75" customHeight="1" spans="3:248">
      <c r="C4677" s="86"/>
      <c r="D4677" s="86"/>
      <c r="E4677" s="82"/>
      <c r="F4677" s="87"/>
      <c r="G4677" s="82"/>
      <c r="IG4677"/>
      <c r="IH4677"/>
      <c r="II4677"/>
      <c r="IJ4677"/>
      <c r="IK4677"/>
      <c r="IL4677"/>
      <c r="IM4677"/>
      <c r="IN4677"/>
    </row>
    <row r="4678" s="33" customFormat="1" ht="15.75" customHeight="1" spans="3:248">
      <c r="C4678" s="86"/>
      <c r="D4678" s="86"/>
      <c r="E4678" s="82"/>
      <c r="F4678" s="87"/>
      <c r="G4678" s="82"/>
      <c r="IG4678"/>
      <c r="IH4678"/>
      <c r="II4678"/>
      <c r="IJ4678"/>
      <c r="IK4678"/>
      <c r="IL4678"/>
      <c r="IM4678"/>
      <c r="IN4678"/>
    </row>
    <row r="4679" s="33" customFormat="1" ht="15.75" customHeight="1" spans="3:248">
      <c r="C4679" s="86"/>
      <c r="D4679" s="86"/>
      <c r="E4679" s="82"/>
      <c r="F4679" s="87"/>
      <c r="G4679" s="82"/>
      <c r="IG4679"/>
      <c r="IH4679"/>
      <c r="II4679"/>
      <c r="IJ4679"/>
      <c r="IK4679"/>
      <c r="IL4679"/>
      <c r="IM4679"/>
      <c r="IN4679"/>
    </row>
    <row r="4680" s="33" customFormat="1" ht="15.75" customHeight="1" spans="3:248">
      <c r="C4680" s="86"/>
      <c r="D4680" s="86"/>
      <c r="E4680" s="82"/>
      <c r="F4680" s="87"/>
      <c r="G4680" s="82"/>
      <c r="IG4680"/>
      <c r="IH4680"/>
      <c r="II4680"/>
      <c r="IJ4680"/>
      <c r="IK4680"/>
      <c r="IL4680"/>
      <c r="IM4680"/>
      <c r="IN4680"/>
    </row>
    <row r="4681" s="33" customFormat="1" ht="15.75" customHeight="1" spans="3:248">
      <c r="C4681" s="86"/>
      <c r="D4681" s="86"/>
      <c r="E4681" s="82"/>
      <c r="F4681" s="87"/>
      <c r="G4681" s="82"/>
      <c r="IG4681"/>
      <c r="IH4681"/>
      <c r="II4681"/>
      <c r="IJ4681"/>
      <c r="IK4681"/>
      <c r="IL4681"/>
      <c r="IM4681"/>
      <c r="IN4681"/>
    </row>
    <row r="4682" s="33" customFormat="1" ht="15.75" customHeight="1" spans="3:248">
      <c r="C4682" s="86"/>
      <c r="D4682" s="86"/>
      <c r="E4682" s="82"/>
      <c r="F4682" s="87"/>
      <c r="G4682" s="82"/>
      <c r="IG4682"/>
      <c r="IH4682"/>
      <c r="II4682"/>
      <c r="IJ4682"/>
      <c r="IK4682"/>
      <c r="IL4682"/>
      <c r="IM4682"/>
      <c r="IN4682"/>
    </row>
    <row r="4683" s="33" customFormat="1" ht="15.75" customHeight="1" spans="3:248">
      <c r="C4683" s="86"/>
      <c r="D4683" s="86"/>
      <c r="E4683" s="82"/>
      <c r="F4683" s="87"/>
      <c r="G4683" s="82"/>
      <c r="IG4683"/>
      <c r="IH4683"/>
      <c r="II4683"/>
      <c r="IJ4683"/>
      <c r="IK4683"/>
      <c r="IL4683"/>
      <c r="IM4683"/>
      <c r="IN4683"/>
    </row>
    <row r="4684" s="33" customFormat="1" ht="15.75" customHeight="1" spans="3:248">
      <c r="C4684" s="86"/>
      <c r="D4684" s="86"/>
      <c r="E4684" s="82"/>
      <c r="F4684" s="87"/>
      <c r="G4684" s="82"/>
      <c r="IG4684"/>
      <c r="IH4684"/>
      <c r="II4684"/>
      <c r="IJ4684"/>
      <c r="IK4684"/>
      <c r="IL4684"/>
      <c r="IM4684"/>
      <c r="IN4684"/>
    </row>
    <row r="4685" s="33" customFormat="1" ht="15.75" customHeight="1" spans="3:248">
      <c r="C4685" s="86"/>
      <c r="D4685" s="86"/>
      <c r="E4685" s="82"/>
      <c r="F4685" s="87"/>
      <c r="G4685" s="82"/>
      <c r="IG4685"/>
      <c r="IH4685"/>
      <c r="II4685"/>
      <c r="IJ4685"/>
      <c r="IK4685"/>
      <c r="IL4685"/>
      <c r="IM4685"/>
      <c r="IN4685"/>
    </row>
    <row r="4686" s="33" customFormat="1" ht="15.75" customHeight="1" spans="3:248">
      <c r="C4686" s="86"/>
      <c r="D4686" s="86"/>
      <c r="E4686" s="82"/>
      <c r="F4686" s="87"/>
      <c r="G4686" s="82"/>
      <c r="IG4686"/>
      <c r="IH4686"/>
      <c r="II4686"/>
      <c r="IJ4686"/>
      <c r="IK4686"/>
      <c r="IL4686"/>
      <c r="IM4686"/>
      <c r="IN4686"/>
    </row>
    <row r="4687" s="33" customFormat="1" ht="15.75" customHeight="1" spans="3:248">
      <c r="C4687" s="86"/>
      <c r="D4687" s="86"/>
      <c r="E4687" s="82"/>
      <c r="F4687" s="87"/>
      <c r="G4687" s="82"/>
      <c r="IG4687"/>
      <c r="IH4687"/>
      <c r="II4687"/>
      <c r="IJ4687"/>
      <c r="IK4687"/>
      <c r="IL4687"/>
      <c r="IM4687"/>
      <c r="IN4687"/>
    </row>
    <row r="4688" s="33" customFormat="1" ht="15.75" customHeight="1" spans="3:248">
      <c r="C4688" s="86"/>
      <c r="D4688" s="86"/>
      <c r="E4688" s="82"/>
      <c r="F4688" s="87"/>
      <c r="G4688" s="82"/>
      <c r="IG4688"/>
      <c r="IH4688"/>
      <c r="II4688"/>
      <c r="IJ4688"/>
      <c r="IK4688"/>
      <c r="IL4688"/>
      <c r="IM4688"/>
      <c r="IN4688"/>
    </row>
    <row r="4689" s="33" customFormat="1" ht="15.75" customHeight="1" spans="3:248">
      <c r="C4689" s="86"/>
      <c r="D4689" s="86"/>
      <c r="E4689" s="82"/>
      <c r="F4689" s="87"/>
      <c r="G4689" s="82"/>
      <c r="IG4689"/>
      <c r="IH4689"/>
      <c r="II4689"/>
      <c r="IJ4689"/>
      <c r="IK4689"/>
      <c r="IL4689"/>
      <c r="IM4689"/>
      <c r="IN4689"/>
    </row>
    <row r="4690" s="33" customFormat="1" ht="15.75" customHeight="1" spans="3:248">
      <c r="C4690" s="86"/>
      <c r="D4690" s="86"/>
      <c r="E4690" s="82"/>
      <c r="F4690" s="87"/>
      <c r="G4690" s="82"/>
      <c r="IG4690"/>
      <c r="IH4690"/>
      <c r="II4690"/>
      <c r="IJ4690"/>
      <c r="IK4690"/>
      <c r="IL4690"/>
      <c r="IM4690"/>
      <c r="IN4690"/>
    </row>
    <row r="4691" s="33" customFormat="1" ht="15.75" customHeight="1" spans="3:248">
      <c r="C4691" s="86"/>
      <c r="D4691" s="86"/>
      <c r="E4691" s="82"/>
      <c r="F4691" s="87"/>
      <c r="G4691" s="82"/>
      <c r="IG4691"/>
      <c r="IH4691"/>
      <c r="II4691"/>
      <c r="IJ4691"/>
      <c r="IK4691"/>
      <c r="IL4691"/>
      <c r="IM4691"/>
      <c r="IN4691"/>
    </row>
    <row r="4692" s="33" customFormat="1" ht="15.75" customHeight="1" spans="3:248">
      <c r="C4692" s="86"/>
      <c r="D4692" s="86"/>
      <c r="E4692" s="82"/>
      <c r="F4692" s="87"/>
      <c r="G4692" s="82"/>
      <c r="IG4692"/>
      <c r="IH4692"/>
      <c r="II4692"/>
      <c r="IJ4692"/>
      <c r="IK4692"/>
      <c r="IL4692"/>
      <c r="IM4692"/>
      <c r="IN4692"/>
    </row>
    <row r="4693" s="33" customFormat="1" ht="15.75" customHeight="1" spans="3:248">
      <c r="C4693" s="86"/>
      <c r="D4693" s="86"/>
      <c r="E4693" s="82"/>
      <c r="F4693" s="87"/>
      <c r="G4693" s="82"/>
      <c r="IG4693"/>
      <c r="IH4693"/>
      <c r="II4693"/>
      <c r="IJ4693"/>
      <c r="IK4693"/>
      <c r="IL4693"/>
      <c r="IM4693"/>
      <c r="IN4693"/>
    </row>
    <row r="4694" s="33" customFormat="1" ht="15.75" customHeight="1" spans="3:248">
      <c r="C4694" s="86"/>
      <c r="D4694" s="86"/>
      <c r="E4694" s="82"/>
      <c r="F4694" s="87"/>
      <c r="G4694" s="82"/>
      <c r="IG4694"/>
      <c r="IH4694"/>
      <c r="II4694"/>
      <c r="IJ4694"/>
      <c r="IK4694"/>
      <c r="IL4694"/>
      <c r="IM4694"/>
      <c r="IN4694"/>
    </row>
    <row r="4695" s="33" customFormat="1" ht="15.75" customHeight="1" spans="3:248">
      <c r="C4695" s="86"/>
      <c r="D4695" s="86"/>
      <c r="E4695" s="82"/>
      <c r="F4695" s="87"/>
      <c r="G4695" s="82"/>
      <c r="IG4695"/>
      <c r="IH4695"/>
      <c r="II4695"/>
      <c r="IJ4695"/>
      <c r="IK4695"/>
      <c r="IL4695"/>
      <c r="IM4695"/>
      <c r="IN4695"/>
    </row>
    <row r="4696" s="33" customFormat="1" ht="15.75" customHeight="1" spans="3:248">
      <c r="C4696" s="86"/>
      <c r="D4696" s="86"/>
      <c r="E4696" s="82"/>
      <c r="F4696" s="87"/>
      <c r="G4696" s="82"/>
      <c r="IG4696"/>
      <c r="IH4696"/>
      <c r="II4696"/>
      <c r="IJ4696"/>
      <c r="IK4696"/>
      <c r="IL4696"/>
      <c r="IM4696"/>
      <c r="IN4696"/>
    </row>
    <row r="4697" s="33" customFormat="1" ht="15.75" customHeight="1" spans="3:248">
      <c r="C4697" s="86"/>
      <c r="D4697" s="86"/>
      <c r="E4697" s="82"/>
      <c r="F4697" s="87"/>
      <c r="G4697" s="82"/>
      <c r="IG4697"/>
      <c r="IH4697"/>
      <c r="II4697"/>
      <c r="IJ4697"/>
      <c r="IK4697"/>
      <c r="IL4697"/>
      <c r="IM4697"/>
      <c r="IN4697"/>
    </row>
    <row r="4698" s="33" customFormat="1" ht="15.75" customHeight="1" spans="3:248">
      <c r="C4698" s="86"/>
      <c r="D4698" s="86"/>
      <c r="E4698" s="82"/>
      <c r="F4698" s="87"/>
      <c r="G4698" s="82"/>
      <c r="IG4698"/>
      <c r="IH4698"/>
      <c r="II4698"/>
      <c r="IJ4698"/>
      <c r="IK4698"/>
      <c r="IL4698"/>
      <c r="IM4698"/>
      <c r="IN4698"/>
    </row>
    <row r="4699" s="33" customFormat="1" ht="15.75" customHeight="1" spans="3:248">
      <c r="C4699" s="86"/>
      <c r="D4699" s="86"/>
      <c r="E4699" s="82"/>
      <c r="F4699" s="87"/>
      <c r="G4699" s="82"/>
      <c r="IG4699"/>
      <c r="IH4699"/>
      <c r="II4699"/>
      <c r="IJ4699"/>
      <c r="IK4699"/>
      <c r="IL4699"/>
      <c r="IM4699"/>
      <c r="IN4699"/>
    </row>
    <row r="4700" s="33" customFormat="1" ht="15.75" customHeight="1" spans="3:248">
      <c r="C4700" s="86"/>
      <c r="D4700" s="86"/>
      <c r="E4700" s="82"/>
      <c r="F4700" s="87"/>
      <c r="G4700" s="82"/>
      <c r="IG4700"/>
      <c r="IH4700"/>
      <c r="II4700"/>
      <c r="IJ4700"/>
      <c r="IK4700"/>
      <c r="IL4700"/>
      <c r="IM4700"/>
      <c r="IN4700"/>
    </row>
    <row r="4701" s="33" customFormat="1" ht="15.75" customHeight="1" spans="3:248">
      <c r="C4701" s="86"/>
      <c r="D4701" s="86"/>
      <c r="E4701" s="82"/>
      <c r="F4701" s="87"/>
      <c r="G4701" s="82"/>
      <c r="IG4701"/>
      <c r="IH4701"/>
      <c r="II4701"/>
      <c r="IJ4701"/>
      <c r="IK4701"/>
      <c r="IL4701"/>
      <c r="IM4701"/>
      <c r="IN4701"/>
    </row>
    <row r="4702" s="33" customFormat="1" ht="15.75" customHeight="1" spans="3:248">
      <c r="C4702" s="86"/>
      <c r="D4702" s="86"/>
      <c r="E4702" s="82"/>
      <c r="F4702" s="87"/>
      <c r="G4702" s="82"/>
      <c r="IG4702"/>
      <c r="IH4702"/>
      <c r="II4702"/>
      <c r="IJ4702"/>
      <c r="IK4702"/>
      <c r="IL4702"/>
      <c r="IM4702"/>
      <c r="IN4702"/>
    </row>
    <row r="4703" s="33" customFormat="1" ht="15.75" customHeight="1" spans="3:248">
      <c r="C4703" s="86"/>
      <c r="D4703" s="86"/>
      <c r="E4703" s="82"/>
      <c r="F4703" s="87"/>
      <c r="G4703" s="82"/>
      <c r="IG4703"/>
      <c r="IH4703"/>
      <c r="II4703"/>
      <c r="IJ4703"/>
      <c r="IK4703"/>
      <c r="IL4703"/>
      <c r="IM4703"/>
      <c r="IN4703"/>
    </row>
    <row r="4704" s="33" customFormat="1" ht="15.75" customHeight="1" spans="3:248">
      <c r="C4704" s="86"/>
      <c r="D4704" s="86"/>
      <c r="E4704" s="82"/>
      <c r="F4704" s="87"/>
      <c r="G4704" s="82"/>
      <c r="IG4704"/>
      <c r="IH4704"/>
      <c r="II4704"/>
      <c r="IJ4704"/>
      <c r="IK4704"/>
      <c r="IL4704"/>
      <c r="IM4704"/>
      <c r="IN4704"/>
    </row>
    <row r="4705" s="33" customFormat="1" ht="15.75" customHeight="1" spans="3:248">
      <c r="C4705" s="86"/>
      <c r="D4705" s="86"/>
      <c r="E4705" s="82"/>
      <c r="F4705" s="87"/>
      <c r="G4705" s="82"/>
      <c r="IG4705"/>
      <c r="IH4705"/>
      <c r="II4705"/>
      <c r="IJ4705"/>
      <c r="IK4705"/>
      <c r="IL4705"/>
      <c r="IM4705"/>
      <c r="IN4705"/>
    </row>
    <row r="4706" s="33" customFormat="1" ht="15.75" customHeight="1" spans="3:248">
      <c r="C4706" s="86"/>
      <c r="D4706" s="86"/>
      <c r="E4706" s="82"/>
      <c r="F4706" s="87"/>
      <c r="G4706" s="82"/>
      <c r="IG4706"/>
      <c r="IH4706"/>
      <c r="II4706"/>
      <c r="IJ4706"/>
      <c r="IK4706"/>
      <c r="IL4706"/>
      <c r="IM4706"/>
      <c r="IN4706"/>
    </row>
    <row r="4707" s="33" customFormat="1" ht="15.75" customHeight="1" spans="3:248">
      <c r="C4707" s="86"/>
      <c r="D4707" s="86"/>
      <c r="E4707" s="82"/>
      <c r="F4707" s="87"/>
      <c r="G4707" s="82"/>
      <c r="IG4707"/>
      <c r="IH4707"/>
      <c r="II4707"/>
      <c r="IJ4707"/>
      <c r="IK4707"/>
      <c r="IL4707"/>
      <c r="IM4707"/>
      <c r="IN4707"/>
    </row>
    <row r="4708" s="33" customFormat="1" ht="15.75" customHeight="1" spans="3:248">
      <c r="C4708" s="86"/>
      <c r="D4708" s="86"/>
      <c r="E4708" s="82"/>
      <c r="F4708" s="87"/>
      <c r="G4708" s="82"/>
      <c r="IG4708"/>
      <c r="IH4708"/>
      <c r="II4708"/>
      <c r="IJ4708"/>
      <c r="IK4708"/>
      <c r="IL4708"/>
      <c r="IM4708"/>
      <c r="IN4708"/>
    </row>
    <row r="4709" s="33" customFormat="1" ht="15.75" customHeight="1" spans="3:248">
      <c r="C4709" s="86"/>
      <c r="D4709" s="86"/>
      <c r="E4709" s="82"/>
      <c r="F4709" s="87"/>
      <c r="G4709" s="82"/>
      <c r="IG4709"/>
      <c r="IH4709"/>
      <c r="II4709"/>
      <c r="IJ4709"/>
      <c r="IK4709"/>
      <c r="IL4709"/>
      <c r="IM4709"/>
      <c r="IN4709"/>
    </row>
    <row r="4710" s="33" customFormat="1" ht="15.75" customHeight="1" spans="3:248">
      <c r="C4710" s="86"/>
      <c r="D4710" s="86"/>
      <c r="E4710" s="82"/>
      <c r="F4710" s="87"/>
      <c r="G4710" s="82"/>
      <c r="IG4710"/>
      <c r="IH4710"/>
      <c r="II4710"/>
      <c r="IJ4710"/>
      <c r="IK4710"/>
      <c r="IL4710"/>
      <c r="IM4710"/>
      <c r="IN4710"/>
    </row>
    <row r="4711" s="33" customFormat="1" ht="15.75" customHeight="1" spans="3:248">
      <c r="C4711" s="86"/>
      <c r="D4711" s="86"/>
      <c r="E4711" s="82"/>
      <c r="F4711" s="87"/>
      <c r="G4711" s="82"/>
      <c r="IG4711"/>
      <c r="IH4711"/>
      <c r="II4711"/>
      <c r="IJ4711"/>
      <c r="IK4711"/>
      <c r="IL4711"/>
      <c r="IM4711"/>
      <c r="IN4711"/>
    </row>
    <row r="4712" s="33" customFormat="1" ht="15.75" customHeight="1" spans="3:248">
      <c r="C4712" s="86"/>
      <c r="D4712" s="86"/>
      <c r="E4712" s="82"/>
      <c r="F4712" s="87"/>
      <c r="G4712" s="82"/>
      <c r="IG4712"/>
      <c r="IH4712"/>
      <c r="II4712"/>
      <c r="IJ4712"/>
      <c r="IK4712"/>
      <c r="IL4712"/>
      <c r="IM4712"/>
      <c r="IN4712"/>
    </row>
    <row r="4713" s="33" customFormat="1" ht="15.75" customHeight="1" spans="3:248">
      <c r="C4713" s="86"/>
      <c r="D4713" s="86"/>
      <c r="E4713" s="82"/>
      <c r="F4713" s="87"/>
      <c r="G4713" s="82"/>
      <c r="IG4713"/>
      <c r="IH4713"/>
      <c r="II4713"/>
      <c r="IJ4713"/>
      <c r="IK4713"/>
      <c r="IL4713"/>
      <c r="IM4713"/>
      <c r="IN4713"/>
    </row>
    <row r="4714" s="33" customFormat="1" ht="15.75" customHeight="1" spans="3:248">
      <c r="C4714" s="86"/>
      <c r="D4714" s="86"/>
      <c r="E4714" s="82"/>
      <c r="F4714" s="87"/>
      <c r="G4714" s="82"/>
      <c r="IG4714"/>
      <c r="IH4714"/>
      <c r="II4714"/>
      <c r="IJ4714"/>
      <c r="IK4714"/>
      <c r="IL4714"/>
      <c r="IM4714"/>
      <c r="IN4714"/>
    </row>
    <row r="4715" s="33" customFormat="1" ht="15.75" customHeight="1" spans="3:248">
      <c r="C4715" s="86"/>
      <c r="D4715" s="86"/>
      <c r="E4715" s="82"/>
      <c r="F4715" s="87"/>
      <c r="G4715" s="82"/>
      <c r="IG4715"/>
      <c r="IH4715"/>
      <c r="II4715"/>
      <c r="IJ4715"/>
      <c r="IK4715"/>
      <c r="IL4715"/>
      <c r="IM4715"/>
      <c r="IN4715"/>
    </row>
    <row r="4716" s="33" customFormat="1" ht="15.75" customHeight="1" spans="3:248">
      <c r="C4716" s="86"/>
      <c r="D4716" s="86"/>
      <c r="E4716" s="82"/>
      <c r="F4716" s="87"/>
      <c r="G4716" s="82"/>
      <c r="IG4716"/>
      <c r="IH4716"/>
      <c r="II4716"/>
      <c r="IJ4716"/>
      <c r="IK4716"/>
      <c r="IL4716"/>
      <c r="IM4716"/>
      <c r="IN4716"/>
    </row>
    <row r="4717" s="33" customFormat="1" ht="15.75" customHeight="1" spans="3:248">
      <c r="C4717" s="86"/>
      <c r="D4717" s="86"/>
      <c r="E4717" s="82"/>
      <c r="F4717" s="87"/>
      <c r="G4717" s="82"/>
      <c r="IG4717"/>
      <c r="IH4717"/>
      <c r="II4717"/>
      <c r="IJ4717"/>
      <c r="IK4717"/>
      <c r="IL4717"/>
      <c r="IM4717"/>
      <c r="IN4717"/>
    </row>
    <row r="4718" s="33" customFormat="1" ht="15.75" customHeight="1" spans="3:248">
      <c r="C4718" s="86"/>
      <c r="D4718" s="86"/>
      <c r="E4718" s="82"/>
      <c r="F4718" s="87"/>
      <c r="G4718" s="82"/>
      <c r="IG4718"/>
      <c r="IH4718"/>
      <c r="II4718"/>
      <c r="IJ4718"/>
      <c r="IK4718"/>
      <c r="IL4718"/>
      <c r="IM4718"/>
      <c r="IN4718"/>
    </row>
    <row r="4719" s="33" customFormat="1" ht="15.75" customHeight="1" spans="3:248">
      <c r="C4719" s="86"/>
      <c r="D4719" s="86"/>
      <c r="E4719" s="82"/>
      <c r="F4719" s="87"/>
      <c r="G4719" s="82"/>
      <c r="IG4719"/>
      <c r="IH4719"/>
      <c r="II4719"/>
      <c r="IJ4719"/>
      <c r="IK4719"/>
      <c r="IL4719"/>
      <c r="IM4719"/>
      <c r="IN4719"/>
    </row>
    <row r="4720" s="33" customFormat="1" ht="15.75" customHeight="1" spans="3:248">
      <c r="C4720" s="86"/>
      <c r="D4720" s="86"/>
      <c r="E4720" s="82"/>
      <c r="F4720" s="87"/>
      <c r="G4720" s="82"/>
      <c r="IG4720"/>
      <c r="IH4720"/>
      <c r="II4720"/>
      <c r="IJ4720"/>
      <c r="IK4720"/>
      <c r="IL4720"/>
      <c r="IM4720"/>
      <c r="IN4720"/>
    </row>
    <row r="4721" s="33" customFormat="1" ht="15.75" customHeight="1" spans="3:248">
      <c r="C4721" s="86"/>
      <c r="D4721" s="86"/>
      <c r="E4721" s="82"/>
      <c r="F4721" s="87"/>
      <c r="G4721" s="82"/>
      <c r="IG4721"/>
      <c r="IH4721"/>
      <c r="II4721"/>
      <c r="IJ4721"/>
      <c r="IK4721"/>
      <c r="IL4721"/>
      <c r="IM4721"/>
      <c r="IN4721"/>
    </row>
    <row r="4722" s="33" customFormat="1" ht="15.75" customHeight="1" spans="3:248">
      <c r="C4722" s="86"/>
      <c r="D4722" s="86"/>
      <c r="E4722" s="82"/>
      <c r="F4722" s="87"/>
      <c r="G4722" s="82"/>
      <c r="IG4722"/>
      <c r="IH4722"/>
      <c r="II4722"/>
      <c r="IJ4722"/>
      <c r="IK4722"/>
      <c r="IL4722"/>
      <c r="IM4722"/>
      <c r="IN4722"/>
    </row>
    <row r="4723" s="33" customFormat="1" ht="15.75" customHeight="1" spans="3:248">
      <c r="C4723" s="86"/>
      <c r="D4723" s="86"/>
      <c r="E4723" s="82"/>
      <c r="F4723" s="87"/>
      <c r="G4723" s="82"/>
      <c r="IG4723"/>
      <c r="IH4723"/>
      <c r="II4723"/>
      <c r="IJ4723"/>
      <c r="IK4723"/>
      <c r="IL4723"/>
      <c r="IM4723"/>
      <c r="IN4723"/>
    </row>
    <row r="4724" s="33" customFormat="1" ht="15.75" customHeight="1" spans="3:248">
      <c r="C4724" s="86"/>
      <c r="D4724" s="86"/>
      <c r="E4724" s="82"/>
      <c r="F4724" s="87"/>
      <c r="G4724" s="82"/>
      <c r="IG4724"/>
      <c r="IH4724"/>
      <c r="II4724"/>
      <c r="IJ4724"/>
      <c r="IK4724"/>
      <c r="IL4724"/>
      <c r="IM4724"/>
      <c r="IN4724"/>
    </row>
    <row r="4725" s="33" customFormat="1" ht="15.75" customHeight="1" spans="3:248">
      <c r="C4725" s="86"/>
      <c r="D4725" s="86"/>
      <c r="E4725" s="82"/>
      <c r="F4725" s="87"/>
      <c r="G4725" s="82"/>
      <c r="IG4725"/>
      <c r="IH4725"/>
      <c r="II4725"/>
      <c r="IJ4725"/>
      <c r="IK4725"/>
      <c r="IL4725"/>
      <c r="IM4725"/>
      <c r="IN4725"/>
    </row>
    <row r="4726" s="33" customFormat="1" ht="15.75" customHeight="1" spans="3:248">
      <c r="C4726" s="86"/>
      <c r="D4726" s="86"/>
      <c r="E4726" s="82"/>
      <c r="F4726" s="87"/>
      <c r="G4726" s="82"/>
      <c r="IG4726"/>
      <c r="IH4726"/>
      <c r="II4726"/>
      <c r="IJ4726"/>
      <c r="IK4726"/>
      <c r="IL4726"/>
      <c r="IM4726"/>
      <c r="IN4726"/>
    </row>
    <row r="4727" s="33" customFormat="1" ht="15.75" customHeight="1" spans="3:248">
      <c r="C4727" s="86"/>
      <c r="D4727" s="86"/>
      <c r="E4727" s="82"/>
      <c r="F4727" s="87"/>
      <c r="G4727" s="82"/>
      <c r="IG4727"/>
      <c r="IH4727"/>
      <c r="II4727"/>
      <c r="IJ4727"/>
      <c r="IK4727"/>
      <c r="IL4727"/>
      <c r="IM4727"/>
      <c r="IN4727"/>
    </row>
    <row r="4728" s="33" customFormat="1" ht="15.75" customHeight="1" spans="3:248">
      <c r="C4728" s="86"/>
      <c r="D4728" s="86"/>
      <c r="E4728" s="82"/>
      <c r="F4728" s="87"/>
      <c r="G4728" s="82"/>
      <c r="IG4728"/>
      <c r="IH4728"/>
      <c r="II4728"/>
      <c r="IJ4728"/>
      <c r="IK4728"/>
      <c r="IL4728"/>
      <c r="IM4728"/>
      <c r="IN4728"/>
    </row>
    <row r="4729" s="33" customFormat="1" ht="15.75" customHeight="1" spans="3:248">
      <c r="C4729" s="86"/>
      <c r="D4729" s="86"/>
      <c r="E4729" s="82"/>
      <c r="F4729" s="87"/>
      <c r="G4729" s="82"/>
      <c r="IG4729"/>
      <c r="IH4729"/>
      <c r="II4729"/>
      <c r="IJ4729"/>
      <c r="IK4729"/>
      <c r="IL4729"/>
      <c r="IM4729"/>
      <c r="IN4729"/>
    </row>
    <row r="4730" s="33" customFormat="1" ht="15.75" customHeight="1" spans="3:248">
      <c r="C4730" s="86"/>
      <c r="D4730" s="86"/>
      <c r="E4730" s="82"/>
      <c r="F4730" s="87"/>
      <c r="G4730" s="82"/>
      <c r="IG4730"/>
      <c r="IH4730"/>
      <c r="II4730"/>
      <c r="IJ4730"/>
      <c r="IK4730"/>
      <c r="IL4730"/>
      <c r="IM4730"/>
      <c r="IN4730"/>
    </row>
    <row r="4731" s="33" customFormat="1" ht="15.75" customHeight="1" spans="3:248">
      <c r="C4731" s="86"/>
      <c r="D4731" s="86"/>
      <c r="E4731" s="82"/>
      <c r="F4731" s="87"/>
      <c r="G4731" s="82"/>
      <c r="IG4731"/>
      <c r="IH4731"/>
      <c r="II4731"/>
      <c r="IJ4731"/>
      <c r="IK4731"/>
      <c r="IL4731"/>
      <c r="IM4731"/>
      <c r="IN4731"/>
    </row>
    <row r="4732" s="33" customFormat="1" ht="15.75" customHeight="1" spans="3:248">
      <c r="C4732" s="86"/>
      <c r="D4732" s="86"/>
      <c r="E4732" s="82"/>
      <c r="F4732" s="87"/>
      <c r="G4732" s="82"/>
      <c r="IG4732"/>
      <c r="IH4732"/>
      <c r="II4732"/>
      <c r="IJ4732"/>
      <c r="IK4732"/>
      <c r="IL4732"/>
      <c r="IM4732"/>
      <c r="IN4732"/>
    </row>
    <row r="4733" s="33" customFormat="1" ht="15.75" customHeight="1" spans="3:248">
      <c r="C4733" s="86"/>
      <c r="D4733" s="86"/>
      <c r="E4733" s="82"/>
      <c r="F4733" s="87"/>
      <c r="G4733" s="82"/>
      <c r="IG4733"/>
      <c r="IH4733"/>
      <c r="II4733"/>
      <c r="IJ4733"/>
      <c r="IK4733"/>
      <c r="IL4733"/>
      <c r="IM4733"/>
      <c r="IN4733"/>
    </row>
    <row r="4734" s="33" customFormat="1" ht="15.75" customHeight="1" spans="3:248">
      <c r="C4734" s="86"/>
      <c r="D4734" s="86"/>
      <c r="E4734" s="82"/>
      <c r="F4734" s="87"/>
      <c r="G4734" s="82"/>
      <c r="IG4734"/>
      <c r="IH4734"/>
      <c r="II4734"/>
      <c r="IJ4734"/>
      <c r="IK4734"/>
      <c r="IL4734"/>
      <c r="IM4734"/>
      <c r="IN4734"/>
    </row>
    <row r="4735" s="33" customFormat="1" ht="15.75" customHeight="1" spans="3:248">
      <c r="C4735" s="86"/>
      <c r="D4735" s="86"/>
      <c r="E4735" s="82"/>
      <c r="F4735" s="87"/>
      <c r="G4735" s="82"/>
      <c r="IG4735"/>
      <c r="IH4735"/>
      <c r="II4735"/>
      <c r="IJ4735"/>
      <c r="IK4735"/>
      <c r="IL4735"/>
      <c r="IM4735"/>
      <c r="IN4735"/>
    </row>
    <row r="4736" s="33" customFormat="1" ht="15.75" customHeight="1"/>
    <row r="4737" s="33" customFormat="1" ht="15.75" customHeight="1"/>
    <row r="4738" s="33" customFormat="1" ht="15.75" customHeight="1"/>
    <row r="4739" s="33" customFormat="1" ht="15.75" customHeight="1"/>
    <row r="4740" s="33" customFormat="1" ht="15.75" customHeight="1"/>
    <row r="4741" s="33" customFormat="1" ht="15.75" customHeight="1"/>
    <row r="4742" s="33" customFormat="1" ht="15.75" customHeight="1"/>
    <row r="4743" s="33" customFormat="1" ht="15.75" customHeight="1"/>
    <row r="4744" s="33" customFormat="1" ht="15.75" customHeight="1"/>
    <row r="4745" s="33" customFormat="1" ht="15.75" customHeight="1"/>
    <row r="4746" s="33" customFormat="1" ht="15.75" customHeight="1"/>
    <row r="4747" s="33" customFormat="1" ht="15.75" customHeight="1"/>
    <row r="4748" s="33" customFormat="1" ht="15.75" customHeight="1"/>
    <row r="4749" s="33" customFormat="1" ht="15.75" customHeight="1"/>
    <row r="4750" s="33" customFormat="1" ht="15.75" customHeight="1"/>
    <row r="4751" s="33" customFormat="1" ht="15.75" customHeight="1"/>
    <row r="4752" s="33" customFormat="1" ht="15.75" customHeight="1"/>
    <row r="4753" s="33" customFormat="1" ht="15.75" customHeight="1"/>
    <row r="4754" s="33" customFormat="1" ht="15.75" customHeight="1"/>
    <row r="4755" s="33" customFormat="1" ht="15.75" customHeight="1"/>
    <row r="4756" s="33" customFormat="1" ht="15.75" customHeight="1"/>
    <row r="4757" s="33" customFormat="1" ht="15.75" customHeight="1"/>
    <row r="4758" s="33" customFormat="1" ht="15.75" customHeight="1"/>
    <row r="4759" s="33" customFormat="1" ht="15.75" customHeight="1"/>
    <row r="4760" s="33" customFormat="1" ht="15.75" customHeight="1"/>
    <row r="4761" s="33" customFormat="1" ht="15.75" customHeight="1"/>
    <row r="4762" s="33" customFormat="1" ht="15.75" customHeight="1"/>
    <row r="4763" s="33" customFormat="1" ht="15.75" customHeight="1"/>
    <row r="4764" s="33" customFormat="1" ht="15.75" customHeight="1"/>
    <row r="4765" s="33" customFormat="1" ht="15.75" customHeight="1"/>
    <row r="4766" s="33" customFormat="1" ht="15.75" customHeight="1"/>
    <row r="4767" s="33" customFormat="1" ht="15.75" customHeight="1"/>
    <row r="4768" s="33" customFormat="1" ht="15.75" customHeight="1"/>
    <row r="4769" s="33" customFormat="1" ht="15.75" customHeight="1"/>
    <row r="4770" s="33" customFormat="1" ht="15.75" customHeight="1"/>
    <row r="4771" s="33" customFormat="1" ht="15.75" customHeight="1"/>
    <row r="4772" s="33" customFormat="1" ht="15.75" customHeight="1"/>
    <row r="4773" s="33" customFormat="1" ht="15.75" customHeight="1"/>
    <row r="4774" s="33" customFormat="1" ht="15.75" customHeight="1"/>
    <row r="4775" s="33" customFormat="1" ht="15.75" customHeight="1"/>
    <row r="4776" s="33" customFormat="1" ht="15.75" customHeight="1"/>
    <row r="4777" s="33" customFormat="1" ht="15.75" customHeight="1"/>
    <row r="4778" s="33" customFormat="1" ht="15.75" customHeight="1"/>
    <row r="4779" s="33" customFormat="1" ht="15.75" customHeight="1"/>
    <row r="4780" s="33" customFormat="1" ht="15.75" customHeight="1"/>
    <row r="4781" s="33" customFormat="1" ht="15.75" customHeight="1"/>
    <row r="4782" s="33" customFormat="1" ht="15.75" customHeight="1"/>
    <row r="4783" s="33" customFormat="1" ht="15.75" customHeight="1"/>
    <row r="4784" s="33" customFormat="1" ht="15.75" customHeight="1"/>
    <row r="4785" s="33" customFormat="1" ht="15.75" customHeight="1"/>
    <row r="4786" s="33" customFormat="1" ht="15.75" customHeight="1"/>
    <row r="4787" s="33" customFormat="1" ht="15.75" customHeight="1"/>
    <row r="4788" s="33" customFormat="1" ht="15.75" customHeight="1"/>
    <row r="4789" s="33" customFormat="1" ht="15.75" customHeight="1"/>
    <row r="4790" s="33" customFormat="1" ht="15.75" customHeight="1"/>
    <row r="4791" s="33" customFormat="1" ht="15.75" customHeight="1"/>
    <row r="4792" s="33" customFormat="1" ht="15.75" customHeight="1"/>
    <row r="4793" s="33" customFormat="1" ht="15.75" customHeight="1"/>
    <row r="4794" s="33" customFormat="1" ht="15.75" customHeight="1"/>
    <row r="4795" s="33" customFormat="1" ht="15.75" customHeight="1"/>
    <row r="4796" s="33" customFormat="1" ht="15.75" customHeight="1"/>
    <row r="4797" s="33" customFormat="1" ht="15.75" customHeight="1"/>
    <row r="4798" s="33" customFormat="1" ht="15.75" customHeight="1"/>
    <row r="4799" s="33" customFormat="1" ht="15.75" customHeight="1"/>
    <row r="4800" s="33" customFormat="1" ht="15.75" customHeight="1"/>
    <row r="4801" s="33" customFormat="1" ht="15.75" customHeight="1"/>
    <row r="4802" s="33" customFormat="1" ht="15.75" customHeight="1"/>
    <row r="4803" s="33" customFormat="1" ht="15.75" customHeight="1"/>
    <row r="4804" s="33" customFormat="1" ht="15.75" customHeight="1"/>
    <row r="4805" s="33" customFormat="1" ht="15.75" customHeight="1"/>
    <row r="4806" s="33" customFormat="1" ht="15.75" customHeight="1"/>
    <row r="4807" s="33" customFormat="1" ht="15.75" customHeight="1"/>
    <row r="4808" s="33" customFormat="1" ht="15.75" customHeight="1"/>
    <row r="4809" s="33" customFormat="1" ht="15.75" customHeight="1"/>
    <row r="4810" s="33" customFormat="1" ht="15.75" customHeight="1"/>
    <row r="4811" s="33" customFormat="1" ht="15.75" customHeight="1"/>
    <row r="4812" s="33" customFormat="1" ht="15.75" customHeight="1"/>
    <row r="4813" s="33" customFormat="1" ht="15.75" customHeight="1"/>
    <row r="4814" s="33" customFormat="1" ht="15.75" customHeight="1"/>
    <row r="4815" s="33" customFormat="1" ht="15.75" customHeight="1"/>
    <row r="4816" s="33" customFormat="1" ht="15.75" customHeight="1"/>
    <row r="4817" s="33" customFormat="1" ht="15.75" customHeight="1"/>
    <row r="4818" s="33" customFormat="1" ht="15.75" customHeight="1"/>
    <row r="4819" s="33" customFormat="1" ht="15.75" customHeight="1"/>
    <row r="4820" s="33" customFormat="1" ht="15.75" customHeight="1"/>
    <row r="4821" s="33" customFormat="1" ht="15.75" customHeight="1"/>
    <row r="4822" s="33" customFormat="1" ht="15.75" customHeight="1"/>
    <row r="4823" s="33" customFormat="1" ht="15.75" customHeight="1"/>
    <row r="4824" s="33" customFormat="1" ht="15.75" customHeight="1"/>
    <row r="4825" s="33" customFormat="1" ht="15.75" customHeight="1"/>
    <row r="4826" s="33" customFormat="1" ht="15.75" customHeight="1"/>
    <row r="4827" s="33" customFormat="1" ht="15.75" customHeight="1"/>
    <row r="4828" s="33" customFormat="1" ht="15.75" customHeight="1"/>
    <row r="4829" s="33" customFormat="1" ht="15.75" customHeight="1"/>
    <row r="4830" s="33" customFormat="1" ht="15.75" customHeight="1"/>
    <row r="4831" s="33" customFormat="1" ht="15.75" customHeight="1"/>
    <row r="4832" s="33" customFormat="1" ht="15.75" customHeight="1"/>
    <row r="4833" s="33" customFormat="1" ht="15.75" customHeight="1"/>
    <row r="4834" s="33" customFormat="1" ht="15.75" customHeight="1"/>
    <row r="4835" s="33" customFormat="1" ht="15.75" customHeight="1"/>
    <row r="4836" s="33" customFormat="1" ht="15.75" customHeight="1"/>
    <row r="4837" s="33" customFormat="1" ht="15.75" customHeight="1"/>
    <row r="4838" s="33" customFormat="1" ht="15.75" customHeight="1"/>
    <row r="4839" s="33" customFormat="1" ht="15.75" customHeight="1"/>
    <row r="4840" s="33" customFormat="1" ht="15.75" customHeight="1"/>
    <row r="4841" s="33" customFormat="1" ht="15.75" customHeight="1"/>
    <row r="4842" s="33" customFormat="1" ht="15.75" customHeight="1"/>
    <row r="4843" s="33" customFormat="1" ht="15.75" customHeight="1"/>
    <row r="4844" s="33" customFormat="1" ht="15.75" customHeight="1"/>
    <row r="4845" s="33" customFormat="1" ht="15.75" customHeight="1"/>
    <row r="4846" s="33" customFormat="1" ht="15.75" customHeight="1"/>
    <row r="4847" s="33" customFormat="1" ht="15.75" customHeight="1"/>
    <row r="4848" s="33" customFormat="1" ht="15.75" customHeight="1"/>
    <row r="4849" s="33" customFormat="1" ht="15.75" customHeight="1"/>
    <row r="4850" s="33" customFormat="1" ht="15.75" customHeight="1"/>
    <row r="4851" s="33" customFormat="1" ht="15.75" customHeight="1"/>
    <row r="4852" s="33" customFormat="1" ht="15.75" customHeight="1"/>
    <row r="4853" s="33" customFormat="1" ht="15.75" customHeight="1"/>
    <row r="4854" s="33" customFormat="1" ht="15.75" customHeight="1"/>
    <row r="4855" s="33" customFormat="1" ht="15.75" customHeight="1"/>
    <row r="4856" s="33" customFormat="1" ht="15.75" customHeight="1"/>
    <row r="4857" s="33" customFormat="1" ht="15.75" customHeight="1"/>
    <row r="4858" s="33" customFormat="1" ht="15.75" customHeight="1"/>
    <row r="4859" s="33" customFormat="1" ht="15.75" customHeight="1"/>
    <row r="4860" s="33" customFormat="1" ht="15.75" customHeight="1"/>
    <row r="4861" s="33" customFormat="1" ht="15.75" customHeight="1"/>
    <row r="4862" s="33" customFormat="1" ht="15.75" customHeight="1"/>
    <row r="4863" s="33" customFormat="1" ht="15.75" customHeight="1"/>
    <row r="4864" s="33" customFormat="1" ht="15.75" customHeight="1"/>
    <row r="4865" s="33" customFormat="1" ht="15.75" customHeight="1"/>
    <row r="4866" s="33" customFormat="1" ht="15.75" customHeight="1"/>
    <row r="4867" s="33" customFormat="1" ht="15.75" customHeight="1"/>
    <row r="4868" s="33" customFormat="1" ht="15.75" customHeight="1"/>
    <row r="4869" s="33" customFormat="1" ht="15.75" customHeight="1"/>
    <row r="4870" s="33" customFormat="1" ht="15.75" customHeight="1"/>
    <row r="4871" s="33" customFormat="1" ht="15.75" customHeight="1"/>
    <row r="4872" s="33" customFormat="1" ht="15.75" customHeight="1"/>
    <row r="4873" s="33" customFormat="1" ht="15.75" customHeight="1"/>
    <row r="4874" s="33" customFormat="1" ht="15.75" customHeight="1"/>
    <row r="4875" s="33" customFormat="1" ht="15.75" customHeight="1"/>
    <row r="4876" s="33" customFormat="1" ht="15.75" customHeight="1"/>
    <row r="4877" s="33" customFormat="1" ht="15.75" customHeight="1"/>
    <row r="4878" s="33" customFormat="1" ht="15.75" customHeight="1"/>
    <row r="4879" s="33" customFormat="1" ht="15.75" customHeight="1"/>
    <row r="4880" s="33" customFormat="1" ht="15.75" customHeight="1"/>
    <row r="4881" s="33" customFormat="1" ht="15.75" customHeight="1"/>
    <row r="4882" s="33" customFormat="1" ht="15.75" customHeight="1"/>
    <row r="4883" s="33" customFormat="1" ht="15.75" customHeight="1"/>
    <row r="4884" s="33" customFormat="1" ht="15.75" customHeight="1"/>
    <row r="4885" s="33" customFormat="1" ht="15.75" customHeight="1"/>
    <row r="4886" s="33" customFormat="1" ht="15.75" customHeight="1"/>
    <row r="4887" s="33" customFormat="1" ht="15.75" customHeight="1"/>
    <row r="4888" s="33" customFormat="1" ht="15.75" customHeight="1"/>
    <row r="4889" s="33" customFormat="1" ht="15.75" customHeight="1"/>
    <row r="4890" s="33" customFormat="1" ht="15.75" customHeight="1"/>
    <row r="4891" s="33" customFormat="1" ht="15.75" customHeight="1"/>
    <row r="4892" s="33" customFormat="1" ht="15.75" customHeight="1"/>
    <row r="4893" s="33" customFormat="1" ht="15.75" customHeight="1"/>
    <row r="4894" s="33" customFormat="1" ht="15.75" customHeight="1"/>
    <row r="4895" s="33" customFormat="1" ht="15.75" customHeight="1"/>
    <row r="4896" s="33" customFormat="1" ht="15.75" customHeight="1"/>
    <row r="4897" s="33" customFormat="1" ht="15.75" customHeight="1"/>
    <row r="4898" s="33" customFormat="1" ht="15.75" customHeight="1"/>
    <row r="4899" s="33" customFormat="1" ht="15.75" customHeight="1"/>
    <row r="4900" s="33" customFormat="1" ht="15.75" customHeight="1"/>
    <row r="4901" s="33" customFormat="1" ht="15.75" customHeight="1"/>
    <row r="4902" s="33" customFormat="1" ht="15.75" customHeight="1"/>
    <row r="4903" s="33" customFormat="1" ht="15.75" customHeight="1"/>
    <row r="4904" s="33" customFormat="1" ht="15.75" customHeight="1"/>
    <row r="4905" s="33" customFormat="1" ht="15.75" customHeight="1"/>
    <row r="4906" s="33" customFormat="1" ht="15.75" customHeight="1"/>
    <row r="4907" s="33" customFormat="1" ht="15.75" customHeight="1"/>
    <row r="4908" s="33" customFormat="1" ht="15.75" customHeight="1"/>
    <row r="4909" s="33" customFormat="1" ht="15.75" customHeight="1"/>
    <row r="4910" s="33" customFormat="1" ht="15.75" customHeight="1"/>
    <row r="4911" s="33" customFormat="1" ht="15.75" customHeight="1"/>
    <row r="4912" s="33" customFormat="1" ht="15.75" customHeight="1"/>
    <row r="4913" s="33" customFormat="1" ht="15.75" customHeight="1"/>
    <row r="4914" s="33" customFormat="1" ht="15.75" customHeight="1"/>
    <row r="4915" s="33" customFormat="1" ht="15.75" customHeight="1"/>
    <row r="4916" s="33" customFormat="1" ht="15.75" customHeight="1"/>
    <row r="4917" s="33" customFormat="1" ht="15.75" customHeight="1"/>
    <row r="4918" s="33" customFormat="1" ht="15.75" customHeight="1"/>
    <row r="4919" s="33" customFormat="1" ht="15.75" customHeight="1"/>
    <row r="4920" s="33" customFormat="1" ht="15.75" customHeight="1"/>
    <row r="4921" s="33" customFormat="1" ht="15.75" customHeight="1"/>
    <row r="4922" s="33" customFormat="1" ht="15.75" customHeight="1"/>
    <row r="4923" s="33" customFormat="1" ht="15.75" customHeight="1"/>
    <row r="4924" s="33" customFormat="1" ht="15.75" customHeight="1"/>
    <row r="4925" s="33" customFormat="1" ht="15.75" customHeight="1"/>
    <row r="4926" s="33" customFormat="1" ht="15.75" customHeight="1"/>
    <row r="4927" s="33" customFormat="1" ht="15.75" customHeight="1"/>
    <row r="4928" s="33" customFormat="1" ht="15.75" customHeight="1"/>
    <row r="4929" s="33" customFormat="1" ht="15.75" customHeight="1"/>
    <row r="4930" s="33" customFormat="1" ht="15.75" customHeight="1"/>
    <row r="4931" s="33" customFormat="1" ht="15.75" customHeight="1"/>
    <row r="4932" s="33" customFormat="1" ht="15.75" customHeight="1"/>
    <row r="4933" s="33" customFormat="1" ht="15.75" customHeight="1"/>
    <row r="4934" s="33" customFormat="1" ht="15.75" customHeight="1"/>
    <row r="4935" s="33" customFormat="1" ht="15.75" customHeight="1"/>
    <row r="4936" s="33" customFormat="1" ht="15.75" customHeight="1"/>
    <row r="4937" s="33" customFormat="1" ht="15.75" customHeight="1"/>
    <row r="4938" s="33" customFormat="1" ht="15.75" customHeight="1"/>
    <row r="4939" s="33" customFormat="1" ht="15.75" customHeight="1"/>
    <row r="4940" s="33" customFormat="1" ht="15.75" customHeight="1"/>
    <row r="4941" s="33" customFormat="1" ht="15.75" customHeight="1"/>
    <row r="4942" s="33" customFormat="1" ht="15.75" customHeight="1"/>
    <row r="4943" s="33" customFormat="1" ht="15.75" customHeight="1"/>
    <row r="4944" s="33" customFormat="1" ht="15.75" customHeight="1"/>
    <row r="4945" s="33" customFormat="1" ht="15.75" customHeight="1"/>
    <row r="4946" s="33" customFormat="1" ht="15.75" customHeight="1"/>
    <row r="4947" s="33" customFormat="1" ht="15.75" customHeight="1"/>
    <row r="4948" s="33" customFormat="1" ht="15.75" customHeight="1"/>
    <row r="4949" s="33" customFormat="1" ht="15.75" customHeight="1"/>
    <row r="4950" s="33" customFormat="1" ht="15.75" customHeight="1"/>
    <row r="4951" s="33" customFormat="1" ht="15.75" customHeight="1"/>
    <row r="4952" s="33" customFormat="1" ht="15.75" customHeight="1"/>
    <row r="4953" s="33" customFormat="1" ht="15.75" customHeight="1"/>
    <row r="4954" s="33" customFormat="1" ht="15.75" customHeight="1"/>
    <row r="4955" s="33" customFormat="1" ht="15.75" customHeight="1"/>
    <row r="4956" s="33" customFormat="1" ht="15.75" customHeight="1"/>
    <row r="4957" s="33" customFormat="1" ht="15.75" customHeight="1"/>
    <row r="4958" s="33" customFormat="1" ht="15.75" customHeight="1"/>
    <row r="4959" s="33" customFormat="1" ht="15.75" customHeight="1"/>
    <row r="4960" s="33" customFormat="1" ht="15.75" customHeight="1"/>
    <row r="4961" s="33" customFormat="1" ht="15.75" customHeight="1"/>
    <row r="4962" s="33" customFormat="1" ht="15.75" customHeight="1"/>
    <row r="4963" s="33" customFormat="1" ht="15.75" customHeight="1"/>
    <row r="4964" s="33" customFormat="1" ht="15.75" customHeight="1"/>
    <row r="4965" s="33" customFormat="1" ht="15.75" customHeight="1"/>
    <row r="4966" s="33" customFormat="1" ht="15.75" customHeight="1"/>
    <row r="4967" s="33" customFormat="1" ht="15.75" customHeight="1"/>
    <row r="4968" s="33" customFormat="1" ht="15.75" customHeight="1"/>
    <row r="4969" s="33" customFormat="1" ht="15.75" customHeight="1"/>
    <row r="4970" s="33" customFormat="1" ht="15.75" customHeight="1"/>
    <row r="4971" s="33" customFormat="1" ht="15.75" customHeight="1"/>
    <row r="4972" s="33" customFormat="1" ht="15.75" customHeight="1"/>
    <row r="4973" s="33" customFormat="1" ht="15.75" customHeight="1"/>
    <row r="4974" s="33" customFormat="1" ht="15.75" customHeight="1"/>
    <row r="4975" s="33" customFormat="1" ht="15.75" customHeight="1"/>
    <row r="4976" s="33" customFormat="1" ht="15.75" customHeight="1"/>
    <row r="4977" s="33" customFormat="1" ht="15.75" customHeight="1"/>
    <row r="4978" s="33" customFormat="1" ht="15.75" customHeight="1"/>
    <row r="4979" s="33" customFormat="1" ht="15.75" customHeight="1"/>
    <row r="4980" s="33" customFormat="1" ht="15.75" customHeight="1"/>
    <row r="4981" s="33" customFormat="1" ht="15.75" customHeight="1"/>
    <row r="4982" s="33" customFormat="1" ht="15.75" customHeight="1"/>
    <row r="4983" s="33" customFormat="1" ht="15.75" customHeight="1"/>
    <row r="4984" s="33" customFormat="1" ht="15.75" customHeight="1"/>
    <row r="4985" s="33" customFormat="1" ht="15.75" customHeight="1"/>
    <row r="4986" s="33" customFormat="1" ht="15.75" customHeight="1"/>
    <row r="4987" s="33" customFormat="1" ht="15.75" customHeight="1"/>
    <row r="4988" s="33" customFormat="1" ht="15.75" customHeight="1"/>
    <row r="4989" s="33" customFormat="1" ht="15.75" customHeight="1"/>
    <row r="4990" s="33" customFormat="1" ht="15.75" customHeight="1"/>
    <row r="4991" s="33" customFormat="1" ht="15.75" customHeight="1"/>
    <row r="4992" s="33" customFormat="1" ht="15.75" customHeight="1"/>
    <row r="4993" s="33" customFormat="1" ht="15.75" customHeight="1"/>
    <row r="4994" s="33" customFormat="1" ht="15.75" customHeight="1"/>
    <row r="4995" s="33" customFormat="1" ht="15.75" customHeight="1"/>
    <row r="4996" s="33" customFormat="1" ht="15.75" customHeight="1"/>
    <row r="4997" s="33" customFormat="1" ht="15.75" customHeight="1"/>
    <row r="4998" s="33" customFormat="1" ht="15.75" customHeight="1"/>
    <row r="4999" s="33" customFormat="1" ht="15.75" customHeight="1"/>
    <row r="5000" s="33" customFormat="1" ht="15.75" customHeight="1"/>
    <row r="5001" s="33" customFormat="1" ht="15.75" customHeight="1"/>
    <row r="5002" s="33" customFormat="1" ht="15.75" customHeight="1"/>
    <row r="5003" s="33" customFormat="1" ht="15.75" customHeight="1"/>
    <row r="5004" s="33" customFormat="1" ht="15.75" customHeight="1"/>
    <row r="5005" s="33" customFormat="1" ht="15.75" customHeight="1"/>
    <row r="5006" s="33" customFormat="1" ht="15.75" customHeight="1"/>
    <row r="5007" s="33" customFormat="1" ht="15.75" customHeight="1"/>
    <row r="5008" s="33" customFormat="1" ht="15.75" customHeight="1"/>
    <row r="5009" s="33" customFormat="1" ht="15.75" customHeight="1"/>
    <row r="5010" s="33" customFormat="1" ht="15.75" customHeight="1"/>
    <row r="5011" s="33" customFormat="1" ht="15.75" customHeight="1"/>
    <row r="5012" s="33" customFormat="1" ht="15.75" customHeight="1"/>
    <row r="5013" s="33" customFormat="1" ht="15.75" customHeight="1"/>
    <row r="5014" s="33" customFormat="1" ht="15.75" customHeight="1"/>
    <row r="5015" s="33" customFormat="1" ht="15.75" customHeight="1"/>
    <row r="5016" s="33" customFormat="1" ht="15.75" customHeight="1"/>
    <row r="5017" s="33" customFormat="1" ht="15.75" customHeight="1"/>
    <row r="5018" s="33" customFormat="1" ht="15.75" customHeight="1"/>
    <row r="5019" s="33" customFormat="1" ht="15.75" customHeight="1"/>
    <row r="5020" s="33" customFormat="1" ht="15.75" customHeight="1"/>
    <row r="5021" s="33" customFormat="1" ht="15.75" customHeight="1"/>
    <row r="5022" s="33" customFormat="1" ht="15.75" customHeight="1"/>
    <row r="5023" s="33" customFormat="1" ht="15.75" customHeight="1"/>
    <row r="5024" s="33" customFormat="1" ht="15.75" customHeight="1"/>
    <row r="5025" s="33" customFormat="1" ht="15.75" customHeight="1"/>
    <row r="5026" s="33" customFormat="1" ht="15.75" customHeight="1"/>
    <row r="5027" s="33" customFormat="1" ht="15.75" customHeight="1"/>
    <row r="5028" s="33" customFormat="1" ht="15.75" customHeight="1"/>
    <row r="5029" s="33" customFormat="1" ht="15.75" customHeight="1"/>
    <row r="5030" s="33" customFormat="1" ht="15.75" customHeight="1"/>
    <row r="5031" s="33" customFormat="1" ht="15.75" customHeight="1"/>
    <row r="5032" s="33" customFormat="1" ht="15.75" customHeight="1"/>
    <row r="5033" s="33" customFormat="1" ht="15.75" customHeight="1"/>
    <row r="5034" s="33" customFormat="1" ht="15.75" customHeight="1"/>
    <row r="5035" s="33" customFormat="1" ht="15.75" customHeight="1"/>
    <row r="5036" s="33" customFormat="1" ht="15.75" customHeight="1"/>
    <row r="5037" s="33" customFormat="1" ht="15.75" customHeight="1"/>
    <row r="5038" s="33" customFormat="1" ht="15.75" customHeight="1"/>
    <row r="5039" s="33" customFormat="1" ht="15.75" customHeight="1"/>
    <row r="5040" s="33" customFormat="1" ht="15.75" customHeight="1"/>
    <row r="5041" s="33" customFormat="1" ht="15.75" customHeight="1"/>
    <row r="5042" s="33" customFormat="1" ht="15.75" customHeight="1"/>
    <row r="5043" s="33" customFormat="1" ht="15.75" customHeight="1"/>
    <row r="5044" s="33" customFormat="1" ht="15.75" customHeight="1"/>
    <row r="5045" s="33" customFormat="1" ht="15.75" customHeight="1"/>
    <row r="5046" s="33" customFormat="1" ht="15.75" customHeight="1"/>
    <row r="5047" s="33" customFormat="1" ht="15.75" customHeight="1"/>
    <row r="5048" s="33" customFormat="1" ht="15.75" customHeight="1"/>
    <row r="5049" s="33" customFormat="1" ht="15.75" customHeight="1"/>
    <row r="5050" s="33" customFormat="1" ht="15.75" customHeight="1"/>
    <row r="5051" s="33" customFormat="1" ht="15.75" customHeight="1"/>
    <row r="5052" s="33" customFormat="1" ht="15.75" customHeight="1"/>
    <row r="5053" s="33" customFormat="1" ht="15.75" customHeight="1"/>
    <row r="5054" s="33" customFormat="1" ht="15.75" customHeight="1"/>
    <row r="5055" s="33" customFormat="1" ht="15.75" customHeight="1"/>
    <row r="5056" s="33" customFormat="1" ht="15.75" customHeight="1"/>
    <row r="5057" s="33" customFormat="1" ht="15.75" customHeight="1"/>
    <row r="5058" s="33" customFormat="1" ht="15.75" customHeight="1"/>
    <row r="5059" s="33" customFormat="1" ht="15.75" customHeight="1"/>
    <row r="5060" s="33" customFormat="1" ht="15.75" customHeight="1"/>
    <row r="5061" s="33" customFormat="1" ht="15.75" customHeight="1"/>
    <row r="5062" s="33" customFormat="1" ht="15.75" customHeight="1"/>
    <row r="5063" s="33" customFormat="1" ht="15.75" customHeight="1"/>
    <row r="5064" s="33" customFormat="1" ht="15.75" customHeight="1"/>
    <row r="5065" s="33" customFormat="1" ht="15.75" customHeight="1"/>
    <row r="5066" s="33" customFormat="1" ht="15.75" customHeight="1"/>
    <row r="5067" s="33" customFormat="1" ht="15.75" customHeight="1"/>
    <row r="5068" s="33" customFormat="1" ht="15.75" customHeight="1"/>
    <row r="5069" s="33" customFormat="1" ht="15.75" customHeight="1"/>
    <row r="5070" s="33" customFormat="1" ht="15.75" customHeight="1"/>
    <row r="5071" s="33" customFormat="1" ht="15.75" customHeight="1"/>
    <row r="5072" s="33" customFormat="1" ht="15.75" customHeight="1"/>
    <row r="5073" s="33" customFormat="1" ht="15.75" customHeight="1"/>
    <row r="5074" s="33" customFormat="1" ht="15.75" customHeight="1"/>
    <row r="5075" s="33" customFormat="1" ht="15.75" customHeight="1"/>
    <row r="5076" s="33" customFormat="1" ht="15.75" customHeight="1"/>
    <row r="5077" s="33" customFormat="1" ht="15.75" customHeight="1"/>
    <row r="5078" s="33" customFormat="1" ht="15.75" customHeight="1"/>
    <row r="5079" s="33" customFormat="1" ht="15.75" customHeight="1"/>
    <row r="5080" s="33" customFormat="1" ht="15.75" customHeight="1"/>
    <row r="5081" s="33" customFormat="1" ht="15.75" customHeight="1"/>
    <row r="5082" s="33" customFormat="1" ht="15.75" customHeight="1"/>
    <row r="5083" s="33" customFormat="1" ht="15.75" customHeight="1"/>
    <row r="5084" s="33" customFormat="1" ht="15.75" customHeight="1"/>
    <row r="5085" s="33" customFormat="1" ht="15.75" customHeight="1"/>
    <row r="5086" s="33" customFormat="1" ht="15.75" customHeight="1"/>
    <row r="5087" s="33" customFormat="1" ht="15.75" customHeight="1"/>
    <row r="5088" s="33" customFormat="1" ht="15.75" customHeight="1"/>
    <row r="5089" s="33" customFormat="1" ht="15.75" customHeight="1"/>
    <row r="5090" s="33" customFormat="1" ht="15.75" customHeight="1"/>
    <row r="5091" s="33" customFormat="1" ht="15.75" customHeight="1"/>
    <row r="5092" s="33" customFormat="1" ht="15.75" customHeight="1"/>
    <row r="5093" s="33" customFormat="1" ht="15.75" customHeight="1"/>
    <row r="5094" s="33" customFormat="1" ht="15.75" customHeight="1"/>
    <row r="5095" s="33" customFormat="1" ht="15.75" customHeight="1"/>
    <row r="5096" s="33" customFormat="1" ht="15.75" customHeight="1"/>
    <row r="5097" s="33" customFormat="1" ht="15.75" customHeight="1"/>
    <row r="5098" s="33" customFormat="1" ht="15.75" customHeight="1"/>
    <row r="5099" s="33" customFormat="1" ht="15.75" customHeight="1"/>
    <row r="5100" s="33" customFormat="1" ht="15.75" customHeight="1"/>
    <row r="5101" s="33" customFormat="1" ht="15.75" customHeight="1"/>
    <row r="5102" s="33" customFormat="1" ht="15.75" customHeight="1"/>
    <row r="5103" s="33" customFormat="1" ht="15.75" customHeight="1"/>
    <row r="5104" s="33" customFormat="1" ht="15.75" customHeight="1"/>
    <row r="5105" s="33" customFormat="1" ht="15.75" customHeight="1"/>
    <row r="5106" s="33" customFormat="1" ht="15.75" customHeight="1"/>
    <row r="5107" s="33" customFormat="1" ht="15.75" customHeight="1"/>
    <row r="5108" s="33" customFormat="1" ht="15.75" customHeight="1"/>
    <row r="5109" s="33" customFormat="1" ht="15.75" customHeight="1"/>
    <row r="5110" s="33" customFormat="1" ht="15.75" customHeight="1"/>
    <row r="5111" s="33" customFormat="1" ht="15.75" customHeight="1"/>
    <row r="5112" s="33" customFormat="1" ht="15.75" customHeight="1"/>
    <row r="5113" s="33" customFormat="1" ht="15.75" customHeight="1"/>
    <row r="5114" s="33" customFormat="1" ht="15.75" customHeight="1"/>
    <row r="5115" s="33" customFormat="1" ht="15.75" customHeight="1"/>
    <row r="5116" s="33" customFormat="1" ht="15.75" customHeight="1"/>
    <row r="5117" s="33" customFormat="1" ht="15.75" customHeight="1"/>
    <row r="5118" s="33" customFormat="1" ht="15.75" customHeight="1"/>
    <row r="5119" s="33" customFormat="1" ht="15.75" customHeight="1"/>
    <row r="5120" s="33" customFormat="1" ht="15.75" customHeight="1"/>
    <row r="5121" s="33" customFormat="1" ht="15.75" customHeight="1"/>
    <row r="5122" s="33" customFormat="1" ht="15.75" customHeight="1"/>
    <row r="5123" s="33" customFormat="1" ht="15.75" customHeight="1"/>
    <row r="5124" s="33" customFormat="1" ht="15.75" customHeight="1"/>
    <row r="5125" s="33" customFormat="1" ht="15.75" customHeight="1"/>
    <row r="5126" s="33" customFormat="1" ht="15.75" customHeight="1"/>
    <row r="5127" s="33" customFormat="1" ht="15.75" customHeight="1"/>
    <row r="5128" s="33" customFormat="1" ht="15.75" customHeight="1"/>
    <row r="5129" s="33" customFormat="1" ht="15.75" customHeight="1"/>
    <row r="5130" s="33" customFormat="1" ht="15.75" customHeight="1"/>
    <row r="5131" s="33" customFormat="1" ht="15.75" customHeight="1"/>
    <row r="5132" s="33" customFormat="1" ht="15.75" customHeight="1"/>
    <row r="5133" s="33" customFormat="1" ht="15.75" customHeight="1"/>
    <row r="5134" s="33" customFormat="1" ht="15.75" customHeight="1"/>
    <row r="5135" s="33" customFormat="1" ht="15.75" customHeight="1"/>
    <row r="5136" s="33" customFormat="1" ht="15.75" customHeight="1"/>
    <row r="5137" s="33" customFormat="1" ht="15.75" customHeight="1"/>
    <row r="5138" s="33" customFormat="1" ht="15.75" customHeight="1"/>
    <row r="5139" s="33" customFormat="1" ht="15.75" customHeight="1"/>
    <row r="5140" s="33" customFormat="1" ht="15.75" customHeight="1"/>
    <row r="5141" s="33" customFormat="1" ht="15.75" customHeight="1"/>
    <row r="5142" s="33" customFormat="1" ht="15.75" customHeight="1"/>
    <row r="5143" s="33" customFormat="1" ht="15.75" customHeight="1"/>
    <row r="5144" s="33" customFormat="1" ht="15.75" customHeight="1"/>
    <row r="5145" s="33" customFormat="1" ht="15.75" customHeight="1"/>
    <row r="5146" s="33" customFormat="1" ht="15.75" customHeight="1"/>
    <row r="5147" s="33" customFormat="1" ht="15.75" customHeight="1"/>
    <row r="5148" s="33" customFormat="1" ht="15.75" customHeight="1"/>
    <row r="5149" s="33" customFormat="1" ht="15.75" customHeight="1"/>
    <row r="5150" s="33" customFormat="1" ht="15.75" customHeight="1"/>
    <row r="5151" s="33" customFormat="1" ht="15.75" customHeight="1"/>
    <row r="5152" s="33" customFormat="1" ht="15.75" customHeight="1"/>
    <row r="5153" s="33" customFormat="1" ht="15.75" customHeight="1"/>
    <row r="5154" s="33" customFormat="1" ht="15.75" customHeight="1"/>
    <row r="5155" s="33" customFormat="1" ht="15.75" customHeight="1"/>
    <row r="5156" s="33" customFormat="1" ht="15.75" customHeight="1"/>
    <row r="5157" s="33" customFormat="1" ht="15.75" customHeight="1"/>
    <row r="5158" s="33" customFormat="1" ht="15.75" customHeight="1"/>
    <row r="5159" s="33" customFormat="1" ht="15.75" customHeight="1"/>
    <row r="5160" s="33" customFormat="1" ht="15.75" customHeight="1"/>
    <row r="5161" s="33" customFormat="1" ht="15.75" customHeight="1"/>
    <row r="5162" s="33" customFormat="1" ht="15.75" customHeight="1"/>
    <row r="5163" s="33" customFormat="1" ht="15.75" customHeight="1"/>
    <row r="5164" s="33" customFormat="1" ht="15.75" customHeight="1"/>
    <row r="5165" s="33" customFormat="1" ht="15.75" customHeight="1"/>
    <row r="5166" s="33" customFormat="1" ht="15.75" customHeight="1"/>
    <row r="5167" s="33" customFormat="1" ht="15.75" customHeight="1"/>
    <row r="5168" s="33" customFormat="1" ht="15.75" customHeight="1"/>
    <row r="5169" s="33" customFormat="1" ht="15.75" customHeight="1"/>
    <row r="5170" s="33" customFormat="1" ht="15.75" customHeight="1"/>
    <row r="5171" s="33" customFormat="1" ht="15.75" customHeight="1"/>
    <row r="5172" s="33" customFormat="1" ht="15.75" customHeight="1"/>
    <row r="5173" s="33" customFormat="1" ht="15.75" customHeight="1"/>
    <row r="5174" s="33" customFormat="1" ht="15.75" customHeight="1"/>
    <row r="5175" s="33" customFormat="1" ht="15.75" customHeight="1"/>
    <row r="5176" s="33" customFormat="1" ht="15.75" customHeight="1"/>
    <row r="5177" s="33" customFormat="1" ht="15.75" customHeight="1"/>
    <row r="5178" s="33" customFormat="1" ht="15.75" customHeight="1"/>
    <row r="5179" s="33" customFormat="1" ht="15.75" customHeight="1"/>
    <row r="5180" s="33" customFormat="1" ht="15.75" customHeight="1"/>
    <row r="5181" s="33" customFormat="1" ht="15.75" customHeight="1"/>
    <row r="5182" s="33" customFormat="1" ht="15.75" customHeight="1"/>
    <row r="5183" s="33" customFormat="1" ht="15.75" customHeight="1"/>
    <row r="5184" s="33" customFormat="1" ht="15.75" customHeight="1"/>
    <row r="5185" s="33" customFormat="1" ht="15.75" customHeight="1"/>
    <row r="5186" s="33" customFormat="1" ht="15.75" customHeight="1"/>
    <row r="5187" s="33" customFormat="1" ht="15.75" customHeight="1"/>
    <row r="5188" s="33" customFormat="1" ht="15.75" customHeight="1"/>
    <row r="5189" s="33" customFormat="1" ht="15.75" customHeight="1"/>
    <row r="5190" s="33" customFormat="1" ht="15.75" customHeight="1"/>
    <row r="5191" s="33" customFormat="1" ht="15.75" customHeight="1"/>
    <row r="5192" s="33" customFormat="1" ht="15.75" customHeight="1"/>
    <row r="5193" s="33" customFormat="1" ht="15.75" customHeight="1"/>
    <row r="5194" s="33" customFormat="1" ht="15.75" customHeight="1"/>
    <row r="5195" s="33" customFormat="1" ht="15.75" customHeight="1"/>
    <row r="5196" s="33" customFormat="1" ht="15.75" customHeight="1"/>
    <row r="5197" s="33" customFormat="1" ht="15.75" customHeight="1"/>
    <row r="5198" s="33" customFormat="1" ht="15.75" customHeight="1"/>
    <row r="5199" s="33" customFormat="1" ht="15.75" customHeight="1"/>
    <row r="5200" s="33" customFormat="1" ht="15.75" customHeight="1"/>
    <row r="5201" s="33" customFormat="1" ht="15.75" customHeight="1"/>
    <row r="5202" s="33" customFormat="1" ht="15.75" customHeight="1"/>
    <row r="5203" s="33" customFormat="1" ht="15.75" customHeight="1"/>
    <row r="5204" s="33" customFormat="1" ht="15.75" customHeight="1"/>
    <row r="5205" s="33" customFormat="1" ht="15.75" customHeight="1"/>
    <row r="5206" s="33" customFormat="1" ht="15.75" customHeight="1"/>
    <row r="5207" s="33" customFormat="1" ht="15.75" customHeight="1"/>
    <row r="5208" s="33" customFormat="1" ht="15.75" customHeight="1"/>
    <row r="5209" s="33" customFormat="1" ht="15.75" customHeight="1"/>
    <row r="5210" s="33" customFormat="1" ht="15.75" customHeight="1"/>
    <row r="5211" s="33" customFormat="1" ht="15.75" customHeight="1"/>
    <row r="5212" s="33" customFormat="1" ht="15.75" customHeight="1"/>
    <row r="5213" s="33" customFormat="1" ht="15.75" customHeight="1"/>
    <row r="5214" s="33" customFormat="1" ht="15.75" customHeight="1"/>
    <row r="5215" s="33" customFormat="1" ht="15.75" customHeight="1"/>
    <row r="5216" s="33" customFormat="1" ht="15.75" customHeight="1"/>
    <row r="5217" s="33" customFormat="1" ht="15.75" customHeight="1"/>
    <row r="5218" s="33" customFormat="1" ht="15.75" customHeight="1"/>
    <row r="5219" s="33" customFormat="1" ht="15.75" customHeight="1"/>
    <row r="5220" s="33" customFormat="1" ht="15.75" customHeight="1"/>
    <row r="5221" s="33" customFormat="1" ht="15.75" customHeight="1"/>
    <row r="5222" s="33" customFormat="1" ht="15.75" customHeight="1"/>
    <row r="5223" s="33" customFormat="1" ht="15.75" customHeight="1"/>
    <row r="5224" s="33" customFormat="1" ht="15.75" customHeight="1"/>
    <row r="5225" s="33" customFormat="1" ht="15.75" customHeight="1"/>
    <row r="5226" s="33" customFormat="1" ht="15.75" customHeight="1"/>
    <row r="5227" s="33" customFormat="1" ht="15.75" customHeight="1"/>
    <row r="5228" s="33" customFormat="1" ht="15.75" customHeight="1"/>
    <row r="5229" s="33" customFormat="1" ht="15.75" customHeight="1"/>
    <row r="5230" s="33" customFormat="1" ht="15.75" customHeight="1"/>
    <row r="5231" s="33" customFormat="1" ht="15.75" customHeight="1"/>
    <row r="5232" s="33" customFormat="1" ht="15.75" customHeight="1"/>
    <row r="5233" s="33" customFormat="1" ht="15.75" customHeight="1"/>
    <row r="5234" s="33" customFormat="1" ht="15.75" customHeight="1"/>
    <row r="5235" s="33" customFormat="1" ht="15.75" customHeight="1"/>
    <row r="5236" s="33" customFormat="1" ht="15.75" customHeight="1"/>
    <row r="5237" s="33" customFormat="1" ht="15.75" customHeight="1"/>
    <row r="5238" s="33" customFormat="1" ht="15.75" customHeight="1"/>
    <row r="5239" s="33" customFormat="1" ht="15.75" customHeight="1"/>
    <row r="5240" s="33" customFormat="1" ht="15.75" customHeight="1"/>
    <row r="5241" s="33" customFormat="1" ht="15.75" customHeight="1"/>
    <row r="5242" s="33" customFormat="1" ht="15.75" customHeight="1"/>
    <row r="5243" s="33" customFormat="1" ht="15.75" customHeight="1"/>
    <row r="5244" s="33" customFormat="1" ht="15.75" customHeight="1"/>
    <row r="5245" s="33" customFormat="1" ht="15.75" customHeight="1"/>
    <row r="5246" s="33" customFormat="1" ht="15.75" customHeight="1"/>
    <row r="5247" s="33" customFormat="1" ht="15.75" customHeight="1"/>
    <row r="5248" s="33" customFormat="1" ht="15.75" customHeight="1"/>
    <row r="5249" s="33" customFormat="1" ht="15.75" customHeight="1"/>
    <row r="5250" s="33" customFormat="1" ht="15.75" customHeight="1"/>
    <row r="5251" s="33" customFormat="1" ht="15.75" customHeight="1"/>
    <row r="5252" s="33" customFormat="1" ht="15.75" customHeight="1"/>
    <row r="5253" s="33" customFormat="1" ht="15.75" customHeight="1"/>
    <row r="5254" s="33" customFormat="1" ht="15.75" customHeight="1"/>
    <row r="5255" s="33" customFormat="1" ht="15.75" customHeight="1"/>
    <row r="5256" s="33" customFormat="1" ht="15.75" customHeight="1"/>
    <row r="5257" s="33" customFormat="1" ht="15.75" customHeight="1"/>
    <row r="5258" s="33" customFormat="1" ht="15.75" customHeight="1"/>
    <row r="5259" s="33" customFormat="1" ht="15.75" customHeight="1"/>
    <row r="5260" s="33" customFormat="1" ht="15.75" customHeight="1"/>
    <row r="5261" s="33" customFormat="1" ht="15.75" customHeight="1"/>
    <row r="5262" s="33" customFormat="1" ht="15.75" customHeight="1"/>
    <row r="5263" s="33" customFormat="1" ht="15.75" customHeight="1"/>
    <row r="5264" s="33" customFormat="1" ht="15.75" customHeight="1"/>
    <row r="5265" s="33" customFormat="1" ht="15.75" customHeight="1"/>
    <row r="5266" s="33" customFormat="1" ht="15.75" customHeight="1"/>
    <row r="5267" s="33" customFormat="1" ht="15.75" customHeight="1"/>
    <row r="5268" s="33" customFormat="1" ht="15.75" customHeight="1"/>
    <row r="5269" s="33" customFormat="1" ht="15.75" customHeight="1"/>
    <row r="5270" s="33" customFormat="1" ht="15.75" customHeight="1"/>
    <row r="5271" s="33" customFormat="1" ht="15.75" customHeight="1"/>
    <row r="5272" s="33" customFormat="1" ht="15.75" customHeight="1"/>
    <row r="5273" s="33" customFormat="1" ht="15.75" customHeight="1"/>
    <row r="5274" s="33" customFormat="1" ht="15.75" customHeight="1"/>
    <row r="5275" s="33" customFormat="1" ht="15.75" customHeight="1"/>
    <row r="5276" s="33" customFormat="1" ht="15.75" customHeight="1"/>
    <row r="5277" s="33" customFormat="1" ht="15.75" customHeight="1"/>
    <row r="5278" s="33" customFormat="1" ht="15.75" customHeight="1"/>
    <row r="5279" s="33" customFormat="1" ht="15.75" customHeight="1"/>
    <row r="5280" s="33" customFormat="1" ht="15.75" customHeight="1"/>
    <row r="5281" s="33" customFormat="1" ht="15.75" customHeight="1"/>
    <row r="5282" s="33" customFormat="1" ht="15.75" customHeight="1"/>
    <row r="5283" s="33" customFormat="1" ht="15.75" customHeight="1"/>
    <row r="5284" s="33" customFormat="1" ht="15.75" customHeight="1"/>
    <row r="5285" s="33" customFormat="1" ht="15.75" customHeight="1"/>
    <row r="5286" s="33" customFormat="1" ht="15.75" customHeight="1"/>
    <row r="5287" s="33" customFormat="1" ht="15.75" customHeight="1"/>
    <row r="5288" s="33" customFormat="1" ht="15.75" customHeight="1"/>
    <row r="5289" s="33" customFormat="1" ht="15.75" customHeight="1"/>
    <row r="5290" s="33" customFormat="1" ht="15.75" customHeight="1"/>
    <row r="5291" s="33" customFormat="1" ht="15.75" customHeight="1"/>
    <row r="5292" s="33" customFormat="1" ht="15.75" customHeight="1"/>
    <row r="5293" s="33" customFormat="1" ht="15.75" customHeight="1"/>
    <row r="5294" s="33" customFormat="1" ht="15.75" customHeight="1"/>
    <row r="5295" s="33" customFormat="1" ht="15.75" customHeight="1"/>
    <row r="5296" s="33" customFormat="1" ht="15.75" customHeight="1"/>
    <row r="5297" s="33" customFormat="1" ht="15.75" customHeight="1"/>
    <row r="5298" s="33" customFormat="1" ht="15.75" customHeight="1"/>
    <row r="5299" s="33" customFormat="1" ht="15.75" customHeight="1"/>
    <row r="5300" s="33" customFormat="1" ht="15.75" customHeight="1"/>
    <row r="5301" s="33" customFormat="1" ht="15.75" customHeight="1"/>
    <row r="5302" s="33" customFormat="1" ht="15.75" customHeight="1"/>
    <row r="5303" s="33" customFormat="1" ht="15.75" customHeight="1"/>
    <row r="5304" s="33" customFormat="1" ht="15.75" customHeight="1"/>
    <row r="5305" s="33" customFormat="1" ht="15.75" customHeight="1"/>
    <row r="5306" s="33" customFormat="1" ht="15.75" customHeight="1"/>
    <row r="5307" s="33" customFormat="1" ht="15.75" customHeight="1"/>
    <row r="5308" s="33" customFormat="1" ht="15.75" customHeight="1"/>
    <row r="5309" s="33" customFormat="1" ht="15.75" customHeight="1"/>
    <row r="5310" s="33" customFormat="1" ht="15.75" customHeight="1"/>
    <row r="5311" s="33" customFormat="1" ht="15.75" customHeight="1"/>
    <row r="5312" s="33" customFormat="1" ht="15.75" customHeight="1"/>
    <row r="5313" s="33" customFormat="1" ht="15.75" customHeight="1"/>
    <row r="5314" s="33" customFormat="1" ht="15.75" customHeight="1"/>
    <row r="5315" s="33" customFormat="1" ht="15.75" customHeight="1"/>
    <row r="5316" s="33" customFormat="1" ht="15.75" customHeight="1"/>
    <row r="5317" s="33" customFormat="1" ht="15.75" customHeight="1"/>
    <row r="5318" s="33" customFormat="1" ht="15.75" customHeight="1"/>
    <row r="5319" s="33" customFormat="1" ht="15.75" customHeight="1"/>
    <row r="5320" s="33" customFormat="1" ht="15.75" customHeight="1"/>
    <row r="5321" s="33" customFormat="1" ht="15.75" customHeight="1"/>
    <row r="5322" s="33" customFormat="1" ht="15.75" customHeight="1"/>
    <row r="5323" s="33" customFormat="1" ht="15.75" customHeight="1"/>
    <row r="5324" s="33" customFormat="1" ht="15.75" customHeight="1"/>
    <row r="5325" s="33" customFormat="1" ht="15.75" customHeight="1"/>
    <row r="5326" s="33" customFormat="1" ht="15.75" customHeight="1"/>
    <row r="5327" s="33" customFormat="1" ht="15.75" customHeight="1"/>
    <row r="5328" s="33" customFormat="1" ht="15.75" customHeight="1"/>
    <row r="5329" s="33" customFormat="1" ht="15.75" customHeight="1"/>
    <row r="5330" s="33" customFormat="1" ht="15.75" customHeight="1"/>
    <row r="5331" s="33" customFormat="1" ht="15.75" customHeight="1"/>
    <row r="5332" s="33" customFormat="1" ht="15.75" customHeight="1"/>
    <row r="5333" s="33" customFormat="1" ht="15.75" customHeight="1"/>
    <row r="5334" s="33" customFormat="1" ht="15.75" customHeight="1"/>
    <row r="5335" s="33" customFormat="1" ht="15.75" customHeight="1"/>
    <row r="5336" s="33" customFormat="1" ht="15.75" customHeight="1"/>
    <row r="5337" s="33" customFormat="1" ht="15.75" customHeight="1"/>
    <row r="5338" s="33" customFormat="1" ht="15.75" customHeight="1"/>
    <row r="5339" s="33" customFormat="1" ht="15.75" customHeight="1"/>
    <row r="5340" s="33" customFormat="1" ht="15.75" customHeight="1"/>
    <row r="5341" s="33" customFormat="1" ht="15.75" customHeight="1"/>
    <row r="5342" s="33" customFormat="1" ht="15.75" customHeight="1"/>
    <row r="5343" s="33" customFormat="1" ht="15.75" customHeight="1"/>
    <row r="5344" s="33" customFormat="1" ht="15.75" customHeight="1"/>
    <row r="5345" s="33" customFormat="1" ht="15.75" customHeight="1"/>
    <row r="5346" s="33" customFormat="1" ht="15.75" customHeight="1"/>
    <row r="5347" s="33" customFormat="1" ht="15.75" customHeight="1"/>
    <row r="5348" s="33" customFormat="1" ht="15.75" customHeight="1"/>
    <row r="5349" s="33" customFormat="1" ht="15.75" customHeight="1"/>
    <row r="5350" s="33" customFormat="1" ht="15.75" customHeight="1"/>
    <row r="5351" s="33" customFormat="1" ht="15.75" customHeight="1"/>
    <row r="5352" s="33" customFormat="1" ht="15.75" customHeight="1"/>
    <row r="5353" s="33" customFormat="1" ht="15.75" customHeight="1"/>
    <row r="5354" s="33" customFormat="1" ht="15.75" customHeight="1"/>
    <row r="5355" s="33" customFormat="1" ht="15.75" customHeight="1"/>
    <row r="5356" s="33" customFormat="1" ht="15.75" customHeight="1"/>
    <row r="5357" s="33" customFormat="1" ht="15.75" customHeight="1"/>
    <row r="5358" s="33" customFormat="1" ht="15.75" customHeight="1"/>
    <row r="5359" s="33" customFormat="1" ht="15.75" customHeight="1"/>
    <row r="5360" s="33" customFormat="1" ht="15.75" customHeight="1"/>
    <row r="5361" s="33" customFormat="1" ht="15.75" customHeight="1"/>
    <row r="5362" s="33" customFormat="1" ht="15.75" customHeight="1"/>
    <row r="5363" s="33" customFormat="1" ht="15.75" customHeight="1"/>
    <row r="5364" s="33" customFormat="1" ht="15.75" customHeight="1"/>
    <row r="5365" s="33" customFormat="1" ht="15.75" customHeight="1"/>
    <row r="5366" s="33" customFormat="1" ht="15.75" customHeight="1"/>
    <row r="5367" s="33" customFormat="1" ht="15.75" customHeight="1"/>
    <row r="5368" s="33" customFormat="1" ht="15.75" customHeight="1"/>
    <row r="5369" s="33" customFormat="1" ht="15.75" customHeight="1"/>
    <row r="5370" s="33" customFormat="1" ht="15.75" customHeight="1"/>
    <row r="5371" s="33" customFormat="1" ht="15.75" customHeight="1"/>
    <row r="5372" s="33" customFormat="1" ht="15.75" customHeight="1"/>
    <row r="5373" s="33" customFormat="1" ht="15.75" customHeight="1"/>
    <row r="5374" s="33" customFormat="1" ht="15.75" customHeight="1"/>
    <row r="5375" s="33" customFormat="1" ht="15.75" customHeight="1"/>
    <row r="5376" s="33" customFormat="1" ht="15.75" customHeight="1"/>
    <row r="5377" s="33" customFormat="1" ht="15.75" customHeight="1"/>
    <row r="5378" s="33" customFormat="1" ht="15.75" customHeight="1"/>
    <row r="5379" s="33" customFormat="1" ht="15.75" customHeight="1"/>
    <row r="5380" s="33" customFormat="1" ht="15.75" customHeight="1"/>
    <row r="5381" s="33" customFormat="1" ht="15.75" customHeight="1"/>
    <row r="5382" s="33" customFormat="1" ht="15.75" customHeight="1"/>
    <row r="5383" s="33" customFormat="1" ht="15.75" customHeight="1"/>
    <row r="5384" s="33" customFormat="1" ht="15.75" customHeight="1"/>
    <row r="5385" s="33" customFormat="1" ht="15.75" customHeight="1"/>
    <row r="5386" s="33" customFormat="1" ht="15.75" customHeight="1"/>
    <row r="5387" s="33" customFormat="1" ht="15.75" customHeight="1"/>
    <row r="5388" s="33" customFormat="1" ht="15.75" customHeight="1"/>
    <row r="5389" s="33" customFormat="1" ht="15.75" customHeight="1"/>
    <row r="5390" s="33" customFormat="1" ht="15.75" customHeight="1"/>
    <row r="5391" s="33" customFormat="1" ht="15.75" customHeight="1"/>
    <row r="5392" s="33" customFormat="1" ht="15.75" customHeight="1"/>
    <row r="5393" s="33" customFormat="1" ht="15.75" customHeight="1"/>
    <row r="5394" s="33" customFormat="1" ht="15.75" customHeight="1"/>
    <row r="5395" s="33" customFormat="1" ht="15.75" customHeight="1"/>
    <row r="5396" s="33" customFormat="1" ht="15.75" customHeight="1"/>
    <row r="5397" s="33" customFormat="1" ht="15.75" customHeight="1"/>
    <row r="5398" s="33" customFormat="1" ht="15.75" customHeight="1"/>
    <row r="5399" s="33" customFormat="1" ht="15.75" customHeight="1"/>
    <row r="5400" s="33" customFormat="1" ht="15.75" customHeight="1"/>
    <row r="5401" s="33" customFormat="1" ht="15.75" customHeight="1"/>
    <row r="5402" s="33" customFormat="1" ht="15.75" customHeight="1"/>
    <row r="5403" s="33" customFormat="1" ht="15.75" customHeight="1"/>
    <row r="5404" s="33" customFormat="1" ht="15.75" customHeight="1"/>
    <row r="5405" s="33" customFormat="1" ht="15.75" customHeight="1"/>
    <row r="5406" s="33" customFormat="1" ht="15.75" customHeight="1"/>
    <row r="5407" s="33" customFormat="1" ht="15.75" customHeight="1"/>
    <row r="5408" s="33" customFormat="1" ht="15.75" customHeight="1"/>
    <row r="5409" s="33" customFormat="1" ht="15.75" customHeight="1"/>
    <row r="5410" s="33" customFormat="1" ht="15.75" customHeight="1"/>
    <row r="5411" s="33" customFormat="1" ht="15.75" customHeight="1"/>
    <row r="5412" s="33" customFormat="1" ht="15.75" customHeight="1"/>
    <row r="5413" s="33" customFormat="1" ht="15.75" customHeight="1"/>
    <row r="5414" s="33" customFormat="1" ht="15.75" customHeight="1"/>
    <row r="5415" s="33" customFormat="1" ht="15.75" customHeight="1"/>
    <row r="5416" s="33" customFormat="1" ht="15.75" customHeight="1"/>
    <row r="5417" s="33" customFormat="1" ht="15.75" customHeight="1"/>
    <row r="5418" s="33" customFormat="1" ht="15.75" customHeight="1"/>
    <row r="5419" s="33" customFormat="1" ht="15.75" customHeight="1"/>
    <row r="5420" s="33" customFormat="1" ht="15.75" customHeight="1"/>
    <row r="5421" s="33" customFormat="1" ht="15.75" customHeight="1"/>
    <row r="5422" s="33" customFormat="1" ht="15.75" customHeight="1"/>
    <row r="5423" s="33" customFormat="1" ht="15.75" customHeight="1"/>
    <row r="5424" s="33" customFormat="1" ht="15.75" customHeight="1"/>
    <row r="5425" s="33" customFormat="1" ht="15.75" customHeight="1"/>
    <row r="5426" s="33" customFormat="1" ht="15.75" customHeight="1"/>
    <row r="5427" s="33" customFormat="1" ht="15.75" customHeight="1"/>
    <row r="5428" s="33" customFormat="1" ht="15.75" customHeight="1"/>
    <row r="5429" s="33" customFormat="1" ht="15.75" customHeight="1"/>
    <row r="5430" s="33" customFormat="1" ht="15.75" customHeight="1"/>
    <row r="5431" s="33" customFormat="1" ht="15.75" customHeight="1"/>
    <row r="5432" s="33" customFormat="1" ht="15.75" customHeight="1"/>
    <row r="5433" s="33" customFormat="1" ht="15.75" customHeight="1"/>
    <row r="5434" s="33" customFormat="1" ht="15.75" customHeight="1"/>
    <row r="5435" s="33" customFormat="1" ht="15.75" customHeight="1"/>
    <row r="5436" s="33" customFormat="1" ht="15.75" customHeight="1"/>
    <row r="5437" s="33" customFormat="1" ht="15.75" customHeight="1"/>
    <row r="5438" s="33" customFormat="1" ht="15.75" customHeight="1"/>
    <row r="5439" s="33" customFormat="1" ht="15.75" customHeight="1"/>
    <row r="5440" s="33" customFormat="1" ht="15.75" customHeight="1"/>
    <row r="5441" s="33" customFormat="1" ht="15.75" customHeight="1"/>
    <row r="5442" s="33" customFormat="1" ht="15.75" customHeight="1"/>
    <row r="5443" s="33" customFormat="1" ht="15.75" customHeight="1"/>
    <row r="5444" s="33" customFormat="1" ht="15.75" customHeight="1"/>
    <row r="5445" s="33" customFormat="1" ht="15.75" customHeight="1"/>
    <row r="5446" s="33" customFormat="1" ht="15.75" customHeight="1"/>
    <row r="5447" s="33" customFormat="1" ht="15.75" customHeight="1"/>
    <row r="5448" s="33" customFormat="1" ht="15.75" customHeight="1"/>
    <row r="5449" s="33" customFormat="1" ht="15.75" customHeight="1"/>
    <row r="5450" s="33" customFormat="1" ht="15.75" customHeight="1"/>
    <row r="5451" s="33" customFormat="1" ht="15.75" customHeight="1"/>
    <row r="5452" s="33" customFormat="1" ht="15.75" customHeight="1"/>
    <row r="5453" s="33" customFormat="1" ht="15.75" customHeight="1"/>
    <row r="5454" s="33" customFormat="1" ht="15.75" customHeight="1"/>
    <row r="5455" s="33" customFormat="1" ht="15.75" customHeight="1"/>
    <row r="5456" s="33" customFormat="1" ht="15.75" customHeight="1"/>
    <row r="5457" s="33" customFormat="1" ht="15.75" customHeight="1"/>
    <row r="5458" s="33" customFormat="1" ht="15.75" customHeight="1"/>
    <row r="5459" s="33" customFormat="1" ht="15.75" customHeight="1"/>
    <row r="5460" s="33" customFormat="1" ht="15.75" customHeight="1"/>
    <row r="5461" s="33" customFormat="1" ht="15.75" customHeight="1"/>
    <row r="5462" s="33" customFormat="1" ht="15.75" customHeight="1"/>
    <row r="5463" s="33" customFormat="1" ht="15.75" customHeight="1"/>
    <row r="5464" s="33" customFormat="1" ht="15.75" customHeight="1"/>
    <row r="5465" s="33" customFormat="1" ht="15.75" customHeight="1"/>
    <row r="5466" s="33" customFormat="1" ht="15.75" customHeight="1"/>
    <row r="5467" s="33" customFormat="1" ht="15.75" customHeight="1"/>
    <row r="5468" s="33" customFormat="1" ht="15.75" customHeight="1"/>
    <row r="5469" s="33" customFormat="1" ht="15.75" customHeight="1"/>
    <row r="5470" s="33" customFormat="1" ht="15.75" customHeight="1"/>
    <row r="5471" s="33" customFormat="1" ht="15.75" customHeight="1"/>
    <row r="5472" s="33" customFormat="1" ht="15.75" customHeight="1"/>
    <row r="5473" s="33" customFormat="1" ht="15.75" customHeight="1"/>
    <row r="5474" s="33" customFormat="1" ht="15.75" customHeight="1"/>
    <row r="5475" s="33" customFormat="1" ht="15.75" customHeight="1"/>
    <row r="5476" s="33" customFormat="1" ht="15.75" customHeight="1"/>
    <row r="5477" s="33" customFormat="1" ht="15.75" customHeight="1"/>
    <row r="5478" s="33" customFormat="1" ht="15.75" customHeight="1"/>
    <row r="5479" s="33" customFormat="1" ht="15.75" customHeight="1"/>
    <row r="5480" s="33" customFormat="1" ht="15.75" customHeight="1"/>
    <row r="5481" s="33" customFormat="1" ht="15.75" customHeight="1"/>
    <row r="5482" s="33" customFormat="1" ht="15.75" customHeight="1"/>
    <row r="5483" s="33" customFormat="1" ht="15.75" customHeight="1"/>
    <row r="5484" s="33" customFormat="1" ht="15.75" customHeight="1"/>
    <row r="5485" s="33" customFormat="1" ht="15.75" customHeight="1"/>
    <row r="5486" s="33" customFormat="1" ht="15.75" customHeight="1"/>
    <row r="5487" s="33" customFormat="1" ht="15.75" customHeight="1"/>
    <row r="5488" s="33" customFormat="1" ht="15.75" customHeight="1"/>
    <row r="5489" s="33" customFormat="1" ht="15.75" customHeight="1"/>
    <row r="5490" s="33" customFormat="1" ht="15.75" customHeight="1"/>
    <row r="5491" s="33" customFormat="1" ht="15.75" customHeight="1"/>
    <row r="5492" s="33" customFormat="1" ht="15.75" customHeight="1"/>
    <row r="5493" s="33" customFormat="1" ht="15.75" customHeight="1"/>
    <row r="5494" s="33" customFormat="1" ht="15.75" customHeight="1"/>
    <row r="5495" s="33" customFormat="1" ht="15.75" customHeight="1"/>
    <row r="5496" s="33" customFormat="1" ht="15.75" customHeight="1"/>
    <row r="5497" s="33" customFormat="1" ht="15.75" customHeight="1"/>
    <row r="5498" s="33" customFormat="1" ht="15.75" customHeight="1"/>
    <row r="5499" s="33" customFormat="1" ht="15.75" customHeight="1"/>
    <row r="5500" s="33" customFormat="1" ht="15.75" customHeight="1"/>
    <row r="5501" s="33" customFormat="1" ht="15.75" customHeight="1"/>
    <row r="5502" s="33" customFormat="1" ht="15.75" customHeight="1"/>
    <row r="5503" s="33" customFormat="1" ht="15.75" customHeight="1"/>
    <row r="5504" s="33" customFormat="1" ht="15.75" customHeight="1"/>
    <row r="5505" s="33" customFormat="1" ht="15.75" customHeight="1"/>
    <row r="5506" s="33" customFormat="1" ht="15.75" customHeight="1"/>
    <row r="5507" s="33" customFormat="1" ht="15.75" customHeight="1"/>
    <row r="5508" s="33" customFormat="1" ht="15.75" customHeight="1"/>
    <row r="5509" s="33" customFormat="1" ht="15.75" customHeight="1"/>
    <row r="5510" s="33" customFormat="1" ht="15.75" customHeight="1"/>
    <row r="5511" s="33" customFormat="1" ht="15.75" customHeight="1"/>
    <row r="5512" s="33" customFormat="1" ht="15.75" customHeight="1"/>
    <row r="5513" s="33" customFormat="1" ht="15.75" customHeight="1"/>
    <row r="5514" s="33" customFormat="1" ht="15.75" customHeight="1"/>
    <row r="5515" s="33" customFormat="1" ht="15.75" customHeight="1"/>
    <row r="5516" s="33" customFormat="1" ht="15.75" customHeight="1"/>
    <row r="5517" s="33" customFormat="1" ht="15.75" customHeight="1"/>
    <row r="5518" s="33" customFormat="1" ht="15.75" customHeight="1"/>
    <row r="5519" s="33" customFormat="1" ht="15.75" customHeight="1"/>
    <row r="5520" s="33" customFormat="1" ht="15.75" customHeight="1"/>
    <row r="5521" s="33" customFormat="1" ht="15.75" customHeight="1"/>
    <row r="5522" s="33" customFormat="1" ht="15.75" customHeight="1"/>
    <row r="5523" s="33" customFormat="1" ht="15.75" customHeight="1"/>
    <row r="5524" s="33" customFormat="1" ht="15.75" customHeight="1"/>
    <row r="5525" s="33" customFormat="1" ht="15.75" customHeight="1"/>
    <row r="5526" s="33" customFormat="1" ht="15.75" customHeight="1"/>
    <row r="5527" s="33" customFormat="1" ht="15.75" customHeight="1"/>
    <row r="5528" s="33" customFormat="1" ht="15.75" customHeight="1"/>
    <row r="5529" s="33" customFormat="1" ht="15.75" customHeight="1"/>
    <row r="5530" s="33" customFormat="1" ht="15.75" customHeight="1"/>
    <row r="5531" s="33" customFormat="1" ht="15.75" customHeight="1"/>
    <row r="5532" s="33" customFormat="1" ht="15.75" customHeight="1"/>
    <row r="5533" s="33" customFormat="1" ht="15.75" customHeight="1"/>
    <row r="5534" s="33" customFormat="1" ht="15.75" customHeight="1"/>
    <row r="5535" s="33" customFormat="1" ht="15.75" customHeight="1"/>
    <row r="5536" s="33" customFormat="1" ht="15.75" customHeight="1"/>
    <row r="5537" s="33" customFormat="1" ht="15.75" customHeight="1"/>
    <row r="5538" s="33" customFormat="1" ht="15.75" customHeight="1"/>
    <row r="5539" s="33" customFormat="1" ht="15.75" customHeight="1"/>
    <row r="5540" s="33" customFormat="1" ht="15.75" customHeight="1"/>
    <row r="5541" s="33" customFormat="1" ht="15.75" customHeight="1"/>
    <row r="5542" s="33" customFormat="1" ht="15.75" customHeight="1"/>
    <row r="5543" s="33" customFormat="1" ht="15.75" customHeight="1"/>
    <row r="5544" s="33" customFormat="1" ht="15.75" customHeight="1"/>
    <row r="5545" s="33" customFormat="1" ht="15.75" customHeight="1"/>
    <row r="5546" s="33" customFormat="1" ht="15.75" customHeight="1"/>
    <row r="5547" s="33" customFormat="1" ht="15.75" customHeight="1"/>
    <row r="5548" s="33" customFormat="1" ht="15.75" customHeight="1"/>
    <row r="5549" s="33" customFormat="1" ht="15.75" customHeight="1"/>
    <row r="5550" s="33" customFormat="1" ht="15.75" customHeight="1"/>
    <row r="5551" s="33" customFormat="1" ht="15.75" customHeight="1"/>
    <row r="5552" s="33" customFormat="1" ht="15.75" customHeight="1"/>
    <row r="5553" s="33" customFormat="1" ht="15.75" customHeight="1"/>
    <row r="5554" s="33" customFormat="1" ht="15.75" customHeight="1"/>
    <row r="5555" s="33" customFormat="1" ht="15.75" customHeight="1"/>
    <row r="5556" s="33" customFormat="1" ht="15.75" customHeight="1"/>
    <row r="5557" s="33" customFormat="1" ht="15.75" customHeight="1"/>
    <row r="5558" s="33" customFormat="1" ht="15.75" customHeight="1"/>
    <row r="5559" s="33" customFormat="1" ht="15.75" customHeight="1"/>
    <row r="5560" s="33" customFormat="1" ht="15.75" customHeight="1"/>
    <row r="5561" s="33" customFormat="1" ht="15.75" customHeight="1"/>
    <row r="5562" s="33" customFormat="1" ht="15.75" customHeight="1"/>
    <row r="5563" s="33" customFormat="1" ht="15.75" customHeight="1"/>
    <row r="5564" s="33" customFormat="1" ht="15.75" customHeight="1"/>
    <row r="5565" s="33" customFormat="1" ht="15.75" customHeight="1"/>
    <row r="5566" s="33" customFormat="1" ht="15.75" customHeight="1"/>
    <row r="5567" s="33" customFormat="1" ht="15.75" customHeight="1"/>
    <row r="5568" s="33" customFormat="1" ht="15.75" customHeight="1"/>
    <row r="5569" s="33" customFormat="1" ht="15.75" customHeight="1"/>
    <row r="5570" s="33" customFormat="1" ht="15.75" customHeight="1"/>
    <row r="5571" s="33" customFormat="1" ht="15.75" customHeight="1"/>
    <row r="5572" s="33" customFormat="1" ht="15.75" customHeight="1"/>
    <row r="5573" s="33" customFormat="1" ht="15.75" customHeight="1"/>
    <row r="5574" s="33" customFormat="1" ht="15.75" customHeight="1"/>
    <row r="5575" s="33" customFormat="1" ht="15.75" customHeight="1"/>
    <row r="5576" s="33" customFormat="1" ht="15.75" customHeight="1"/>
    <row r="5577" s="33" customFormat="1" ht="15.75" customHeight="1"/>
    <row r="5578" s="33" customFormat="1" ht="15.75" customHeight="1"/>
    <row r="5579" s="33" customFormat="1" ht="15.75" customHeight="1"/>
    <row r="5580" s="33" customFormat="1" ht="15.75" customHeight="1"/>
    <row r="5581" s="33" customFormat="1" ht="15.75" customHeight="1"/>
    <row r="5582" s="33" customFormat="1" ht="15.75" customHeight="1"/>
    <row r="5583" s="33" customFormat="1" ht="15.75" customHeight="1"/>
    <row r="5584" s="33" customFormat="1" ht="15.75" customHeight="1"/>
    <row r="5585" s="33" customFormat="1" ht="15.75" customHeight="1"/>
    <row r="5586" s="33" customFormat="1" ht="15.75" customHeight="1"/>
    <row r="5587" s="33" customFormat="1" ht="15.75" customHeight="1"/>
    <row r="5588" s="33" customFormat="1" ht="15.75" customHeight="1"/>
    <row r="5589" s="33" customFormat="1" ht="15.75" customHeight="1"/>
    <row r="5590" s="33" customFormat="1" ht="15.75" customHeight="1"/>
    <row r="5591" s="33" customFormat="1" ht="15.75" customHeight="1"/>
    <row r="5592" s="33" customFormat="1" ht="15.75" customHeight="1"/>
    <row r="5593" s="33" customFormat="1" ht="15.75" customHeight="1"/>
    <row r="5594" s="33" customFormat="1" ht="15.75" customHeight="1"/>
    <row r="5595" s="33" customFormat="1" ht="15.75" customHeight="1"/>
    <row r="5596" s="33" customFormat="1" ht="15.75" customHeight="1"/>
    <row r="5597" s="33" customFormat="1" ht="15.75" customHeight="1"/>
    <row r="5598" s="33" customFormat="1" ht="15.75" customHeight="1"/>
    <row r="5599" s="33" customFormat="1" ht="15.75" customHeight="1"/>
    <row r="5600" s="33" customFormat="1" ht="15.75" customHeight="1"/>
    <row r="5601" s="33" customFormat="1" ht="15.75" customHeight="1"/>
    <row r="5602" s="33" customFormat="1" ht="15.75" customHeight="1"/>
    <row r="5603" s="33" customFormat="1" ht="15.75" customHeight="1"/>
    <row r="5604" s="33" customFormat="1" ht="15.75" customHeight="1"/>
    <row r="5605" s="33" customFormat="1" ht="15.75" customHeight="1"/>
    <row r="5606" s="33" customFormat="1" ht="15.75" customHeight="1"/>
    <row r="5607" s="33" customFormat="1" ht="15.75" customHeight="1"/>
    <row r="5608" s="33" customFormat="1" ht="15.75" customHeight="1"/>
    <row r="5609" s="33" customFormat="1" ht="15.75" customHeight="1"/>
    <row r="5610" s="33" customFormat="1" ht="15.75" customHeight="1"/>
    <row r="5611" s="33" customFormat="1" ht="15.75" customHeight="1"/>
    <row r="5612" s="33" customFormat="1" ht="15.75" customHeight="1"/>
    <row r="5613" s="33" customFormat="1" ht="15.75" customHeight="1"/>
    <row r="5614" s="33" customFormat="1" ht="15.75" customHeight="1"/>
    <row r="5615" s="33" customFormat="1" ht="15.75" customHeight="1"/>
    <row r="5616" s="33" customFormat="1" ht="15.75" customHeight="1"/>
    <row r="5617" s="33" customFormat="1" ht="15.75" customHeight="1"/>
    <row r="5618" s="33" customFormat="1" ht="15.75" customHeight="1"/>
    <row r="5619" s="33" customFormat="1" ht="15.75" customHeight="1"/>
    <row r="5620" s="33" customFormat="1" ht="15.75" customHeight="1"/>
    <row r="5621" s="33" customFormat="1" ht="15.75" customHeight="1"/>
    <row r="5622" s="33" customFormat="1" ht="15.75" customHeight="1"/>
    <row r="5623" s="33" customFormat="1" ht="15.75" customHeight="1"/>
    <row r="5624" s="33" customFormat="1" ht="15.75" customHeight="1"/>
    <row r="5625" s="33" customFormat="1" ht="15.75" customHeight="1"/>
    <row r="5626" s="33" customFormat="1" ht="15.75" customHeight="1"/>
    <row r="5627" s="33" customFormat="1" ht="15.75" customHeight="1"/>
    <row r="5628" s="33" customFormat="1" ht="15.75" customHeight="1"/>
    <row r="5629" s="33" customFormat="1" ht="15.75" customHeight="1"/>
    <row r="5630" s="33" customFormat="1" ht="15.75" customHeight="1"/>
    <row r="5631" s="33" customFormat="1" ht="15.75" customHeight="1"/>
    <row r="5632" s="33" customFormat="1" ht="15.75" customHeight="1"/>
    <row r="5633" s="33" customFormat="1" ht="15.75" customHeight="1"/>
    <row r="5634" s="33" customFormat="1" ht="15.75" customHeight="1"/>
    <row r="5635" s="33" customFormat="1" ht="15.75" customHeight="1"/>
    <row r="5636" s="33" customFormat="1" ht="15.75" customHeight="1"/>
    <row r="5637" s="33" customFormat="1" ht="15.75" customHeight="1"/>
    <row r="5638" s="33" customFormat="1" ht="15.75" customHeight="1"/>
    <row r="5639" s="33" customFormat="1" ht="15.75" customHeight="1"/>
    <row r="5640" s="33" customFormat="1" ht="15.75" customHeight="1"/>
    <row r="5641" s="33" customFormat="1" ht="15.75" customHeight="1"/>
    <row r="5642" s="33" customFormat="1" ht="15.75" customHeight="1"/>
    <row r="5643" s="33" customFormat="1" ht="15.75" customHeight="1"/>
    <row r="5644" s="33" customFormat="1" ht="15.75" customHeight="1"/>
    <row r="5645" s="33" customFormat="1" ht="15.75" customHeight="1"/>
    <row r="5646" s="33" customFormat="1" ht="15.75" customHeight="1"/>
    <row r="5647" s="33" customFormat="1" ht="15.75" customHeight="1"/>
    <row r="5648" s="33" customFormat="1" ht="15.75" customHeight="1"/>
    <row r="5649" s="33" customFormat="1" ht="15.75" customHeight="1"/>
    <row r="5650" s="33" customFormat="1" ht="15.75" customHeight="1"/>
    <row r="5651" s="33" customFormat="1" ht="15.75" customHeight="1"/>
    <row r="5652" s="33" customFormat="1" ht="15.75" customHeight="1"/>
    <row r="5653" s="33" customFormat="1" ht="15.75" customHeight="1"/>
    <row r="5654" s="33" customFormat="1" ht="15.75" customHeight="1"/>
    <row r="5655" s="33" customFormat="1" ht="15.75" customHeight="1"/>
    <row r="5656" s="33" customFormat="1" ht="15.75" customHeight="1"/>
    <row r="5657" s="33" customFormat="1" ht="15.75" customHeight="1"/>
    <row r="5658" s="33" customFormat="1" ht="15.75" customHeight="1"/>
    <row r="5659" s="33" customFormat="1" ht="15.75" customHeight="1"/>
    <row r="5660" s="33" customFormat="1" ht="15.75" customHeight="1"/>
    <row r="5661" s="33" customFormat="1" ht="15.75" customHeight="1"/>
    <row r="5662" s="33" customFormat="1" ht="15.75" customHeight="1"/>
    <row r="5663" s="33" customFormat="1" ht="15.75" customHeight="1"/>
    <row r="5664" s="33" customFormat="1" ht="15.75" customHeight="1"/>
    <row r="5665" s="33" customFormat="1" ht="15.75" customHeight="1"/>
    <row r="5666" s="33" customFormat="1" ht="15.75" customHeight="1"/>
    <row r="5667" s="33" customFormat="1" ht="15.75" customHeight="1"/>
    <row r="5668" s="33" customFormat="1" ht="15.75" customHeight="1"/>
    <row r="5669" s="33" customFormat="1" ht="15.75" customHeight="1"/>
    <row r="5670" s="33" customFormat="1" ht="15.75" customHeight="1"/>
    <row r="5671" s="33" customFormat="1" ht="15.75" customHeight="1"/>
    <row r="5672" s="33" customFormat="1" ht="15.75" customHeight="1"/>
    <row r="5673" s="33" customFormat="1" ht="15.75" customHeight="1"/>
    <row r="5674" s="33" customFormat="1" ht="15.75" customHeight="1"/>
    <row r="5675" s="33" customFormat="1" ht="15.75" customHeight="1"/>
    <row r="5676" s="33" customFormat="1" ht="15.75" customHeight="1"/>
    <row r="5677" s="33" customFormat="1" ht="15.75" customHeight="1"/>
    <row r="5678" s="33" customFormat="1" ht="15.75" customHeight="1"/>
    <row r="5679" s="33" customFormat="1" ht="15.75" customHeight="1"/>
    <row r="5680" s="33" customFormat="1" ht="15.75" customHeight="1"/>
    <row r="5681" s="33" customFormat="1" ht="15.75" customHeight="1"/>
    <row r="5682" s="33" customFormat="1" ht="15.75" customHeight="1"/>
    <row r="5683" s="33" customFormat="1" ht="15.75" customHeight="1"/>
    <row r="5684" s="33" customFormat="1" ht="15.75" customHeight="1"/>
    <row r="5685" s="33" customFormat="1" ht="15.75" customHeight="1"/>
    <row r="5686" s="33" customFormat="1" ht="15.75" customHeight="1"/>
    <row r="5687" s="33" customFormat="1" ht="15.75" customHeight="1"/>
    <row r="5688" s="33" customFormat="1" ht="15.75" customHeight="1"/>
    <row r="5689" s="33" customFormat="1" ht="15.75" customHeight="1"/>
    <row r="5690" s="33" customFormat="1" ht="15.75" customHeight="1"/>
    <row r="5691" s="33" customFormat="1" ht="15.75" customHeight="1"/>
    <row r="5692" s="33" customFormat="1" ht="15.75" customHeight="1"/>
    <row r="5693" s="33" customFormat="1" ht="15.75" customHeight="1"/>
    <row r="5694" s="33" customFormat="1" ht="15.75" customHeight="1"/>
    <row r="5695" s="33" customFormat="1" ht="15.75" customHeight="1"/>
    <row r="5696" s="33" customFormat="1" ht="15.75" customHeight="1"/>
    <row r="5697" s="33" customFormat="1" ht="15.75" customHeight="1"/>
    <row r="5698" s="33" customFormat="1" ht="15.75" customHeight="1"/>
    <row r="5699" s="33" customFormat="1" ht="15.75" customHeight="1"/>
    <row r="5700" s="33" customFormat="1" ht="15.75" customHeight="1"/>
    <row r="5701" s="33" customFormat="1" ht="15.75" customHeight="1"/>
    <row r="5702" s="33" customFormat="1" ht="15.75" customHeight="1"/>
    <row r="5703" s="33" customFormat="1" ht="15.75" customHeight="1"/>
    <row r="5704" s="33" customFormat="1" ht="15.75" customHeight="1"/>
    <row r="5705" s="33" customFormat="1" ht="15.75" customHeight="1"/>
    <row r="5706" s="33" customFormat="1" ht="15.75" customHeight="1"/>
    <row r="5707" s="33" customFormat="1" ht="15.75" customHeight="1"/>
    <row r="5708" s="33" customFormat="1" ht="15.75" customHeight="1"/>
    <row r="5709" s="33" customFormat="1" ht="15.75" customHeight="1"/>
    <row r="5710" s="33" customFormat="1" ht="15.75" customHeight="1"/>
    <row r="5711" s="33" customFormat="1" ht="15.75" customHeight="1"/>
    <row r="5712" s="33" customFormat="1" ht="15.75" customHeight="1"/>
    <row r="5713" s="33" customFormat="1" ht="15.75" customHeight="1"/>
    <row r="5714" s="33" customFormat="1" ht="15.75" customHeight="1"/>
    <row r="5715" s="33" customFormat="1" ht="15.75" customHeight="1"/>
    <row r="5716" s="33" customFormat="1" ht="15.75" customHeight="1"/>
    <row r="5717" s="33" customFormat="1" ht="15.75" customHeight="1"/>
    <row r="5718" s="33" customFormat="1" ht="15.75" customHeight="1"/>
    <row r="5719" s="33" customFormat="1" ht="15.75" customHeight="1"/>
    <row r="5720" s="33" customFormat="1" ht="15.75" customHeight="1"/>
    <row r="5721" s="33" customFormat="1" ht="15.75" customHeight="1"/>
    <row r="5722" s="33" customFormat="1" ht="15.75" customHeight="1"/>
    <row r="5723" s="33" customFormat="1" ht="15.75" customHeight="1"/>
    <row r="5724" s="33" customFormat="1" ht="15.75" customHeight="1"/>
    <row r="5725" s="33" customFormat="1" ht="15.75" customHeight="1"/>
    <row r="5726" s="33" customFormat="1" ht="15.75" customHeight="1"/>
    <row r="5727" s="33" customFormat="1" ht="15.75" customHeight="1"/>
    <row r="5728" s="33" customFormat="1" ht="15.75" customHeight="1"/>
    <row r="5729" s="33" customFormat="1" ht="15.75" customHeight="1"/>
    <row r="5730" s="33" customFormat="1" ht="15.75" customHeight="1"/>
    <row r="5731" s="33" customFormat="1" ht="15.75" customHeight="1"/>
    <row r="5732" s="33" customFormat="1" ht="15.75" customHeight="1"/>
    <row r="5733" s="33" customFormat="1" ht="15.75" customHeight="1"/>
    <row r="5734" s="33" customFormat="1" ht="15.75" customHeight="1"/>
    <row r="5735" s="33" customFormat="1" ht="15.75" customHeight="1"/>
    <row r="5736" s="33" customFormat="1" ht="15.75" customHeight="1"/>
    <row r="5737" s="33" customFormat="1" ht="15.75" customHeight="1"/>
    <row r="5738" s="33" customFormat="1" ht="15.75" customHeight="1"/>
    <row r="5739" s="33" customFormat="1" ht="15.75" customHeight="1"/>
    <row r="5740" s="33" customFormat="1" ht="15.75" customHeight="1"/>
    <row r="5741" s="33" customFormat="1" ht="15.75" customHeight="1"/>
    <row r="5742" s="33" customFormat="1" ht="15.75" customHeight="1"/>
    <row r="5743" s="33" customFormat="1" ht="15.75" customHeight="1"/>
    <row r="5744" s="33" customFormat="1" ht="15.75" customHeight="1"/>
    <row r="5745" s="33" customFormat="1" ht="15.75" customHeight="1"/>
    <row r="5746" s="33" customFormat="1" ht="15.75" customHeight="1"/>
    <row r="5747" s="33" customFormat="1" ht="15.75" customHeight="1"/>
    <row r="5748" s="33" customFormat="1" ht="15.75" customHeight="1"/>
    <row r="5749" s="33" customFormat="1" ht="15.75" customHeight="1"/>
    <row r="5750" s="33" customFormat="1" ht="15.75" customHeight="1"/>
    <row r="5751" s="33" customFormat="1" ht="15.75" customHeight="1"/>
    <row r="5752" s="33" customFormat="1" ht="15.75" customHeight="1"/>
    <row r="5753" s="33" customFormat="1" ht="15.75" customHeight="1"/>
    <row r="5754" s="33" customFormat="1" ht="15.75" customHeight="1"/>
    <row r="5755" s="33" customFormat="1" ht="15.75" customHeight="1"/>
    <row r="5756" s="33" customFormat="1" ht="15.75" customHeight="1"/>
    <row r="5757" s="33" customFormat="1" ht="15.75" customHeight="1"/>
    <row r="5758" s="33" customFormat="1" ht="15.75" customHeight="1"/>
    <row r="5759" s="33" customFormat="1" ht="15.75" customHeight="1"/>
    <row r="5760" s="33" customFormat="1" ht="15.75" customHeight="1"/>
    <row r="5761" s="33" customFormat="1" ht="15.75" customHeight="1"/>
    <row r="5762" s="33" customFormat="1" ht="15.75" customHeight="1"/>
    <row r="5763" s="33" customFormat="1" ht="15.75" customHeight="1"/>
    <row r="5764" s="33" customFormat="1" ht="15.75" customHeight="1"/>
    <row r="5765" s="33" customFormat="1" ht="15.75" customHeight="1"/>
    <row r="5766" s="33" customFormat="1" ht="15.75" customHeight="1"/>
    <row r="5767" s="33" customFormat="1" ht="15.75" customHeight="1"/>
    <row r="5768" s="33" customFormat="1" ht="15.75" customHeight="1"/>
    <row r="5769" s="33" customFormat="1" ht="15.75" customHeight="1"/>
    <row r="5770" s="33" customFormat="1" ht="15.75" customHeight="1"/>
    <row r="5771" s="33" customFormat="1" ht="15.75" customHeight="1"/>
    <row r="5772" s="33" customFormat="1" ht="15.75" customHeight="1"/>
    <row r="5773" s="33" customFormat="1" ht="15.75" customHeight="1"/>
    <row r="5774" s="33" customFormat="1" ht="15.75" customHeight="1"/>
    <row r="5775" s="33" customFormat="1" ht="15.75" customHeight="1"/>
    <row r="5776" s="33" customFormat="1" ht="15.75" customHeight="1"/>
    <row r="5777" s="33" customFormat="1" ht="15.75" customHeight="1"/>
    <row r="5778" s="33" customFormat="1" ht="15.75" customHeight="1"/>
    <row r="5779" s="33" customFormat="1" ht="15.75" customHeight="1"/>
    <row r="5780" s="33" customFormat="1" ht="15.75" customHeight="1"/>
    <row r="5781" s="33" customFormat="1" ht="15.75" customHeight="1"/>
    <row r="5782" s="33" customFormat="1" ht="15.75" customHeight="1"/>
    <row r="5783" s="33" customFormat="1" ht="15.75" customHeight="1"/>
    <row r="5784" s="33" customFormat="1" ht="15.75" customHeight="1"/>
    <row r="5785" s="33" customFormat="1" ht="15.75" customHeight="1"/>
    <row r="5786" s="33" customFormat="1" ht="15.75" customHeight="1"/>
    <row r="5787" s="33" customFormat="1" ht="15.75" customHeight="1"/>
    <row r="5788" s="33" customFormat="1" ht="15.75" customHeight="1"/>
    <row r="5789" s="33" customFormat="1" ht="15.75" customHeight="1"/>
    <row r="5790" s="33" customFormat="1" ht="15.75" customHeight="1"/>
    <row r="5791" s="33" customFormat="1" ht="15.75" customHeight="1"/>
    <row r="5792" s="33" customFormat="1" ht="15.75" customHeight="1"/>
    <row r="5793" s="33" customFormat="1" ht="15.75" customHeight="1"/>
    <row r="5794" s="33" customFormat="1" ht="15.75" customHeight="1"/>
    <row r="5795" s="33" customFormat="1" ht="15.75" customHeight="1"/>
    <row r="5796" s="33" customFormat="1" ht="15.75" customHeight="1"/>
    <row r="5797" s="33" customFormat="1" ht="15.75" customHeight="1"/>
    <row r="5798" s="33" customFormat="1" ht="15.75" customHeight="1"/>
    <row r="5799" s="33" customFormat="1" ht="15.75" customHeight="1"/>
    <row r="5800" s="33" customFormat="1" ht="15.75" customHeight="1"/>
    <row r="5801" s="33" customFormat="1" ht="15.75" customHeight="1"/>
    <row r="5802" s="33" customFormat="1" ht="15.75" customHeight="1"/>
    <row r="5803" s="33" customFormat="1" ht="15.75" customHeight="1"/>
    <row r="5804" s="33" customFormat="1" ht="15.75" customHeight="1"/>
    <row r="5805" s="33" customFormat="1" ht="15.75" customHeight="1"/>
    <row r="5806" s="33" customFormat="1" ht="15.75" customHeight="1"/>
    <row r="5807" s="33" customFormat="1" ht="15.75" customHeight="1"/>
    <row r="5808" s="33" customFormat="1" ht="15.75" customHeight="1"/>
    <row r="5809" s="33" customFormat="1" ht="15.75" customHeight="1"/>
    <row r="5810" s="33" customFormat="1" ht="15.75" customHeight="1"/>
    <row r="5811" s="33" customFormat="1" ht="15.75" customHeight="1"/>
    <row r="5812" s="33" customFormat="1" ht="15.75" customHeight="1"/>
    <row r="5813" s="33" customFormat="1" ht="15.75" customHeight="1"/>
    <row r="5814" s="33" customFormat="1" ht="15.75" customHeight="1"/>
    <row r="5815" s="33" customFormat="1" ht="15.75" customHeight="1"/>
    <row r="5816" s="33" customFormat="1" ht="15.75" customHeight="1"/>
    <row r="5817" s="33" customFormat="1" ht="15.75" customHeight="1"/>
    <row r="5818" s="33" customFormat="1" ht="15.75" customHeight="1"/>
    <row r="5819" s="33" customFormat="1" ht="15.75" customHeight="1"/>
    <row r="5820" s="33" customFormat="1" ht="15.75" customHeight="1"/>
    <row r="5821" s="33" customFormat="1" ht="15.75" customHeight="1"/>
    <row r="5822" s="33" customFormat="1" ht="15.75" customHeight="1"/>
    <row r="5823" s="33" customFormat="1" ht="15.75" customHeight="1"/>
    <row r="5824" s="33" customFormat="1" ht="15.75" customHeight="1"/>
    <row r="5825" s="33" customFormat="1" ht="15.75" customHeight="1"/>
    <row r="5826" s="33" customFormat="1" ht="15.75" customHeight="1"/>
    <row r="5827" s="33" customFormat="1" ht="15.75" customHeight="1"/>
    <row r="5828" s="33" customFormat="1" ht="15.75" customHeight="1"/>
    <row r="5829" s="33" customFormat="1" ht="15.75" customHeight="1"/>
    <row r="5830" s="33" customFormat="1" ht="15.75" customHeight="1"/>
    <row r="5831" s="33" customFormat="1" ht="15.75" customHeight="1"/>
    <row r="5832" s="33" customFormat="1" ht="15.75" customHeight="1"/>
    <row r="5833" s="33" customFormat="1" ht="15.75" customHeight="1"/>
    <row r="5834" s="33" customFormat="1" ht="15.75" customHeight="1"/>
    <row r="5835" s="33" customFormat="1" ht="15.75" customHeight="1"/>
    <row r="5836" s="33" customFormat="1" ht="15.75" customHeight="1"/>
    <row r="5837" s="33" customFormat="1" ht="15.75" customHeight="1"/>
    <row r="5838" s="33" customFormat="1" ht="15.75" customHeight="1"/>
    <row r="5839" s="33" customFormat="1" ht="15.75" customHeight="1"/>
    <row r="5840" s="33" customFormat="1" ht="15.75" customHeight="1"/>
    <row r="5841" s="33" customFormat="1" ht="15.75" customHeight="1"/>
    <row r="5842" s="33" customFormat="1" ht="15.75" customHeight="1"/>
    <row r="5843" s="33" customFormat="1" ht="15.75" customHeight="1"/>
    <row r="5844" s="33" customFormat="1" ht="15.75" customHeight="1"/>
    <row r="5845" s="33" customFormat="1" ht="15.75" customHeight="1"/>
    <row r="5846" s="33" customFormat="1" ht="15.75" customHeight="1"/>
    <row r="5847" s="33" customFormat="1" ht="15.75" customHeight="1"/>
    <row r="5848" s="33" customFormat="1" ht="15.75" customHeight="1"/>
    <row r="5849" s="33" customFormat="1" ht="15.75" customHeight="1"/>
    <row r="5850" s="33" customFormat="1" ht="15.75" customHeight="1"/>
    <row r="5851" s="33" customFormat="1" ht="15.75" customHeight="1"/>
    <row r="5852" s="33" customFormat="1" ht="15.75" customHeight="1"/>
    <row r="5853" s="33" customFormat="1" ht="15.75" customHeight="1"/>
    <row r="5854" s="33" customFormat="1" ht="15.75" customHeight="1"/>
    <row r="5855" s="33" customFormat="1" ht="15.75" customHeight="1"/>
    <row r="5856" s="33" customFormat="1" ht="15.75" customHeight="1"/>
    <row r="5857" s="33" customFormat="1" ht="15.75" customHeight="1"/>
    <row r="5858" s="33" customFormat="1" ht="15.75" customHeight="1"/>
    <row r="5859" s="33" customFormat="1" ht="15.75" customHeight="1"/>
    <row r="5860" s="33" customFormat="1" ht="15.75" customHeight="1"/>
    <row r="5861" s="33" customFormat="1" ht="15.75" customHeight="1"/>
    <row r="5862" s="33" customFormat="1" ht="15.75" customHeight="1"/>
    <row r="5863" s="33" customFormat="1" ht="15.75" customHeight="1"/>
    <row r="5864" s="33" customFormat="1" ht="15.75" customHeight="1"/>
    <row r="5865" s="33" customFormat="1" ht="15.75" customHeight="1"/>
    <row r="5866" s="33" customFormat="1" ht="15.75" customHeight="1"/>
    <row r="5867" s="33" customFormat="1" ht="15.75" customHeight="1"/>
    <row r="5868" s="33" customFormat="1" ht="15.75" customHeight="1"/>
    <row r="5869" s="33" customFormat="1" ht="15.75" customHeight="1"/>
    <row r="5870" s="33" customFormat="1" ht="15.75" customHeight="1"/>
    <row r="5871" s="33" customFormat="1" ht="15.75" customHeight="1"/>
    <row r="5872" s="33" customFormat="1" ht="15.75" customHeight="1"/>
    <row r="5873" s="33" customFormat="1" ht="15.75" customHeight="1"/>
    <row r="5874" s="33" customFormat="1" ht="15.75" customHeight="1"/>
    <row r="5875" s="33" customFormat="1" ht="15.75" customHeight="1"/>
    <row r="5876" s="33" customFormat="1" ht="15.75" customHeight="1"/>
    <row r="5877" s="33" customFormat="1" ht="15.75" customHeight="1"/>
    <row r="5878" s="33" customFormat="1" ht="15.75" customHeight="1"/>
    <row r="5879" s="33" customFormat="1" ht="15.75" customHeight="1"/>
    <row r="5880" s="33" customFormat="1" ht="15.75" customHeight="1"/>
    <row r="5881" s="33" customFormat="1" ht="15.75" customHeight="1"/>
    <row r="5882" s="33" customFormat="1" ht="15.75" customHeight="1"/>
    <row r="5883" s="33" customFormat="1" ht="15.75" customHeight="1"/>
    <row r="5884" s="33" customFormat="1" ht="15.75" customHeight="1"/>
    <row r="5885" s="33" customFormat="1" ht="15.75" customHeight="1"/>
    <row r="5886" s="33" customFormat="1" ht="15.75" customHeight="1"/>
    <row r="5887" s="33" customFormat="1" ht="15.75" customHeight="1"/>
    <row r="5888" s="33" customFormat="1" ht="15.75" customHeight="1"/>
    <row r="5889" s="33" customFormat="1" ht="15.75" customHeight="1"/>
    <row r="5890" s="33" customFormat="1" ht="15.75" customHeight="1"/>
    <row r="5891" s="33" customFormat="1" ht="15.75" customHeight="1"/>
    <row r="5892" s="33" customFormat="1" ht="15.75" customHeight="1"/>
    <row r="5893" s="33" customFormat="1" ht="15.75" customHeight="1"/>
    <row r="5894" s="33" customFormat="1" ht="15.75" customHeight="1"/>
    <row r="5895" s="33" customFormat="1" ht="15.75" customHeight="1"/>
    <row r="5896" s="33" customFormat="1" ht="15.75" customHeight="1"/>
    <row r="5897" s="33" customFormat="1" ht="15.75" customHeight="1"/>
    <row r="5898" s="33" customFormat="1" ht="15.75" customHeight="1"/>
    <row r="5899" s="33" customFormat="1" ht="15.75" customHeight="1"/>
    <row r="5900" s="33" customFormat="1" ht="15.75" customHeight="1"/>
    <row r="5901" s="33" customFormat="1" ht="15.75" customHeight="1"/>
    <row r="5902" s="33" customFormat="1" ht="15.75" customHeight="1"/>
    <row r="5903" s="33" customFormat="1" ht="15.75" customHeight="1"/>
    <row r="5904" s="33" customFormat="1" ht="15.75" customHeight="1"/>
    <row r="5905" s="33" customFormat="1" ht="15.75" customHeight="1"/>
    <row r="5906" s="33" customFormat="1" ht="15.75" customHeight="1"/>
    <row r="5907" s="33" customFormat="1" ht="15.75" customHeight="1"/>
    <row r="5908" s="33" customFormat="1" ht="15.75" customHeight="1"/>
    <row r="5909" s="33" customFormat="1" ht="15.75" customHeight="1"/>
    <row r="5910" s="33" customFormat="1" ht="15.75" customHeight="1"/>
    <row r="5911" s="33" customFormat="1" ht="15.75" customHeight="1"/>
    <row r="5912" s="33" customFormat="1" ht="15.75" customHeight="1"/>
    <row r="5913" s="33" customFormat="1" ht="15.75" customHeight="1"/>
    <row r="5914" s="33" customFormat="1" ht="15.75" customHeight="1"/>
    <row r="5915" s="33" customFormat="1" ht="15.75" customHeight="1"/>
    <row r="5916" s="33" customFormat="1" ht="15.75" customHeight="1"/>
    <row r="5917" s="33" customFormat="1" ht="15.75" customHeight="1"/>
    <row r="5918" s="33" customFormat="1" ht="15.75" customHeight="1"/>
    <row r="5919" s="33" customFormat="1" ht="15.75" customHeight="1"/>
    <row r="5920" s="33" customFormat="1" ht="15.75" customHeight="1"/>
    <row r="5921" s="33" customFormat="1" ht="15.75" customHeight="1"/>
    <row r="5922" s="33" customFormat="1" ht="15.75" customHeight="1"/>
    <row r="5923" s="33" customFormat="1" ht="15.75" customHeight="1"/>
    <row r="5924" s="33" customFormat="1" ht="15.75" customHeight="1"/>
    <row r="5925" s="33" customFormat="1" ht="15.75" customHeight="1"/>
    <row r="5926" s="33" customFormat="1" ht="15.75" customHeight="1"/>
    <row r="5927" s="33" customFormat="1" ht="15.75" customHeight="1"/>
    <row r="5928" s="33" customFormat="1" ht="15.75" customHeight="1"/>
    <row r="5929" s="33" customFormat="1" ht="15.75" customHeight="1"/>
    <row r="5930" s="33" customFormat="1" ht="15.75" customHeight="1"/>
    <row r="5931" s="33" customFormat="1" ht="15.75" customHeight="1"/>
    <row r="5932" s="33" customFormat="1" ht="15.75" customHeight="1"/>
    <row r="5933" s="33" customFormat="1" ht="15.75" customHeight="1"/>
    <row r="5934" s="33" customFormat="1" ht="15.75" customHeight="1"/>
    <row r="5935" s="33" customFormat="1" ht="15.75" customHeight="1"/>
    <row r="5936" s="33" customFormat="1" ht="15.75" customHeight="1"/>
    <row r="5937" s="33" customFormat="1" ht="15.75" customHeight="1"/>
    <row r="5938" s="33" customFormat="1" ht="15.75" customHeight="1"/>
    <row r="5939" s="33" customFormat="1" ht="15.75" customHeight="1"/>
    <row r="5940" s="33" customFormat="1" ht="15.75" customHeight="1"/>
    <row r="5941" s="33" customFormat="1" ht="15.75" customHeight="1"/>
    <row r="5942" s="33" customFormat="1" ht="15.75" customHeight="1"/>
    <row r="5943" s="33" customFormat="1" ht="15.75" customHeight="1"/>
    <row r="5944" s="33" customFormat="1" ht="15.75" customHeight="1"/>
    <row r="5945" s="33" customFormat="1" ht="15.75" customHeight="1"/>
    <row r="5946" s="33" customFormat="1" ht="15.75" customHeight="1"/>
    <row r="5947" s="33" customFormat="1" ht="15.75" customHeight="1"/>
    <row r="5948" s="33" customFormat="1" ht="15.75" customHeight="1"/>
    <row r="5949" s="33" customFormat="1" ht="15.75" customHeight="1"/>
    <row r="5950" s="33" customFormat="1" ht="15.75" customHeight="1"/>
    <row r="5951" s="33" customFormat="1" ht="15.75" customHeight="1"/>
    <row r="5952" s="33" customFormat="1" ht="15.75" customHeight="1"/>
    <row r="5953" s="33" customFormat="1" ht="15.75" customHeight="1"/>
    <row r="5954" s="33" customFormat="1" ht="15.75" customHeight="1"/>
    <row r="5955" s="33" customFormat="1" ht="15.75" customHeight="1"/>
    <row r="5956" s="33" customFormat="1" ht="15.75" customHeight="1"/>
    <row r="5957" s="33" customFormat="1" ht="15.75" customHeight="1"/>
    <row r="5958" s="33" customFormat="1" ht="15.75" customHeight="1"/>
    <row r="5959" s="33" customFormat="1" ht="15.75" customHeight="1"/>
    <row r="5960" s="33" customFormat="1" ht="15.75" customHeight="1"/>
    <row r="5961" s="33" customFormat="1" ht="15.75" customHeight="1"/>
    <row r="5962" s="33" customFormat="1" ht="15.75" customHeight="1"/>
    <row r="5963" s="33" customFormat="1" ht="15.75" customHeight="1"/>
    <row r="5964" s="33" customFormat="1" ht="15.75" customHeight="1"/>
    <row r="5965" s="33" customFormat="1" ht="15.75" customHeight="1"/>
    <row r="5966" s="33" customFormat="1" ht="15.75" customHeight="1"/>
    <row r="5967" s="33" customFormat="1" ht="15.75" customHeight="1"/>
    <row r="5968" s="33" customFormat="1" ht="15.75" customHeight="1"/>
    <row r="5969" s="33" customFormat="1" ht="15.75" customHeight="1"/>
    <row r="5970" s="33" customFormat="1" ht="15.75" customHeight="1"/>
    <row r="5971" s="33" customFormat="1" ht="15.75" customHeight="1"/>
    <row r="5972" s="33" customFormat="1" ht="15.75" customHeight="1"/>
    <row r="5973" s="33" customFormat="1" ht="15.75" customHeight="1"/>
    <row r="5974" s="33" customFormat="1" ht="15.75" customHeight="1"/>
    <row r="5975" s="33" customFormat="1" ht="15.75" customHeight="1"/>
    <row r="5976" s="33" customFormat="1" ht="15.75" customHeight="1"/>
    <row r="5977" s="33" customFormat="1" ht="15.75" customHeight="1"/>
    <row r="5978" s="33" customFormat="1" ht="15.75" customHeight="1"/>
    <row r="5979" s="33" customFormat="1" ht="15.75" customHeight="1"/>
    <row r="5980" s="33" customFormat="1" ht="15.75" customHeight="1"/>
    <row r="5981" s="33" customFormat="1" ht="15.75" customHeight="1"/>
    <row r="5982" s="33" customFormat="1" ht="15.75" customHeight="1"/>
    <row r="5983" s="33" customFormat="1" ht="15.75" customHeight="1"/>
    <row r="5984" s="33" customFormat="1" ht="15.75" customHeight="1"/>
    <row r="5985" s="33" customFormat="1" ht="15.75" customHeight="1"/>
    <row r="5986" s="33" customFormat="1" ht="15.75" customHeight="1"/>
    <row r="5987" s="33" customFormat="1" ht="15.75" customHeight="1"/>
    <row r="5988" s="33" customFormat="1" ht="15.75" customHeight="1"/>
    <row r="5989" s="33" customFormat="1" ht="15.75" customHeight="1"/>
    <row r="5990" s="33" customFormat="1" ht="15.75" customHeight="1"/>
    <row r="5991" s="33" customFormat="1" ht="15.75" customHeight="1"/>
    <row r="5992" s="33" customFormat="1" ht="15.75" customHeight="1"/>
    <row r="5993" s="33" customFormat="1" ht="15.75" customHeight="1"/>
    <row r="5994" s="33" customFormat="1" ht="15.75" customHeight="1"/>
    <row r="5995" s="33" customFormat="1" ht="15.75" customHeight="1"/>
    <row r="5996" s="33" customFormat="1" ht="15.75" customHeight="1"/>
    <row r="5997" s="33" customFormat="1" ht="15.75" customHeight="1"/>
    <row r="5998" s="33" customFormat="1" ht="15.75" customHeight="1"/>
    <row r="5999" s="33" customFormat="1" ht="15.75" customHeight="1"/>
    <row r="6000" s="33" customFormat="1" ht="15.75" customHeight="1"/>
    <row r="6001" s="33" customFormat="1" ht="15.75" customHeight="1"/>
    <row r="6002" s="33" customFormat="1" ht="15.75" customHeight="1"/>
    <row r="6003" s="33" customFormat="1" ht="15.75" customHeight="1"/>
    <row r="6004" s="33" customFormat="1" ht="15.75" customHeight="1"/>
    <row r="6005" s="33" customFormat="1" ht="15.75" customHeight="1"/>
    <row r="6006" s="33" customFormat="1" ht="15.75" customHeight="1"/>
    <row r="6007" s="33" customFormat="1" ht="15.75" customHeight="1"/>
    <row r="6008" s="33" customFormat="1" ht="15.75" customHeight="1"/>
    <row r="6009" s="33" customFormat="1" ht="15.75" customHeight="1"/>
    <row r="6010" s="33" customFormat="1" ht="15.75" customHeight="1"/>
    <row r="6011" s="33" customFormat="1" ht="15.75" customHeight="1"/>
    <row r="6012" s="33" customFormat="1" ht="15.75" customHeight="1"/>
    <row r="6013" s="33" customFormat="1" ht="15.75" customHeight="1"/>
    <row r="6014" s="33" customFormat="1" ht="15.75" customHeight="1"/>
    <row r="6015" s="33" customFormat="1" ht="15.75" customHeight="1"/>
    <row r="6016" s="33" customFormat="1" ht="15.75" customHeight="1"/>
    <row r="6017" s="33" customFormat="1" ht="15.75" customHeight="1"/>
    <row r="6018" s="33" customFormat="1" ht="15.75" customHeight="1"/>
    <row r="6019" s="33" customFormat="1" ht="15.75" customHeight="1"/>
    <row r="6020" s="33" customFormat="1" ht="15.75" customHeight="1"/>
    <row r="6021" s="33" customFormat="1" ht="15.75" customHeight="1"/>
    <row r="6022" s="33" customFormat="1" ht="15.75" customHeight="1"/>
    <row r="6023" s="33" customFormat="1" ht="15.75" customHeight="1"/>
    <row r="6024" s="33" customFormat="1" ht="15.75" customHeight="1"/>
    <row r="6025" s="33" customFormat="1" ht="15.75" customHeight="1"/>
    <row r="6026" s="33" customFormat="1" ht="15.75" customHeight="1"/>
    <row r="6027" s="33" customFormat="1" ht="15.75" customHeight="1"/>
    <row r="6028" s="33" customFormat="1" ht="15.75" customHeight="1"/>
    <row r="6029" s="33" customFormat="1" ht="15.75" customHeight="1"/>
    <row r="6030" s="33" customFormat="1" ht="15.75" customHeight="1"/>
    <row r="6031" s="33" customFormat="1" ht="15.75" customHeight="1"/>
    <row r="6032" s="33" customFormat="1" ht="15.75" customHeight="1"/>
    <row r="6033" s="33" customFormat="1" ht="15.75" customHeight="1"/>
    <row r="6034" s="33" customFormat="1" ht="15.75" customHeight="1"/>
    <row r="6035" s="33" customFormat="1" ht="15.75" customHeight="1"/>
    <row r="6036" s="33" customFormat="1" ht="15.75" customHeight="1"/>
    <row r="6037" s="33" customFormat="1" ht="15.75" customHeight="1"/>
    <row r="6038" s="33" customFormat="1" ht="15.75" customHeight="1"/>
    <row r="6039" s="33" customFormat="1" ht="15.75" customHeight="1"/>
    <row r="6040" s="33" customFormat="1" ht="15.75" customHeight="1"/>
    <row r="6041" s="33" customFormat="1" ht="15.75" customHeight="1"/>
    <row r="6042" s="33" customFormat="1" ht="15.75" customHeight="1"/>
    <row r="6043" s="33" customFormat="1" ht="15.75" customHeight="1"/>
    <row r="6044" s="33" customFormat="1" ht="15.75" customHeight="1"/>
    <row r="6045" s="33" customFormat="1" ht="15.75" customHeight="1"/>
    <row r="6046" s="33" customFormat="1" ht="15.75" customHeight="1"/>
    <row r="6047" s="33" customFormat="1" ht="15.75" customHeight="1"/>
    <row r="6048" s="33" customFormat="1" ht="15.75" customHeight="1"/>
    <row r="6049" s="33" customFormat="1" ht="15.75" customHeight="1"/>
    <row r="6050" s="33" customFormat="1" ht="15.75" customHeight="1"/>
    <row r="6051" s="33" customFormat="1" ht="15.75" customHeight="1"/>
    <row r="6052" s="33" customFormat="1" ht="15.75" customHeight="1"/>
    <row r="6053" s="33" customFormat="1" ht="15.75" customHeight="1"/>
    <row r="6054" s="33" customFormat="1" ht="15.75" customHeight="1"/>
    <row r="6055" s="33" customFormat="1" ht="15.75" customHeight="1"/>
    <row r="6056" s="33" customFormat="1" ht="15.75" customHeight="1"/>
    <row r="6057" s="33" customFormat="1" ht="15.75" customHeight="1"/>
    <row r="6058" s="33" customFormat="1" ht="15.75" customHeight="1"/>
    <row r="6059" s="33" customFormat="1" ht="15.75" customHeight="1"/>
    <row r="6060" s="33" customFormat="1" ht="15.75" customHeight="1"/>
    <row r="6061" s="33" customFormat="1" ht="15.75" customHeight="1"/>
    <row r="6062" s="33" customFormat="1" ht="15.75" customHeight="1"/>
    <row r="6063" s="33" customFormat="1" ht="15.75" customHeight="1"/>
    <row r="6064" s="33" customFormat="1" ht="15.75" customHeight="1"/>
    <row r="6065" s="33" customFormat="1" ht="15.75" customHeight="1"/>
    <row r="6066" s="33" customFormat="1" ht="15.75" customHeight="1"/>
    <row r="6067" s="33" customFormat="1" ht="15.75" customHeight="1"/>
    <row r="6068" s="33" customFormat="1" ht="15.75" customHeight="1"/>
    <row r="6069" s="33" customFormat="1" ht="15.75" customHeight="1"/>
    <row r="6070" s="33" customFormat="1" ht="15.75" customHeight="1"/>
    <row r="6071" s="33" customFormat="1" ht="15.75" customHeight="1"/>
    <row r="6072" s="33" customFormat="1" ht="15.75" customHeight="1"/>
    <row r="6073" s="33" customFormat="1" ht="15.75" customHeight="1"/>
    <row r="6074" s="33" customFormat="1" ht="15.75" customHeight="1"/>
    <row r="6075" s="33" customFormat="1" ht="15.75" customHeight="1"/>
    <row r="6076" s="33" customFormat="1" ht="15.75" customHeight="1"/>
    <row r="6077" s="33" customFormat="1" ht="15.75" customHeight="1"/>
    <row r="6078" s="33" customFormat="1" ht="15.75" customHeight="1"/>
    <row r="6079" s="33" customFormat="1" ht="15.75" customHeight="1"/>
    <row r="6080" s="33" customFormat="1" ht="15.75" customHeight="1"/>
    <row r="6081" s="33" customFormat="1" ht="15.75" customHeight="1"/>
    <row r="6082" s="33" customFormat="1" ht="15.75" customHeight="1"/>
    <row r="6083" s="33" customFormat="1" ht="15.75" customHeight="1"/>
    <row r="6084" s="33" customFormat="1" ht="15.75" customHeight="1"/>
    <row r="6085" s="33" customFormat="1" ht="15.75" customHeight="1"/>
    <row r="6086" s="33" customFormat="1" ht="15.75" customHeight="1"/>
    <row r="6087" s="33" customFormat="1" ht="15.75" customHeight="1"/>
    <row r="6088" s="33" customFormat="1" ht="15.75" customHeight="1"/>
    <row r="6089" s="33" customFormat="1" ht="15.75" customHeight="1"/>
    <row r="6090" s="33" customFormat="1" ht="15.75" customHeight="1"/>
    <row r="6091" s="33" customFormat="1" ht="15.75" customHeight="1"/>
    <row r="6092" s="33" customFormat="1" ht="15.75" customHeight="1"/>
    <row r="6093" s="33" customFormat="1" ht="15.75" customHeight="1"/>
    <row r="6094" s="33" customFormat="1" ht="15.75" customHeight="1"/>
    <row r="6095" s="33" customFormat="1" ht="15.75" customHeight="1"/>
    <row r="6096" s="33" customFormat="1" ht="15.75" customHeight="1"/>
    <row r="6097" s="33" customFormat="1" ht="15.75" customHeight="1"/>
    <row r="6098" s="33" customFormat="1" ht="15.75" customHeight="1"/>
    <row r="6099" s="33" customFormat="1" ht="15.75" customHeight="1"/>
    <row r="6100" s="33" customFormat="1" ht="15.75" customHeight="1"/>
    <row r="6101" s="33" customFormat="1" ht="15.75" customHeight="1"/>
    <row r="6102" s="33" customFormat="1" ht="15.75" customHeight="1"/>
    <row r="6103" s="33" customFormat="1" ht="15.75" customHeight="1"/>
    <row r="6104" s="33" customFormat="1" ht="15.75" customHeight="1"/>
    <row r="6105" s="33" customFormat="1" ht="15.75" customHeight="1"/>
    <row r="6106" s="33" customFormat="1" ht="15.75" customHeight="1"/>
    <row r="6107" s="33" customFormat="1" ht="15.75" customHeight="1"/>
    <row r="6108" s="33" customFormat="1" ht="15.75" customHeight="1"/>
    <row r="6109" s="33" customFormat="1" ht="15.75" customHeight="1"/>
    <row r="6110" s="33" customFormat="1" ht="15.75" customHeight="1"/>
    <row r="6111" s="33" customFormat="1" ht="15.75" customHeight="1"/>
    <row r="6112" s="33" customFormat="1" ht="15.75" customHeight="1"/>
    <row r="6113" s="33" customFormat="1" ht="15.75" customHeight="1"/>
    <row r="6114" s="33" customFormat="1" ht="15.75" customHeight="1"/>
    <row r="6115" s="33" customFormat="1" ht="15.75" customHeight="1"/>
    <row r="6116" s="33" customFormat="1" ht="15.75" customHeight="1"/>
    <row r="6117" s="33" customFormat="1" ht="15.75" customHeight="1"/>
    <row r="6118" s="33" customFormat="1" ht="15.75" customHeight="1"/>
    <row r="6119" s="33" customFormat="1" ht="15.75" customHeight="1"/>
    <row r="6120" s="33" customFormat="1" ht="15.75" customHeight="1"/>
    <row r="6121" s="33" customFormat="1" ht="15.75" customHeight="1"/>
    <row r="6122" s="33" customFormat="1" ht="15.75" customHeight="1"/>
    <row r="6123" s="33" customFormat="1" ht="15.75" customHeight="1"/>
    <row r="6124" s="33" customFormat="1" ht="15.75" customHeight="1"/>
    <row r="6125" s="33" customFormat="1" ht="15.75" customHeight="1"/>
    <row r="6126" s="33" customFormat="1" ht="15.75" customHeight="1"/>
    <row r="6127" s="33" customFormat="1" ht="15.75" customHeight="1"/>
    <row r="6128" s="33" customFormat="1" ht="15.75" customHeight="1"/>
    <row r="6129" s="33" customFormat="1" ht="15.75" customHeight="1"/>
    <row r="6130" s="33" customFormat="1" ht="15.75" customHeight="1"/>
    <row r="6131" s="33" customFormat="1" ht="15.75" customHeight="1"/>
    <row r="6132" s="33" customFormat="1" ht="15.75" customHeight="1"/>
    <row r="6133" s="33" customFormat="1" ht="15.75" customHeight="1"/>
    <row r="6134" s="33" customFormat="1" ht="15.75" customHeight="1"/>
    <row r="6135" s="33" customFormat="1" ht="15.75" customHeight="1"/>
    <row r="6136" s="33" customFormat="1" ht="15.75" customHeight="1"/>
    <row r="6137" s="33" customFormat="1" ht="15.75" customHeight="1"/>
    <row r="6138" s="33" customFormat="1" ht="15.75" customHeight="1"/>
    <row r="6139" s="33" customFormat="1" ht="15.75" customHeight="1"/>
    <row r="6140" s="33" customFormat="1" ht="15.75" customHeight="1"/>
    <row r="6141" s="33" customFormat="1" ht="15.75" customHeight="1"/>
    <row r="6142" s="33" customFormat="1" ht="15.75" customHeight="1"/>
    <row r="6143" s="33" customFormat="1" ht="15.75" customHeight="1"/>
    <row r="6144" s="33" customFormat="1" ht="15.75" customHeight="1"/>
    <row r="6145" s="33" customFormat="1" ht="15.75" customHeight="1"/>
    <row r="6146" s="33" customFormat="1" ht="15.75" customHeight="1"/>
    <row r="6147" s="33" customFormat="1" ht="15.75" customHeight="1"/>
    <row r="6148" s="33" customFormat="1" ht="15.75" customHeight="1"/>
    <row r="6149" s="33" customFormat="1" ht="15.75" customHeight="1"/>
    <row r="6150" s="33" customFormat="1" ht="15.75" customHeight="1"/>
    <row r="6151" s="33" customFormat="1" ht="15.75" customHeight="1"/>
    <row r="6152" s="33" customFormat="1" ht="15.75" customHeight="1"/>
    <row r="6153" s="33" customFormat="1" ht="15.75" customHeight="1"/>
    <row r="6154" s="33" customFormat="1" ht="15.75" customHeight="1"/>
    <row r="6155" s="33" customFormat="1" ht="15.75" customHeight="1"/>
    <row r="6156" s="33" customFormat="1" ht="15.75" customHeight="1"/>
    <row r="6157" s="33" customFormat="1" ht="15.75" customHeight="1"/>
    <row r="6158" s="33" customFormat="1" ht="15.75" customHeight="1"/>
    <row r="6159" s="33" customFormat="1" ht="15.75" customHeight="1"/>
    <row r="6160" s="33" customFormat="1" ht="15.75" customHeight="1"/>
    <row r="6161" s="33" customFormat="1" ht="15.75" customHeight="1"/>
    <row r="6162" s="33" customFormat="1" ht="15.75" customHeight="1"/>
    <row r="6163" s="33" customFormat="1" ht="15.75" customHeight="1"/>
    <row r="6164" s="33" customFormat="1" ht="15.75" customHeight="1"/>
    <row r="6165" s="33" customFormat="1" ht="15.75" customHeight="1"/>
    <row r="6166" s="33" customFormat="1" ht="15.75" customHeight="1"/>
    <row r="6167" s="33" customFormat="1" ht="15.75" customHeight="1"/>
    <row r="6168" s="33" customFormat="1" ht="15.75" customHeight="1"/>
    <row r="6169" s="33" customFormat="1" ht="15.75" customHeight="1"/>
    <row r="6170" s="33" customFormat="1" ht="15.75" customHeight="1"/>
    <row r="6171" s="33" customFormat="1" ht="15.75" customHeight="1"/>
    <row r="6172" s="33" customFormat="1" ht="15.75" customHeight="1"/>
    <row r="6173" s="33" customFormat="1" ht="15.75" customHeight="1"/>
    <row r="6174" s="33" customFormat="1" ht="15.75" customHeight="1"/>
    <row r="6175" s="33" customFormat="1" ht="15.75" customHeight="1"/>
    <row r="6176" s="33" customFormat="1" ht="15.75" customHeight="1"/>
    <row r="6177" s="33" customFormat="1" ht="15.75" customHeight="1"/>
    <row r="6178" s="33" customFormat="1" ht="15.75" customHeight="1"/>
    <row r="6179" s="33" customFormat="1" ht="15.75" customHeight="1"/>
    <row r="6180" s="33" customFormat="1" ht="15.75" customHeight="1"/>
    <row r="6181" s="33" customFormat="1" ht="15.75" customHeight="1"/>
    <row r="6182" s="33" customFormat="1" ht="15.75" customHeight="1"/>
    <row r="6183" s="33" customFormat="1" ht="15.75" customHeight="1"/>
    <row r="6184" s="33" customFormat="1" ht="15.75" customHeight="1"/>
    <row r="6185" s="33" customFormat="1" ht="15.75" customHeight="1"/>
    <row r="6186" s="33" customFormat="1" ht="15.75" customHeight="1"/>
    <row r="6187" s="33" customFormat="1" ht="15.75" customHeight="1"/>
    <row r="6188" s="33" customFormat="1" ht="15.75" customHeight="1"/>
    <row r="6189" s="33" customFormat="1" ht="15.75" customHeight="1"/>
    <row r="6190" s="33" customFormat="1" ht="15.75" customHeight="1"/>
    <row r="6191" s="33" customFormat="1" ht="15.75" customHeight="1"/>
    <row r="6192" s="33" customFormat="1" ht="15.75" customHeight="1"/>
    <row r="6193" s="33" customFormat="1" ht="15.75" customHeight="1"/>
    <row r="6194" s="33" customFormat="1" ht="15.75" customHeight="1"/>
    <row r="6195" s="33" customFormat="1" ht="15.75" customHeight="1"/>
    <row r="6196" s="33" customFormat="1" ht="15.75" customHeight="1"/>
    <row r="6197" s="33" customFormat="1" ht="15.75" customHeight="1"/>
    <row r="6198" s="33" customFormat="1" ht="15.75" customHeight="1"/>
    <row r="6199" s="33" customFormat="1" ht="15.75" customHeight="1"/>
    <row r="6200" s="33" customFormat="1" ht="15.75" customHeight="1"/>
    <row r="6201" s="33" customFormat="1" ht="15.75" customHeight="1"/>
    <row r="6202" s="33" customFormat="1" ht="15.75" customHeight="1"/>
    <row r="6203" s="33" customFormat="1" ht="15.75" customHeight="1"/>
    <row r="6204" s="33" customFormat="1" ht="15.75" customHeight="1"/>
    <row r="6205" s="33" customFormat="1" ht="15.75" customHeight="1"/>
    <row r="6206" s="33" customFormat="1" ht="15.75" customHeight="1"/>
    <row r="6207" s="33" customFormat="1" ht="15.75" customHeight="1"/>
    <row r="6208" s="33" customFormat="1" ht="15.75" customHeight="1"/>
    <row r="6209" s="33" customFormat="1" ht="15.75" customHeight="1"/>
    <row r="6210" s="33" customFormat="1" ht="15.75" customHeight="1"/>
    <row r="6211" s="33" customFormat="1" ht="15.75" customHeight="1"/>
    <row r="6212" s="33" customFormat="1" ht="15.75" customHeight="1"/>
    <row r="6213" s="33" customFormat="1" ht="15.75" customHeight="1"/>
    <row r="6214" s="33" customFormat="1" ht="15.75" customHeight="1"/>
    <row r="6215" s="33" customFormat="1" ht="15.75" customHeight="1"/>
    <row r="6216" s="33" customFormat="1" ht="15.75" customHeight="1"/>
    <row r="6217" s="33" customFormat="1" ht="15.75" customHeight="1"/>
    <row r="6218" s="33" customFormat="1" ht="15.75" customHeight="1"/>
    <row r="6219" s="33" customFormat="1" ht="15.75" customHeight="1"/>
    <row r="6220" s="33" customFormat="1" ht="15.75" customHeight="1"/>
    <row r="6221" s="33" customFormat="1" ht="15.75" customHeight="1"/>
    <row r="6222" s="33" customFormat="1" ht="15.75" customHeight="1"/>
    <row r="6223" s="33" customFormat="1" ht="15.75" customHeight="1"/>
    <row r="6224" s="33" customFormat="1" ht="15.75" customHeight="1"/>
    <row r="6225" s="33" customFormat="1" ht="15.75" customHeight="1"/>
    <row r="6226" s="33" customFormat="1" ht="15.75" customHeight="1"/>
    <row r="6227" s="33" customFormat="1" ht="15.75" customHeight="1"/>
    <row r="6228" s="33" customFormat="1" ht="15.75" customHeight="1"/>
    <row r="6229" s="33" customFormat="1" ht="15.75" customHeight="1"/>
    <row r="6230" s="33" customFormat="1" ht="15.75" customHeight="1"/>
    <row r="6231" s="33" customFormat="1" ht="15.75" customHeight="1"/>
    <row r="6232" s="33" customFormat="1" ht="15.75" customHeight="1"/>
    <row r="6233" s="33" customFormat="1" ht="15.75" customHeight="1"/>
    <row r="6234" s="33" customFormat="1" ht="15.75" customHeight="1"/>
    <row r="6235" s="33" customFormat="1" ht="15.75" customHeight="1"/>
    <row r="6236" s="33" customFormat="1" ht="15.75" customHeight="1"/>
    <row r="6237" s="33" customFormat="1" ht="15.75" customHeight="1"/>
    <row r="6238" s="33" customFormat="1" ht="15.75" customHeight="1"/>
    <row r="6239" s="33" customFormat="1" ht="15.75" customHeight="1"/>
    <row r="6240" s="33" customFormat="1" ht="15.75" customHeight="1"/>
    <row r="6241" s="33" customFormat="1" ht="15.75" customHeight="1"/>
    <row r="6242" s="33" customFormat="1" ht="15.75" customHeight="1"/>
    <row r="6243" s="33" customFormat="1" ht="15.75" customHeight="1"/>
    <row r="6244" s="33" customFormat="1" ht="15.75" customHeight="1"/>
    <row r="6245" s="33" customFormat="1" ht="15.75" customHeight="1"/>
    <row r="6246" s="33" customFormat="1" ht="15.75" customHeight="1"/>
    <row r="6247" s="33" customFormat="1" ht="15.75" customHeight="1"/>
    <row r="6248" s="33" customFormat="1" ht="15.75" customHeight="1"/>
    <row r="6249" s="33" customFormat="1" ht="15.75" customHeight="1"/>
    <row r="6250" s="33" customFormat="1" ht="15.75" customHeight="1"/>
    <row r="6251" s="33" customFormat="1" ht="15.75" customHeight="1"/>
    <row r="6252" s="33" customFormat="1" ht="15.75" customHeight="1"/>
    <row r="6253" s="33" customFormat="1" ht="15.75" customHeight="1"/>
    <row r="6254" s="33" customFormat="1" ht="15.75" customHeight="1"/>
    <row r="6255" s="33" customFormat="1" ht="15.75" customHeight="1"/>
    <row r="6256" s="33" customFormat="1" ht="15.75" customHeight="1"/>
    <row r="6257" s="33" customFormat="1" ht="15.75" customHeight="1"/>
    <row r="6258" s="33" customFormat="1" ht="15.75" customHeight="1"/>
    <row r="6259" s="33" customFormat="1" ht="15.75" customHeight="1"/>
    <row r="6260" s="33" customFormat="1" ht="15.75" customHeight="1"/>
    <row r="6261" s="33" customFormat="1" ht="15.75" customHeight="1"/>
    <row r="6262" s="33" customFormat="1" ht="15.75" customHeight="1"/>
    <row r="6263" s="33" customFormat="1" ht="15.75" customHeight="1"/>
    <row r="6264" s="33" customFormat="1" ht="15.75" customHeight="1"/>
    <row r="6265" s="33" customFormat="1" ht="15.75" customHeight="1"/>
    <row r="6266" s="33" customFormat="1" ht="15.75" customHeight="1"/>
    <row r="6267" s="33" customFormat="1" ht="15.75" customHeight="1"/>
    <row r="6268" s="33" customFormat="1" ht="15.75" customHeight="1"/>
    <row r="6269" s="33" customFormat="1" ht="15.75" customHeight="1"/>
    <row r="6270" s="33" customFormat="1" ht="15.75" customHeight="1"/>
    <row r="6271" s="33" customFormat="1" ht="15.75" customHeight="1"/>
    <row r="6272" s="33" customFormat="1" ht="15.75" customHeight="1"/>
    <row r="6273" s="33" customFormat="1" ht="15.75" customHeight="1"/>
    <row r="6274" s="33" customFormat="1" ht="15.75" customHeight="1"/>
    <row r="6275" s="33" customFormat="1" ht="15.75" customHeight="1"/>
    <row r="6276" s="33" customFormat="1" ht="15.75" customHeight="1"/>
    <row r="6277" s="33" customFormat="1" ht="15.75" customHeight="1"/>
    <row r="6278" s="33" customFormat="1" ht="15.75" customHeight="1"/>
    <row r="6279" s="33" customFormat="1" ht="15.75" customHeight="1"/>
    <row r="6280" s="33" customFormat="1" ht="15.75" customHeight="1"/>
    <row r="6281" s="33" customFormat="1" ht="15.75" customHeight="1"/>
    <row r="6282" s="33" customFormat="1" ht="15.75" customHeight="1"/>
    <row r="6283" s="33" customFormat="1" ht="15.75" customHeight="1"/>
    <row r="6284" s="33" customFormat="1" ht="15.75" customHeight="1"/>
    <row r="6285" s="33" customFormat="1" ht="15.75" customHeight="1"/>
    <row r="6286" s="33" customFormat="1" ht="15.75" customHeight="1"/>
    <row r="6287" s="33" customFormat="1" ht="15.75" customHeight="1"/>
    <row r="6288" s="33" customFormat="1" ht="15.75" customHeight="1"/>
    <row r="6289" s="33" customFormat="1" ht="15.75" customHeight="1"/>
    <row r="6290" s="33" customFormat="1" ht="15.75" customHeight="1"/>
    <row r="6291" s="33" customFormat="1" ht="15.75" customHeight="1"/>
    <row r="6292" s="33" customFormat="1" ht="15.75" customHeight="1"/>
    <row r="6293" s="33" customFormat="1" ht="15.75" customHeight="1"/>
    <row r="6294" s="33" customFormat="1" ht="15.75" customHeight="1"/>
    <row r="6295" s="33" customFormat="1" ht="15.75" customHeight="1"/>
    <row r="6296" s="33" customFormat="1" ht="15.75" customHeight="1"/>
    <row r="6297" s="33" customFormat="1" ht="15.75" customHeight="1"/>
    <row r="6298" s="33" customFormat="1" ht="15.75" customHeight="1"/>
    <row r="6299" s="33" customFormat="1" ht="15.75" customHeight="1"/>
    <row r="6300" s="33" customFormat="1" ht="15.75" customHeight="1"/>
    <row r="6301" s="33" customFormat="1" ht="15.75" customHeight="1"/>
    <row r="6302" s="33" customFormat="1" ht="15.75" customHeight="1"/>
    <row r="6303" s="33" customFormat="1" ht="15.75" customHeight="1"/>
    <row r="6304" s="33" customFormat="1" ht="15.75" customHeight="1"/>
    <row r="6305" s="33" customFormat="1" ht="15.75" customHeight="1"/>
    <row r="6306" s="33" customFormat="1" ht="15.75" customHeight="1"/>
    <row r="6307" s="33" customFormat="1" ht="15.75" customHeight="1"/>
    <row r="6308" s="33" customFormat="1" ht="15.75" customHeight="1"/>
    <row r="6309" s="33" customFormat="1" ht="15.75" customHeight="1"/>
    <row r="6310" s="33" customFormat="1" ht="15.75" customHeight="1"/>
    <row r="6311" s="33" customFormat="1" ht="15.75" customHeight="1"/>
    <row r="6312" s="33" customFormat="1" ht="15.75" customHeight="1"/>
    <row r="6313" s="33" customFormat="1" ht="15.75" customHeight="1"/>
    <row r="6314" s="33" customFormat="1" ht="15.75" customHeight="1"/>
    <row r="6315" s="33" customFormat="1" ht="15.75" customHeight="1"/>
    <row r="6316" s="33" customFormat="1" ht="15.75" customHeight="1"/>
    <row r="6317" s="33" customFormat="1" ht="15.75" customHeight="1"/>
    <row r="6318" s="33" customFormat="1" ht="15.75" customHeight="1"/>
    <row r="6319" s="33" customFormat="1" ht="15.75" customHeight="1"/>
    <row r="6320" s="33" customFormat="1" ht="15.75" customHeight="1"/>
    <row r="6321" s="33" customFormat="1" ht="15.75" customHeight="1"/>
    <row r="6322" s="33" customFormat="1" ht="15.75" customHeight="1"/>
    <row r="6323" s="33" customFormat="1" ht="15.75" customHeight="1"/>
    <row r="6324" s="33" customFormat="1" ht="15.75" customHeight="1"/>
    <row r="6325" s="33" customFormat="1" ht="15.75" customHeight="1"/>
    <row r="6326" s="33" customFormat="1" ht="15.75" customHeight="1"/>
    <row r="6327" s="33" customFormat="1" ht="15.75" customHeight="1"/>
    <row r="6328" s="33" customFormat="1" ht="15.75" customHeight="1"/>
    <row r="6329" s="33" customFormat="1" ht="15.75" customHeight="1"/>
    <row r="6330" s="33" customFormat="1" ht="15.75" customHeight="1"/>
    <row r="6331" s="33" customFormat="1" ht="15.75" customHeight="1"/>
    <row r="6332" s="33" customFormat="1" ht="15.75" customHeight="1"/>
    <row r="6333" s="33" customFormat="1" ht="15.75" customHeight="1"/>
    <row r="6334" s="33" customFormat="1" ht="15.75" customHeight="1"/>
    <row r="6335" s="33" customFormat="1" ht="15.75" customHeight="1"/>
    <row r="6336" s="33" customFormat="1" ht="15.75" customHeight="1"/>
    <row r="6337" s="33" customFormat="1" ht="15.75" customHeight="1"/>
    <row r="6338" s="33" customFormat="1" ht="15.75" customHeight="1"/>
    <row r="6339" s="33" customFormat="1" ht="15.75" customHeight="1"/>
    <row r="6340" s="33" customFormat="1" ht="15.75" customHeight="1"/>
    <row r="6341" s="33" customFormat="1" ht="15.75" customHeight="1"/>
    <row r="6342" s="33" customFormat="1" ht="15.75" customHeight="1"/>
    <row r="6343" s="33" customFormat="1" ht="15.75" customHeight="1"/>
    <row r="6344" s="33" customFormat="1" ht="15.75" customHeight="1"/>
    <row r="6345" s="33" customFormat="1" ht="15.75" customHeight="1"/>
    <row r="6346" s="33" customFormat="1" ht="15.75" customHeight="1"/>
    <row r="6347" s="33" customFormat="1" ht="15.75" customHeight="1"/>
    <row r="6348" s="33" customFormat="1" ht="15.75" customHeight="1"/>
    <row r="6349" s="33" customFormat="1" ht="15.75" customHeight="1"/>
    <row r="6350" s="33" customFormat="1" ht="15.75" customHeight="1"/>
    <row r="6351" s="33" customFormat="1" ht="15.75" customHeight="1"/>
    <row r="6352" s="33" customFormat="1" ht="15.75" customHeight="1"/>
    <row r="6353" s="33" customFormat="1" ht="15.75" customHeight="1"/>
    <row r="6354" s="33" customFormat="1" ht="15.75" customHeight="1"/>
    <row r="6355" s="33" customFormat="1" ht="15.75" customHeight="1"/>
    <row r="6356" s="33" customFormat="1" ht="15.75" customHeight="1"/>
    <row r="6357" s="33" customFormat="1" ht="15.75" customHeight="1"/>
    <row r="6358" s="33" customFormat="1" ht="15.75" customHeight="1"/>
    <row r="6359" s="33" customFormat="1" ht="15.75" customHeight="1"/>
    <row r="6360" s="33" customFormat="1" ht="15.75" customHeight="1"/>
    <row r="6361" s="33" customFormat="1" ht="15.75" customHeight="1"/>
    <row r="6362" s="33" customFormat="1" ht="15.75" customHeight="1"/>
    <row r="6363" s="33" customFormat="1" ht="15.75" customHeight="1"/>
    <row r="6364" s="33" customFormat="1" ht="15.75" customHeight="1"/>
    <row r="6365" s="33" customFormat="1" ht="15.75" customHeight="1"/>
    <row r="6366" s="33" customFormat="1" ht="15.75" customHeight="1"/>
    <row r="6367" s="33" customFormat="1" ht="15.75" customHeight="1"/>
    <row r="6368" s="33" customFormat="1" ht="15.75" customHeight="1"/>
    <row r="6369" s="33" customFormat="1" ht="15.75" customHeight="1"/>
    <row r="6370" s="33" customFormat="1" ht="15.75" customHeight="1"/>
    <row r="6371" s="33" customFormat="1" ht="15.75" customHeight="1"/>
    <row r="6372" s="33" customFormat="1" ht="15.75" customHeight="1"/>
    <row r="6373" s="33" customFormat="1" ht="15.75" customHeight="1"/>
    <row r="6374" s="33" customFormat="1" ht="15.75" customHeight="1"/>
    <row r="6375" s="33" customFormat="1" ht="15.75" customHeight="1"/>
    <row r="6376" s="33" customFormat="1" ht="15.75" customHeight="1"/>
    <row r="6377" s="33" customFormat="1" ht="15.75" customHeight="1"/>
    <row r="6378" s="33" customFormat="1" ht="15.75" customHeight="1"/>
    <row r="6379" s="33" customFormat="1" ht="15.75" customHeight="1"/>
    <row r="6380" s="33" customFormat="1" ht="15.75" customHeight="1"/>
    <row r="6381" s="33" customFormat="1" ht="15.75" customHeight="1"/>
    <row r="6382" s="33" customFormat="1" ht="15.75" customHeight="1"/>
    <row r="6383" s="33" customFormat="1" ht="15.75" customHeight="1"/>
    <row r="6384" s="33" customFormat="1" ht="15.75" customHeight="1"/>
    <row r="6385" s="33" customFormat="1" ht="15.75" customHeight="1"/>
    <row r="6386" s="33" customFormat="1" ht="15.75" customHeight="1"/>
    <row r="6387" s="33" customFormat="1" ht="15.75" customHeight="1"/>
    <row r="6388" s="33" customFormat="1" ht="15.75" customHeight="1"/>
    <row r="6389" s="33" customFormat="1" ht="15.75" customHeight="1"/>
    <row r="6390" s="33" customFormat="1" ht="15.75" customHeight="1"/>
    <row r="6391" s="33" customFormat="1" ht="15.75" customHeight="1"/>
    <row r="6392" s="33" customFormat="1" ht="15.75" customHeight="1"/>
    <row r="6393" s="33" customFormat="1" ht="15.75" customHeight="1"/>
    <row r="6394" s="33" customFormat="1" ht="15.75" customHeight="1"/>
    <row r="6395" s="33" customFormat="1" ht="15.75" customHeight="1"/>
    <row r="6396" s="33" customFormat="1" ht="15.75" customHeight="1"/>
    <row r="6397" s="33" customFormat="1" ht="15.75" customHeight="1"/>
    <row r="6398" s="33" customFormat="1" ht="15.75" customHeight="1"/>
    <row r="6399" s="33" customFormat="1" ht="15.75" customHeight="1"/>
    <row r="6400" s="33" customFormat="1" ht="15.75" customHeight="1"/>
    <row r="6401" s="33" customFormat="1" ht="15.75" customHeight="1"/>
    <row r="6402" s="33" customFormat="1" ht="15.75" customHeight="1"/>
    <row r="6403" s="33" customFormat="1" ht="15.75" customHeight="1"/>
    <row r="6404" s="33" customFormat="1" ht="15.75" customHeight="1"/>
    <row r="6405" s="33" customFormat="1" ht="15.75" customHeight="1"/>
    <row r="6406" s="33" customFormat="1" ht="15.75" customHeight="1"/>
    <row r="6407" s="33" customFormat="1" ht="15.75" customHeight="1"/>
    <row r="6408" s="33" customFormat="1" ht="15.75" customHeight="1"/>
    <row r="6409" s="33" customFormat="1" ht="15.75" customHeight="1"/>
    <row r="6410" s="33" customFormat="1" ht="15.75" customHeight="1"/>
    <row r="6411" s="33" customFormat="1" ht="15.75" customHeight="1"/>
    <row r="6412" s="33" customFormat="1" ht="15.75" customHeight="1"/>
    <row r="6413" s="33" customFormat="1" ht="15.75" customHeight="1"/>
    <row r="6414" s="33" customFormat="1" ht="15.75" customHeight="1"/>
    <row r="6415" s="33" customFormat="1" ht="15.75" customHeight="1"/>
    <row r="6416" s="33" customFormat="1" ht="15.75" customHeight="1"/>
    <row r="6417" s="33" customFormat="1" ht="15.75" customHeight="1"/>
    <row r="6418" s="33" customFormat="1" ht="15.75" customHeight="1"/>
    <row r="6419" s="33" customFormat="1" ht="15.75" customHeight="1"/>
    <row r="6420" s="33" customFormat="1" ht="15.75" customHeight="1"/>
    <row r="6421" s="33" customFormat="1" ht="15.75" customHeight="1"/>
    <row r="6422" s="33" customFormat="1" ht="15.75" customHeight="1"/>
    <row r="6423" s="33" customFormat="1" ht="15.75" customHeight="1"/>
    <row r="6424" s="33" customFormat="1" ht="15.75" customHeight="1"/>
    <row r="6425" s="33" customFormat="1" ht="15.75" customHeight="1"/>
    <row r="6426" s="33" customFormat="1" ht="15.75" customHeight="1"/>
    <row r="6427" s="33" customFormat="1" ht="15.75" customHeight="1"/>
    <row r="6428" s="33" customFormat="1" ht="15.75" customHeight="1"/>
    <row r="6429" s="33" customFormat="1" ht="15.75" customHeight="1"/>
    <row r="6430" s="33" customFormat="1" ht="15.75" customHeight="1"/>
    <row r="6431" s="33" customFormat="1" ht="15.75" customHeight="1"/>
    <row r="6432" s="33" customFormat="1" ht="15.75" customHeight="1"/>
    <row r="6433" s="33" customFormat="1" ht="15.75" customHeight="1"/>
    <row r="6434" s="33" customFormat="1" ht="15.75" customHeight="1"/>
    <row r="6435" s="33" customFormat="1" ht="15.75" customHeight="1"/>
    <row r="6436" s="33" customFormat="1" ht="15.75" customHeight="1"/>
    <row r="6437" s="33" customFormat="1" ht="15.75" customHeight="1"/>
    <row r="6438" s="33" customFormat="1" ht="15.75" customHeight="1"/>
    <row r="6439" s="33" customFormat="1" ht="15.75" customHeight="1"/>
    <row r="6440" s="33" customFormat="1" ht="15.75" customHeight="1"/>
    <row r="6441" s="33" customFormat="1" ht="15.75" customHeight="1"/>
    <row r="6442" s="33" customFormat="1" ht="15.75" customHeight="1"/>
    <row r="6443" s="33" customFormat="1" ht="15.75" customHeight="1"/>
    <row r="6444" s="33" customFormat="1" ht="15.75" customHeight="1"/>
    <row r="6445" s="33" customFormat="1" ht="15.75" customHeight="1"/>
    <row r="6446" s="33" customFormat="1" ht="15.75" customHeight="1"/>
    <row r="6447" s="33" customFormat="1" ht="15.75" customHeight="1"/>
    <row r="6448" s="33" customFormat="1" ht="15.75" customHeight="1"/>
    <row r="6449" s="33" customFormat="1" ht="15.75" customHeight="1"/>
    <row r="6450" s="33" customFormat="1" ht="15.75" customHeight="1"/>
    <row r="6451" s="33" customFormat="1" ht="15.75" customHeight="1"/>
    <row r="6452" s="33" customFormat="1" ht="15.75" customHeight="1"/>
    <row r="6453" s="33" customFormat="1" ht="15.75" customHeight="1"/>
    <row r="6454" s="33" customFormat="1" ht="15.75" customHeight="1"/>
    <row r="6455" s="33" customFormat="1" ht="15.75" customHeight="1"/>
    <row r="6456" s="33" customFormat="1" ht="15.75" customHeight="1"/>
    <row r="6457" s="33" customFormat="1" ht="15.75" customHeight="1"/>
    <row r="6458" s="33" customFormat="1" ht="15.75" customHeight="1"/>
    <row r="6459" s="33" customFormat="1" ht="15.75" customHeight="1"/>
    <row r="6460" s="33" customFormat="1" ht="15.75" customHeight="1"/>
    <row r="6461" s="33" customFormat="1" ht="15.75" customHeight="1"/>
    <row r="6462" s="33" customFormat="1" ht="15.75" customHeight="1"/>
    <row r="6463" s="33" customFormat="1" ht="15.75" customHeight="1"/>
    <row r="6464" s="33" customFormat="1" ht="15.75" customHeight="1"/>
    <row r="6465" s="33" customFormat="1" ht="15.75" customHeight="1"/>
    <row r="6466" s="33" customFormat="1" ht="15.75" customHeight="1"/>
    <row r="6467" s="33" customFormat="1" ht="15.75" customHeight="1"/>
    <row r="6468" s="33" customFormat="1" ht="15.75" customHeight="1"/>
    <row r="6469" s="33" customFormat="1" ht="15.75" customHeight="1"/>
    <row r="6470" s="33" customFormat="1" ht="15.75" customHeight="1"/>
    <row r="6471" s="33" customFormat="1" ht="15.75" customHeight="1"/>
    <row r="6472" s="33" customFormat="1" ht="15.75" customHeight="1"/>
    <row r="6473" s="33" customFormat="1" ht="15.75" customHeight="1"/>
    <row r="6474" s="33" customFormat="1" ht="15.75" customHeight="1"/>
    <row r="6475" s="33" customFormat="1" ht="15.75" customHeight="1"/>
    <row r="6476" s="33" customFormat="1" ht="15.75" customHeight="1"/>
    <row r="6477" s="33" customFormat="1" ht="15.75" customHeight="1"/>
    <row r="6478" s="33" customFormat="1" ht="15.75" customHeight="1"/>
    <row r="6479" s="33" customFormat="1" ht="15.75" customHeight="1"/>
    <row r="6480" s="33" customFormat="1" ht="15.75" customHeight="1"/>
    <row r="6481" s="33" customFormat="1" ht="15.75" customHeight="1"/>
    <row r="6482" s="33" customFormat="1" ht="15.75" customHeight="1"/>
    <row r="6483" s="33" customFormat="1" ht="15.75" customHeight="1"/>
    <row r="6484" s="33" customFormat="1" ht="15.75" customHeight="1"/>
    <row r="6485" s="33" customFormat="1" ht="15.75" customHeight="1"/>
    <row r="6486" s="33" customFormat="1" ht="15.75" customHeight="1"/>
    <row r="6487" s="33" customFormat="1" ht="15.75" customHeight="1"/>
    <row r="6488" s="33" customFormat="1" ht="15.75" customHeight="1"/>
    <row r="6489" s="33" customFormat="1" ht="15.75" customHeight="1"/>
    <row r="6490" s="33" customFormat="1" ht="15.75" customHeight="1"/>
    <row r="6491" s="33" customFormat="1" ht="15.75" customHeight="1"/>
    <row r="6492" s="33" customFormat="1" ht="15.75" customHeight="1"/>
    <row r="6493" s="33" customFormat="1" ht="15.75" customHeight="1"/>
    <row r="6494" s="33" customFormat="1" ht="15.75" customHeight="1"/>
    <row r="6495" s="33" customFormat="1" ht="15.75" customHeight="1"/>
    <row r="6496" s="33" customFormat="1" ht="15.75" customHeight="1"/>
    <row r="6497" s="33" customFormat="1" ht="15.75" customHeight="1"/>
    <row r="6498" s="33" customFormat="1" ht="15.75" customHeight="1"/>
    <row r="6499" s="33" customFormat="1" ht="15.75" customHeight="1"/>
    <row r="6500" s="33" customFormat="1" ht="15.75" customHeight="1"/>
    <row r="6501" s="33" customFormat="1" ht="15.75" customHeight="1"/>
    <row r="6502" s="33" customFormat="1" ht="15.75" customHeight="1"/>
    <row r="6503" s="33" customFormat="1" ht="15.75" customHeight="1"/>
    <row r="6504" s="33" customFormat="1" ht="15.75" customHeight="1"/>
    <row r="6505" s="33" customFormat="1" ht="15.75" customHeight="1"/>
    <row r="6506" s="33" customFormat="1" ht="15.75" customHeight="1"/>
    <row r="6507" s="33" customFormat="1" ht="15.75" customHeight="1"/>
    <row r="6508" s="33" customFormat="1" ht="15.75" customHeight="1"/>
    <row r="6509" s="33" customFormat="1" ht="15.75" customHeight="1"/>
    <row r="6510" s="33" customFormat="1" ht="15.75" customHeight="1"/>
    <row r="6511" s="33" customFormat="1" ht="15.75" customHeight="1"/>
    <row r="6512" s="33" customFormat="1" ht="15.75" customHeight="1"/>
    <row r="6513" s="33" customFormat="1" ht="15.75" customHeight="1"/>
    <row r="6514" s="33" customFormat="1" ht="15.75" customHeight="1"/>
    <row r="6515" s="33" customFormat="1" ht="15.75" customHeight="1"/>
    <row r="6516" s="33" customFormat="1" ht="15.75" customHeight="1"/>
    <row r="6517" s="33" customFormat="1" ht="15.75" customHeight="1"/>
    <row r="6518" s="33" customFormat="1" ht="15.75" customHeight="1"/>
    <row r="6519" s="33" customFormat="1" ht="15.75" customHeight="1"/>
    <row r="6520" s="33" customFormat="1" ht="15.75" customHeight="1"/>
    <row r="6521" s="33" customFormat="1" ht="15.75" customHeight="1"/>
    <row r="6522" s="33" customFormat="1" ht="15.75" customHeight="1"/>
    <row r="6523" s="33" customFormat="1" ht="15.75" customHeight="1"/>
    <row r="6524" s="33" customFormat="1" ht="15.75" customHeight="1"/>
    <row r="6525" s="33" customFormat="1" ht="15.75" customHeight="1"/>
    <row r="6526" s="33" customFormat="1" ht="15.75" customHeight="1"/>
    <row r="6527" s="33" customFormat="1" ht="15.75" customHeight="1"/>
    <row r="6528" s="33" customFormat="1" ht="15.75" customHeight="1"/>
    <row r="6529" s="33" customFormat="1" ht="15.75" customHeight="1"/>
    <row r="6530" s="33" customFormat="1" ht="15.75" customHeight="1"/>
    <row r="6531" s="33" customFormat="1" ht="15.75" customHeight="1"/>
    <row r="6532" s="33" customFormat="1" ht="15.75" customHeight="1"/>
    <row r="6533" s="33" customFormat="1" ht="15.75" customHeight="1"/>
    <row r="6534" s="33" customFormat="1" ht="15.75" customHeight="1"/>
    <row r="6535" s="33" customFormat="1" ht="15.75" customHeight="1"/>
    <row r="6536" s="33" customFormat="1" ht="15.75" customHeight="1"/>
    <row r="6537" s="33" customFormat="1" ht="15.75" customHeight="1"/>
    <row r="6538" s="33" customFormat="1" ht="15.75" customHeight="1"/>
    <row r="6539" s="33" customFormat="1" ht="15.75" customHeight="1"/>
    <row r="6540" s="33" customFormat="1" ht="15.75" customHeight="1"/>
    <row r="6541" s="33" customFormat="1" ht="15.75" customHeight="1"/>
    <row r="6542" s="33" customFormat="1" ht="15.75" customHeight="1"/>
    <row r="6543" s="33" customFormat="1" ht="15.75" customHeight="1"/>
    <row r="6544" s="33" customFormat="1" ht="15.75" customHeight="1"/>
    <row r="6545" s="33" customFormat="1" ht="15.75" customHeight="1"/>
    <row r="6546" s="33" customFormat="1" ht="15.75" customHeight="1"/>
    <row r="6547" s="33" customFormat="1" ht="15.75" customHeight="1"/>
    <row r="6548" s="33" customFormat="1" ht="15.75" customHeight="1"/>
    <row r="6549" s="33" customFormat="1" ht="15.75" customHeight="1"/>
    <row r="6550" s="33" customFormat="1" ht="15.75" customHeight="1"/>
    <row r="6551" s="33" customFormat="1" ht="15.75" customHeight="1"/>
    <row r="6552" s="33" customFormat="1" ht="15.75" customHeight="1"/>
    <row r="6553" s="33" customFormat="1" ht="15.75" customHeight="1"/>
    <row r="6554" s="33" customFormat="1" ht="15.75" customHeight="1"/>
    <row r="6555" s="33" customFormat="1" ht="15.75" customHeight="1"/>
    <row r="6556" s="33" customFormat="1" ht="15.75" customHeight="1"/>
    <row r="6557" s="33" customFormat="1" ht="15.75" customHeight="1"/>
    <row r="6558" s="33" customFormat="1" ht="15.75" customHeight="1"/>
    <row r="6559" s="33" customFormat="1" ht="15.75" customHeight="1"/>
    <row r="6560" s="33" customFormat="1" ht="15.75" customHeight="1"/>
    <row r="6561" s="33" customFormat="1" ht="15.75" customHeight="1"/>
    <row r="6562" s="33" customFormat="1" ht="15.75" customHeight="1"/>
    <row r="6563" s="33" customFormat="1" ht="15.75" customHeight="1"/>
    <row r="6564" s="33" customFormat="1" ht="15.75" customHeight="1"/>
    <row r="6565" s="33" customFormat="1" ht="15.75" customHeight="1"/>
    <row r="6566" s="33" customFormat="1" ht="15.75" customHeight="1"/>
    <row r="6567" s="33" customFormat="1" ht="15.75" customHeight="1"/>
    <row r="6568" s="33" customFormat="1" ht="15.75" customHeight="1"/>
    <row r="6569" s="33" customFormat="1" ht="15.75" customHeight="1"/>
    <row r="6570" s="33" customFormat="1" ht="15.75" customHeight="1"/>
    <row r="6571" s="33" customFormat="1" ht="15.75" customHeight="1"/>
    <row r="6572" s="33" customFormat="1" ht="15.75" customHeight="1"/>
    <row r="6573" s="33" customFormat="1" ht="15.75" customHeight="1"/>
    <row r="6574" s="33" customFormat="1" ht="15.75" customHeight="1"/>
    <row r="6575" s="33" customFormat="1" ht="15.75" customHeight="1"/>
    <row r="6576" s="33" customFormat="1" ht="15.75" customHeight="1"/>
    <row r="6577" s="33" customFormat="1" ht="15.75" customHeight="1"/>
    <row r="6578" s="33" customFormat="1" ht="15.75" customHeight="1"/>
    <row r="6579" s="33" customFormat="1" ht="15.75" customHeight="1"/>
    <row r="6580" s="33" customFormat="1" ht="15.75" customHeight="1"/>
    <row r="6581" s="33" customFormat="1" ht="15.75" customHeight="1"/>
    <row r="6582" s="33" customFormat="1" ht="15.75" customHeight="1"/>
    <row r="6583" s="33" customFormat="1" ht="15.75" customHeight="1"/>
    <row r="6584" s="33" customFormat="1" ht="15.75" customHeight="1"/>
    <row r="6585" s="33" customFormat="1" ht="15.75" customHeight="1"/>
    <row r="6586" s="33" customFormat="1" ht="15.75" customHeight="1"/>
    <row r="6587" s="33" customFormat="1" ht="15.75" customHeight="1"/>
    <row r="6588" s="33" customFormat="1" ht="15.75" customHeight="1"/>
    <row r="6589" s="33" customFormat="1" ht="15.75" customHeight="1"/>
    <row r="6590" s="33" customFormat="1" ht="15.75" customHeight="1"/>
    <row r="6591" s="33" customFormat="1" ht="15.75" customHeight="1"/>
    <row r="6592" s="33" customFormat="1" ht="15.75" customHeight="1"/>
    <row r="6593" s="33" customFormat="1" ht="15.75" customHeight="1"/>
    <row r="6594" s="33" customFormat="1" ht="15.75" customHeight="1"/>
    <row r="6595" s="33" customFormat="1" ht="15.75" customHeight="1"/>
    <row r="6596" s="33" customFormat="1" ht="15.75" customHeight="1"/>
    <row r="6597" s="33" customFormat="1" ht="15.75" customHeight="1"/>
    <row r="6598" s="33" customFormat="1" ht="15.75" customHeight="1"/>
    <row r="6599" s="33" customFormat="1" ht="15.75" customHeight="1"/>
    <row r="6600" s="33" customFormat="1" ht="15.75" customHeight="1"/>
    <row r="6601" s="33" customFormat="1" ht="15.75" customHeight="1"/>
    <row r="6602" s="33" customFormat="1" ht="15.75" customHeight="1"/>
    <row r="6603" s="33" customFormat="1" ht="15.75" customHeight="1"/>
    <row r="6604" s="33" customFormat="1" ht="15.75" customHeight="1"/>
    <row r="6605" s="33" customFormat="1" ht="15.75" customHeight="1"/>
    <row r="6606" s="33" customFormat="1" ht="15.75" customHeight="1"/>
    <row r="6607" s="33" customFormat="1" ht="15.75" customHeight="1"/>
    <row r="6608" s="33" customFormat="1" ht="15.75" customHeight="1"/>
    <row r="6609" s="33" customFormat="1" ht="15.75" customHeight="1"/>
    <row r="6610" s="33" customFormat="1" ht="15.75" customHeight="1"/>
    <row r="6611" s="33" customFormat="1" ht="15.75" customHeight="1"/>
    <row r="6612" s="33" customFormat="1" ht="15.75" customHeight="1"/>
    <row r="6613" s="33" customFormat="1" ht="15.75" customHeight="1"/>
    <row r="6614" s="33" customFormat="1" ht="15.75" customHeight="1"/>
    <row r="6615" s="33" customFormat="1" ht="15.75" customHeight="1"/>
    <row r="6616" s="33" customFormat="1" ht="15.75" customHeight="1"/>
    <row r="6617" s="33" customFormat="1" ht="15.75" customHeight="1"/>
    <row r="6618" s="33" customFormat="1" ht="15.75" customHeight="1"/>
    <row r="6619" s="33" customFormat="1" ht="15.75" customHeight="1"/>
    <row r="6620" s="33" customFormat="1" ht="15.75" customHeight="1"/>
    <row r="6621" s="33" customFormat="1" ht="15.75" customHeight="1"/>
    <row r="6622" s="33" customFormat="1" ht="15.75" customHeight="1"/>
    <row r="6623" s="33" customFormat="1" ht="15.75" customHeight="1"/>
    <row r="6624" s="33" customFormat="1" ht="15.75" customHeight="1"/>
    <row r="6625" s="33" customFormat="1" ht="15.75" customHeight="1"/>
    <row r="6626" s="33" customFormat="1" ht="15.75" customHeight="1"/>
    <row r="6627" s="33" customFormat="1" ht="15.75" customHeight="1"/>
    <row r="6628" s="33" customFormat="1" ht="15.75" customHeight="1"/>
    <row r="6629" s="33" customFormat="1" ht="15.75" customHeight="1"/>
    <row r="6630" s="33" customFormat="1" ht="15.75" customHeight="1"/>
    <row r="6631" s="33" customFormat="1" ht="15.75" customHeight="1"/>
    <row r="6632" s="33" customFormat="1" ht="15.75" customHeight="1"/>
    <row r="6633" s="33" customFormat="1" ht="15.75" customHeight="1"/>
    <row r="6634" s="33" customFormat="1" ht="15.75" customHeight="1"/>
    <row r="6635" s="33" customFormat="1" ht="15.75" customHeight="1"/>
    <row r="6636" s="33" customFormat="1" ht="15.75" customHeight="1"/>
    <row r="6637" s="33" customFormat="1" ht="15.75" customHeight="1"/>
    <row r="6638" s="33" customFormat="1" ht="15.75" customHeight="1"/>
    <row r="6639" s="33" customFormat="1" ht="15.75" customHeight="1"/>
    <row r="6640" s="33" customFormat="1" ht="15.75" customHeight="1"/>
    <row r="6641" s="33" customFormat="1" ht="15.75" customHeight="1"/>
    <row r="6642" s="33" customFormat="1" ht="15.75" customHeight="1"/>
    <row r="6643" s="33" customFormat="1" ht="15.75" customHeight="1"/>
    <row r="6644" s="33" customFormat="1" ht="15.75" customHeight="1"/>
    <row r="6645" s="33" customFormat="1" ht="15.75" customHeight="1"/>
    <row r="6646" s="33" customFormat="1" ht="15.75" customHeight="1"/>
    <row r="6647" s="33" customFormat="1" ht="15.75" customHeight="1"/>
    <row r="6648" s="33" customFormat="1" ht="15.75" customHeight="1"/>
    <row r="6649" s="33" customFormat="1" ht="15.75" customHeight="1"/>
    <row r="6650" s="33" customFormat="1" ht="15.75" customHeight="1"/>
    <row r="6651" s="33" customFormat="1" ht="15.75" customHeight="1"/>
    <row r="6652" s="33" customFormat="1" ht="15.75" customHeight="1"/>
    <row r="6653" s="33" customFormat="1" ht="15.75" customHeight="1"/>
    <row r="6654" s="33" customFormat="1" ht="15.75" customHeight="1"/>
    <row r="6655" s="33" customFormat="1" ht="15.75" customHeight="1"/>
    <row r="6656" s="33" customFormat="1" ht="15.75" customHeight="1"/>
    <row r="6657" s="33" customFormat="1" ht="15.75" customHeight="1"/>
    <row r="6658" s="33" customFormat="1" ht="15.75" customHeight="1"/>
    <row r="6659" s="33" customFormat="1" ht="15.75" customHeight="1"/>
    <row r="6660" s="33" customFormat="1" ht="15.75" customHeight="1"/>
    <row r="6661" s="33" customFormat="1" ht="15.75" customHeight="1"/>
    <row r="6662" s="33" customFormat="1" ht="15.75" customHeight="1"/>
    <row r="6663" s="33" customFormat="1" ht="15.75" customHeight="1"/>
    <row r="6664" s="33" customFormat="1" ht="15.75" customHeight="1"/>
    <row r="6665" s="33" customFormat="1" ht="15.75" customHeight="1"/>
    <row r="6666" s="33" customFormat="1" ht="15.75" customHeight="1"/>
    <row r="6667" s="33" customFormat="1" ht="15.75" customHeight="1"/>
    <row r="6668" s="33" customFormat="1" ht="15.75" customHeight="1"/>
    <row r="6669" s="33" customFormat="1" ht="15.75" customHeight="1"/>
    <row r="6670" s="33" customFormat="1" ht="15.75" customHeight="1"/>
    <row r="6671" s="33" customFormat="1" ht="15.75" customHeight="1"/>
    <row r="6672" s="33" customFormat="1" ht="15.75" customHeight="1"/>
    <row r="6673" s="33" customFormat="1" ht="15.75" customHeight="1"/>
    <row r="6674" s="33" customFormat="1" ht="15.75" customHeight="1"/>
    <row r="6675" s="33" customFormat="1" ht="15.75" customHeight="1"/>
    <row r="6676" s="33" customFormat="1" ht="15.75" customHeight="1"/>
    <row r="6677" s="33" customFormat="1" ht="15.75" customHeight="1"/>
    <row r="6678" s="33" customFormat="1" ht="15.75" customHeight="1"/>
    <row r="6679" s="33" customFormat="1" ht="15.75" customHeight="1"/>
    <row r="6680" s="33" customFormat="1" ht="15.75" customHeight="1"/>
    <row r="6681" s="33" customFormat="1" ht="15.75" customHeight="1"/>
    <row r="6682" s="33" customFormat="1" ht="15.75" customHeight="1"/>
    <row r="6683" s="33" customFormat="1" ht="15.75" customHeight="1"/>
    <row r="6684" s="33" customFormat="1" ht="15.75" customHeight="1"/>
    <row r="6685" s="33" customFormat="1" ht="15.75" customHeight="1"/>
    <row r="6686" s="33" customFormat="1" ht="15.75" customHeight="1"/>
    <row r="6687" s="33" customFormat="1" ht="15.75" customHeight="1"/>
    <row r="6688" s="33" customFormat="1" ht="15.75" customHeight="1"/>
    <row r="6689" s="33" customFormat="1" ht="15.75" customHeight="1"/>
    <row r="6690" s="33" customFormat="1" ht="15.75" customHeight="1"/>
    <row r="6691" s="33" customFormat="1" ht="15.75" customHeight="1"/>
    <row r="6692" s="33" customFormat="1" ht="15.75" customHeight="1"/>
    <row r="6693" s="33" customFormat="1" ht="15.75" customHeight="1"/>
    <row r="6694" s="33" customFormat="1" ht="15.75" customHeight="1"/>
    <row r="6695" s="33" customFormat="1" ht="15.75" customHeight="1"/>
    <row r="6696" s="33" customFormat="1" ht="15.75" customHeight="1"/>
    <row r="6697" s="33" customFormat="1" ht="15.75" customHeight="1"/>
    <row r="6698" s="33" customFormat="1" ht="15.75" customHeight="1"/>
    <row r="6699" s="33" customFormat="1" ht="15.75" customHeight="1"/>
    <row r="6700" s="33" customFormat="1" ht="15.75" customHeight="1"/>
    <row r="6701" s="33" customFormat="1" ht="15.75" customHeight="1"/>
    <row r="6702" s="33" customFormat="1" ht="15.75" customHeight="1"/>
    <row r="6703" s="33" customFormat="1" ht="15.75" customHeight="1"/>
    <row r="6704" s="33" customFormat="1" ht="15.75" customHeight="1"/>
    <row r="6705" s="33" customFormat="1" ht="15.75" customHeight="1"/>
    <row r="6706" s="33" customFormat="1" ht="15.75" customHeight="1"/>
    <row r="6707" s="33" customFormat="1" ht="15.75" customHeight="1"/>
    <row r="6708" s="33" customFormat="1" ht="15.75" customHeight="1"/>
    <row r="6709" s="33" customFormat="1" ht="15.75" customHeight="1"/>
    <row r="6710" s="33" customFormat="1" ht="15.75" customHeight="1"/>
    <row r="6711" s="33" customFormat="1" ht="15.75" customHeight="1"/>
    <row r="6712" s="33" customFormat="1" ht="15.75" customHeight="1"/>
    <row r="6713" s="33" customFormat="1" ht="15.75" customHeight="1"/>
    <row r="6714" s="33" customFormat="1" ht="15.75" customHeight="1"/>
    <row r="6715" s="33" customFormat="1" ht="15.75" customHeight="1"/>
    <row r="6716" s="33" customFormat="1" ht="15.75" customHeight="1"/>
    <row r="6717" s="33" customFormat="1" ht="15.75" customHeight="1"/>
    <row r="6718" s="33" customFormat="1" ht="15.75" customHeight="1"/>
    <row r="6719" s="33" customFormat="1" ht="15.75" customHeight="1"/>
    <row r="6720" s="33" customFormat="1" ht="15.75" customHeight="1"/>
    <row r="6721" s="33" customFormat="1" ht="15.75" customHeight="1"/>
    <row r="6722" s="33" customFormat="1" ht="15.75" customHeight="1"/>
    <row r="6723" s="33" customFormat="1" ht="15.75" customHeight="1"/>
    <row r="6724" s="33" customFormat="1" ht="15.75" customHeight="1"/>
    <row r="6725" s="33" customFormat="1" ht="15.75" customHeight="1"/>
    <row r="6726" s="33" customFormat="1" ht="15.75" customHeight="1"/>
    <row r="6727" s="33" customFormat="1" ht="15.75" customHeight="1"/>
    <row r="6728" s="33" customFormat="1" ht="15.75" customHeight="1"/>
    <row r="6729" s="33" customFormat="1" ht="15.75" customHeight="1"/>
    <row r="6730" s="33" customFormat="1" ht="15.75" customHeight="1"/>
    <row r="6731" s="33" customFormat="1" ht="15.75" customHeight="1"/>
    <row r="6732" s="33" customFormat="1" ht="15.75" customHeight="1"/>
    <row r="6733" s="33" customFormat="1" ht="15.75" customHeight="1"/>
    <row r="6734" s="33" customFormat="1" ht="15.75" customHeight="1"/>
    <row r="6735" s="33" customFormat="1" ht="15.75" customHeight="1"/>
    <row r="6736" s="33" customFormat="1" ht="15.75" customHeight="1"/>
    <row r="6737" s="33" customFormat="1" ht="15.75" customHeight="1"/>
    <row r="6738" s="33" customFormat="1" ht="15.75" customHeight="1"/>
    <row r="6739" s="33" customFormat="1" ht="15.75" customHeight="1"/>
    <row r="6740" s="33" customFormat="1" ht="15.75" customHeight="1"/>
    <row r="6741" s="33" customFormat="1" ht="15.75" customHeight="1"/>
    <row r="6742" s="33" customFormat="1" ht="15.75" customHeight="1"/>
    <row r="6743" s="33" customFormat="1" ht="15.75" customHeight="1"/>
    <row r="6744" s="33" customFormat="1" ht="15.75" customHeight="1"/>
    <row r="6745" s="33" customFormat="1" ht="15.75" customHeight="1"/>
    <row r="6746" s="33" customFormat="1" ht="15.75" customHeight="1"/>
    <row r="6747" s="33" customFormat="1" ht="15.75" customHeight="1"/>
    <row r="6748" s="33" customFormat="1" ht="15.75" customHeight="1"/>
    <row r="6749" s="33" customFormat="1" ht="15.75" customHeight="1"/>
    <row r="6750" s="33" customFormat="1" ht="15.75" customHeight="1"/>
    <row r="6751" s="33" customFormat="1" ht="15.75" customHeight="1"/>
    <row r="6752" s="33" customFormat="1" ht="15.75" customHeight="1"/>
    <row r="6753" s="33" customFormat="1" ht="15.75" customHeight="1"/>
    <row r="6754" s="33" customFormat="1" ht="15.75" customHeight="1"/>
    <row r="6755" s="33" customFormat="1" ht="15.75" customHeight="1"/>
    <row r="6756" s="33" customFormat="1" ht="15.75" customHeight="1"/>
    <row r="6757" s="33" customFormat="1" ht="15.75" customHeight="1"/>
    <row r="6758" s="33" customFormat="1" ht="15.75" customHeight="1"/>
    <row r="6759" s="33" customFormat="1" ht="15.75" customHeight="1"/>
    <row r="6760" s="33" customFormat="1" ht="15.75" customHeight="1"/>
    <row r="6761" s="33" customFormat="1" ht="15.75" customHeight="1"/>
    <row r="6762" s="33" customFormat="1" ht="15.75" customHeight="1"/>
    <row r="6763" s="33" customFormat="1" ht="15.75" customHeight="1"/>
    <row r="6764" s="33" customFormat="1" ht="15.75" customHeight="1"/>
    <row r="6765" s="33" customFormat="1" ht="15.75" customHeight="1"/>
    <row r="6766" s="33" customFormat="1" ht="15.75" customHeight="1"/>
    <row r="6767" s="33" customFormat="1" ht="15.75" customHeight="1"/>
    <row r="6768" s="33" customFormat="1" ht="15.75" customHeight="1"/>
    <row r="6769" s="33" customFormat="1" ht="15.75" customHeight="1"/>
    <row r="6770" s="33" customFormat="1" ht="15.75" customHeight="1"/>
    <row r="6771" s="33" customFormat="1" ht="15.75" customHeight="1"/>
    <row r="6772" s="33" customFormat="1" ht="15.75" customHeight="1"/>
    <row r="6773" s="33" customFormat="1" ht="15.75" customHeight="1"/>
    <row r="6774" s="33" customFormat="1" ht="15.75" customHeight="1"/>
    <row r="6775" s="33" customFormat="1" ht="15.75" customHeight="1"/>
    <row r="6776" s="33" customFormat="1" ht="15.75" customHeight="1"/>
    <row r="6777" s="33" customFormat="1" ht="15.75" customHeight="1"/>
    <row r="6778" s="33" customFormat="1" ht="15.75" customHeight="1"/>
    <row r="6779" s="33" customFormat="1" ht="15.75" customHeight="1"/>
    <row r="6780" s="33" customFormat="1" ht="15.75" customHeight="1"/>
    <row r="6781" s="33" customFormat="1" ht="15.75" customHeight="1"/>
    <row r="6782" s="33" customFormat="1" ht="15.75" customHeight="1"/>
    <row r="6783" s="33" customFormat="1" ht="15.75" customHeight="1"/>
    <row r="6784" s="33" customFormat="1" ht="15.75" customHeight="1"/>
    <row r="6785" s="33" customFormat="1" ht="15.75" customHeight="1"/>
    <row r="6786" s="33" customFormat="1" ht="15.75" customHeight="1"/>
    <row r="6787" s="33" customFormat="1" ht="15.75" customHeight="1"/>
    <row r="6788" s="33" customFormat="1" ht="15.75" customHeight="1"/>
    <row r="6789" s="33" customFormat="1" ht="15.75" customHeight="1"/>
    <row r="6790" s="33" customFormat="1" ht="15.75" customHeight="1"/>
    <row r="6791" s="33" customFormat="1" ht="15.75" customHeight="1"/>
    <row r="6792" s="33" customFormat="1" ht="15.75" customHeight="1"/>
    <row r="6793" s="33" customFormat="1" ht="15.75" customHeight="1"/>
    <row r="6794" s="33" customFormat="1" ht="15.75" customHeight="1"/>
    <row r="6795" s="33" customFormat="1" ht="15.75" customHeight="1"/>
    <row r="6796" s="33" customFormat="1" ht="15.75" customHeight="1"/>
    <row r="6797" s="33" customFormat="1" ht="15.75" customHeight="1"/>
    <row r="6798" s="33" customFormat="1" ht="15.75" customHeight="1"/>
    <row r="6799" s="33" customFormat="1" ht="15.75" customHeight="1"/>
    <row r="6800" s="33" customFormat="1" ht="15.75" customHeight="1"/>
    <row r="6801" s="33" customFormat="1" ht="15.75" customHeight="1"/>
    <row r="6802" s="33" customFormat="1" ht="15.75" customHeight="1"/>
    <row r="6803" s="33" customFormat="1" ht="15.75" customHeight="1"/>
    <row r="6804" s="33" customFormat="1" ht="15.75" customHeight="1"/>
    <row r="6805" s="33" customFormat="1" ht="15.75" customHeight="1"/>
    <row r="6806" s="33" customFormat="1" ht="15.75" customHeight="1"/>
    <row r="6807" s="33" customFormat="1" ht="15.75" customHeight="1"/>
    <row r="6808" s="33" customFormat="1" ht="15.75" customHeight="1"/>
    <row r="6809" s="33" customFormat="1" ht="15.75" customHeight="1"/>
    <row r="6810" s="33" customFormat="1" ht="15.75" customHeight="1"/>
    <row r="6811" s="33" customFormat="1" ht="15.75" customHeight="1"/>
    <row r="6812" s="33" customFormat="1" ht="15.75" customHeight="1"/>
    <row r="6813" s="33" customFormat="1" ht="15.75" customHeight="1"/>
    <row r="6814" s="33" customFormat="1" ht="15.75" customHeight="1"/>
    <row r="6815" s="33" customFormat="1" ht="15.75" customHeight="1"/>
    <row r="6816" s="33" customFormat="1" ht="15.75" customHeight="1"/>
    <row r="6817" s="33" customFormat="1" ht="15.75" customHeight="1"/>
    <row r="6818" s="33" customFormat="1" ht="15.75" customHeight="1"/>
    <row r="6819" s="33" customFormat="1" ht="15.75" customHeight="1"/>
    <row r="6820" s="33" customFormat="1" ht="15.75" customHeight="1"/>
    <row r="6821" s="33" customFormat="1" ht="15.75" customHeight="1"/>
    <row r="6822" s="33" customFormat="1" ht="15.75" customHeight="1"/>
    <row r="6823" s="33" customFormat="1" ht="15.75" customHeight="1"/>
    <row r="6824" s="33" customFormat="1" ht="15.75" customHeight="1"/>
    <row r="6825" s="33" customFormat="1" ht="15.75" customHeight="1"/>
    <row r="6826" s="33" customFormat="1" ht="15.75" customHeight="1"/>
    <row r="6827" s="33" customFormat="1" ht="15.75" customHeight="1"/>
    <row r="6828" s="33" customFormat="1" ht="15.75" customHeight="1"/>
    <row r="6829" s="33" customFormat="1" ht="15.75" customHeight="1"/>
    <row r="6830" s="33" customFormat="1" ht="15.75" customHeight="1"/>
    <row r="6831" s="33" customFormat="1" ht="15.75" customHeight="1"/>
    <row r="6832" s="33" customFormat="1" ht="15.75" customHeight="1"/>
    <row r="6833" s="33" customFormat="1" ht="15.75" customHeight="1"/>
    <row r="6834" s="33" customFormat="1" ht="15.75" customHeight="1"/>
    <row r="6835" s="33" customFormat="1" ht="15.75" customHeight="1"/>
    <row r="6836" s="33" customFormat="1" ht="15.75" customHeight="1"/>
    <row r="6837" s="33" customFormat="1" ht="15.75" customHeight="1"/>
    <row r="6838" s="33" customFormat="1" ht="15.75" customHeight="1"/>
    <row r="6839" s="33" customFormat="1" ht="15.75" customHeight="1"/>
    <row r="6840" s="33" customFormat="1" ht="15.75" customHeight="1"/>
    <row r="6841" s="33" customFormat="1" ht="15.75" customHeight="1"/>
    <row r="6842" s="33" customFormat="1" ht="15.75" customHeight="1"/>
    <row r="6843" s="33" customFormat="1" ht="15.75" customHeight="1"/>
    <row r="6844" s="33" customFormat="1" ht="15.75" customHeight="1"/>
    <row r="6845" s="33" customFormat="1" ht="15.75" customHeight="1"/>
    <row r="6846" s="33" customFormat="1" ht="15.75" customHeight="1"/>
    <row r="6847" s="33" customFormat="1" ht="15.75" customHeight="1"/>
    <row r="6848" s="33" customFormat="1" ht="15.75" customHeight="1"/>
    <row r="6849" s="33" customFormat="1" ht="15.75" customHeight="1"/>
    <row r="6850" s="33" customFormat="1" ht="15.75" customHeight="1"/>
    <row r="6851" s="33" customFormat="1" ht="15.75" customHeight="1"/>
    <row r="6852" s="33" customFormat="1" ht="15.75" customHeight="1"/>
    <row r="6853" s="33" customFormat="1" ht="15.75" customHeight="1"/>
    <row r="6854" s="33" customFormat="1" ht="15.75" customHeight="1"/>
    <row r="6855" s="33" customFormat="1" ht="15.75" customHeight="1"/>
    <row r="6856" s="33" customFormat="1" ht="15.75" customHeight="1"/>
    <row r="6857" s="33" customFormat="1" ht="15.75" customHeight="1"/>
    <row r="6858" s="33" customFormat="1" ht="15.75" customHeight="1"/>
    <row r="6859" s="33" customFormat="1" ht="15.75" customHeight="1"/>
    <row r="6860" s="33" customFormat="1" ht="15.75" customHeight="1"/>
    <row r="6861" s="33" customFormat="1" ht="15.75" customHeight="1"/>
    <row r="6862" s="33" customFormat="1" ht="15.75" customHeight="1"/>
    <row r="6863" s="33" customFormat="1" ht="15.75" customHeight="1"/>
    <row r="6864" s="33" customFormat="1" ht="15.75" customHeight="1"/>
    <row r="6865" s="33" customFormat="1" ht="15.75" customHeight="1"/>
    <row r="6866" s="33" customFormat="1" ht="15.75" customHeight="1"/>
    <row r="6867" s="33" customFormat="1" ht="15.75" customHeight="1"/>
    <row r="6868" s="33" customFormat="1" ht="15.75" customHeight="1"/>
    <row r="6869" s="33" customFormat="1" ht="15.75" customHeight="1"/>
    <row r="6870" s="33" customFormat="1" ht="15.75" customHeight="1"/>
    <row r="6871" s="33" customFormat="1" ht="15.75" customHeight="1"/>
    <row r="6872" s="33" customFormat="1" ht="15.75" customHeight="1"/>
    <row r="6873" s="33" customFormat="1" ht="15.75" customHeight="1"/>
    <row r="6874" s="33" customFormat="1" ht="15.75" customHeight="1"/>
    <row r="6875" s="33" customFormat="1" ht="15.75" customHeight="1"/>
    <row r="6876" s="33" customFormat="1" ht="15.75" customHeight="1"/>
    <row r="6877" s="33" customFormat="1" ht="15.75" customHeight="1"/>
    <row r="6878" s="33" customFormat="1" ht="15.75" customHeight="1"/>
    <row r="6879" s="33" customFormat="1" ht="15.75" customHeight="1"/>
    <row r="6880" s="33" customFormat="1" ht="15.75" customHeight="1"/>
    <row r="6881" s="33" customFormat="1" ht="15.75" customHeight="1"/>
    <row r="6882" s="33" customFormat="1" ht="15.75" customHeight="1"/>
    <row r="6883" s="33" customFormat="1" ht="15.75" customHeight="1"/>
    <row r="6884" s="33" customFormat="1" ht="15.75" customHeight="1"/>
    <row r="6885" s="33" customFormat="1" ht="15.75" customHeight="1"/>
    <row r="6886" s="33" customFormat="1" ht="15.75" customHeight="1"/>
    <row r="6887" s="33" customFormat="1" ht="15.75" customHeight="1"/>
    <row r="6888" s="33" customFormat="1" ht="15.75" customHeight="1"/>
    <row r="6889" s="33" customFormat="1" ht="15.75" customHeight="1"/>
    <row r="6890" s="33" customFormat="1" ht="15.75" customHeight="1"/>
    <row r="6891" s="33" customFormat="1" ht="15.75" customHeight="1"/>
    <row r="6892" s="33" customFormat="1" ht="15.75" customHeight="1"/>
    <row r="6893" s="33" customFormat="1" ht="15.75" customHeight="1"/>
    <row r="6894" s="33" customFormat="1" ht="15.75" customHeight="1"/>
    <row r="6895" s="33" customFormat="1" ht="15.75" customHeight="1"/>
    <row r="6896" s="33" customFormat="1" ht="15.75" customHeight="1"/>
    <row r="6897" s="33" customFormat="1" ht="15.75" customHeight="1"/>
    <row r="6898" s="33" customFormat="1" ht="15.75" customHeight="1"/>
    <row r="6899" s="33" customFormat="1" ht="15.75" customHeight="1"/>
    <row r="6900" s="33" customFormat="1" ht="15.75" customHeight="1"/>
    <row r="6901" s="33" customFormat="1" ht="15.75" customHeight="1"/>
    <row r="6902" s="33" customFormat="1" ht="15.75" customHeight="1"/>
    <row r="6903" s="33" customFormat="1" ht="15.75" customHeight="1"/>
    <row r="6904" s="33" customFormat="1" ht="15.75" customHeight="1"/>
    <row r="6905" s="33" customFormat="1" ht="15.75" customHeight="1"/>
    <row r="6906" s="33" customFormat="1" ht="15.75" customHeight="1"/>
    <row r="6907" s="33" customFormat="1" ht="15.75" customHeight="1"/>
    <row r="6908" s="33" customFormat="1" ht="15.75" customHeight="1"/>
    <row r="6909" s="33" customFormat="1" ht="15.75" customHeight="1"/>
    <row r="6910" s="33" customFormat="1" ht="15.75" customHeight="1"/>
    <row r="6911" s="33" customFormat="1" ht="15.75" customHeight="1"/>
    <row r="6912" s="33" customFormat="1" ht="15.75" customHeight="1"/>
    <row r="6913" s="33" customFormat="1" ht="15.75" customHeight="1"/>
    <row r="6914" s="33" customFormat="1" ht="15.75" customHeight="1"/>
    <row r="6915" s="33" customFormat="1" ht="15.75" customHeight="1"/>
    <row r="6916" s="33" customFormat="1" ht="15.75" customHeight="1"/>
    <row r="6917" s="33" customFormat="1" ht="15.75" customHeight="1"/>
    <row r="6918" s="33" customFormat="1" ht="15.75" customHeight="1"/>
    <row r="6919" s="33" customFormat="1" ht="15.75" customHeight="1"/>
    <row r="6920" s="33" customFormat="1" ht="15.75" customHeight="1"/>
    <row r="6921" s="33" customFormat="1" ht="15.75" customHeight="1"/>
    <row r="6922" s="33" customFormat="1" ht="15.75" customHeight="1"/>
  </sheetData>
  <mergeCells count="8">
    <mergeCell ref="A1:G1"/>
    <mergeCell ref="A2:G2"/>
    <mergeCell ref="E3:F3"/>
    <mergeCell ref="A3:A4"/>
    <mergeCell ref="B3:B4"/>
    <mergeCell ref="C3:C4"/>
    <mergeCell ref="D3:D4"/>
    <mergeCell ref="G3:G4"/>
  </mergeCells>
  <printOptions horizontalCentered="1"/>
  <pageMargins left="0" right="0" top="1" bottom="1" header="0.507638888888889" footer="0.507638888888889"/>
  <pageSetup paperSize="9" orientation="portrait" horizontalDpi="600" verticalDpi="180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workbookViewId="0">
      <selection activeCell="F19" sqref="F19"/>
    </sheetView>
  </sheetViews>
  <sheetFormatPr defaultColWidth="9" defaultRowHeight="14.25" outlineLevelCol="1"/>
  <cols>
    <col min="1" max="1" width="46.375" style="75" customWidth="1"/>
    <col min="2" max="2" width="37.25" style="75" customWidth="1"/>
    <col min="3" max="16384" width="9" style="75"/>
  </cols>
  <sheetData>
    <row r="1" s="72" customFormat="1" customHeight="1" spans="1:2">
      <c r="A1" s="76" t="s">
        <v>1115</v>
      </c>
      <c r="B1" s="76"/>
    </row>
    <row r="2" s="72" customFormat="1" customHeight="1" spans="1:2">
      <c r="A2" s="76"/>
      <c r="B2" s="76"/>
    </row>
    <row r="3" s="72" customFormat="1" customHeight="1"/>
    <row r="4" s="72" customFormat="1" ht="22.7" customHeight="1" spans="1:2">
      <c r="A4" s="77" t="s">
        <v>1116</v>
      </c>
      <c r="B4" s="77" t="s">
        <v>1117</v>
      </c>
    </row>
    <row r="5" s="73" customFormat="1" ht="21" customHeight="1" spans="1:2">
      <c r="A5" s="78" t="s">
        <v>1118</v>
      </c>
      <c r="B5" s="79">
        <v>55555.7</v>
      </c>
    </row>
    <row r="6" ht="19" customHeight="1" spans="1:2">
      <c r="A6" s="78" t="s">
        <v>1119</v>
      </c>
      <c r="B6" s="79">
        <v>12757.3</v>
      </c>
    </row>
    <row r="7" ht="19" customHeight="1" spans="1:2">
      <c r="A7" s="80" t="s">
        <v>1120</v>
      </c>
      <c r="B7" s="81">
        <v>9638.4</v>
      </c>
    </row>
    <row r="8" ht="19" customHeight="1" spans="1:2">
      <c r="A8" s="80" t="s">
        <v>1121</v>
      </c>
      <c r="B8" s="81">
        <v>2220.9</v>
      </c>
    </row>
    <row r="9" ht="19" customHeight="1" spans="1:2">
      <c r="A9" s="80" t="s">
        <v>1122</v>
      </c>
      <c r="B9" s="81">
        <v>898</v>
      </c>
    </row>
    <row r="10" ht="19" customHeight="1" spans="1:2">
      <c r="A10" s="80" t="s">
        <v>1123</v>
      </c>
      <c r="B10" s="81">
        <v>0</v>
      </c>
    </row>
    <row r="11" s="74" customFormat="1" ht="19" customHeight="1" spans="1:2">
      <c r="A11" s="78" t="s">
        <v>1124</v>
      </c>
      <c r="B11" s="79">
        <v>2251.2</v>
      </c>
    </row>
    <row r="12" ht="19" customHeight="1" spans="1:2">
      <c r="A12" s="80" t="s">
        <v>1125</v>
      </c>
      <c r="B12" s="81">
        <v>1450.3</v>
      </c>
    </row>
    <row r="13" ht="19" customHeight="1" spans="1:2">
      <c r="A13" s="80" t="s">
        <v>1126</v>
      </c>
      <c r="B13" s="81">
        <v>3.7</v>
      </c>
    </row>
    <row r="14" ht="19" customHeight="1" spans="1:2">
      <c r="A14" s="80" t="s">
        <v>1127</v>
      </c>
      <c r="B14" s="81">
        <v>2</v>
      </c>
    </row>
    <row r="15" ht="19" customHeight="1" spans="1:2">
      <c r="A15" s="80" t="s">
        <v>1128</v>
      </c>
      <c r="B15" s="81">
        <v>0.1</v>
      </c>
    </row>
    <row r="16" ht="19" customHeight="1" spans="1:2">
      <c r="A16" s="80" t="s">
        <v>1129</v>
      </c>
      <c r="B16" s="81">
        <v>10.9</v>
      </c>
    </row>
    <row r="17" ht="19" customHeight="1" spans="1:2">
      <c r="A17" s="80" t="s">
        <v>1130</v>
      </c>
      <c r="B17" s="81">
        <v>6.2</v>
      </c>
    </row>
    <row r="18" ht="19" customHeight="1" spans="1:2">
      <c r="A18" s="80" t="s">
        <v>1131</v>
      </c>
      <c r="B18" s="81">
        <v>0</v>
      </c>
    </row>
    <row r="19" ht="19" customHeight="1" spans="1:2">
      <c r="A19" s="80" t="s">
        <v>1132</v>
      </c>
      <c r="B19" s="81">
        <v>587.5</v>
      </c>
    </row>
    <row r="20" ht="19" customHeight="1" spans="1:2">
      <c r="A20" s="80" t="s">
        <v>1133</v>
      </c>
      <c r="B20" s="81">
        <v>85.6</v>
      </c>
    </row>
    <row r="21" ht="19" customHeight="1" spans="1:2">
      <c r="A21" s="80" t="s">
        <v>1134</v>
      </c>
      <c r="B21" s="81">
        <v>104.9</v>
      </c>
    </row>
    <row r="22" s="74" customFormat="1" ht="19" customHeight="1" spans="1:2">
      <c r="A22" s="78" t="s">
        <v>1135</v>
      </c>
      <c r="B22" s="79">
        <v>0</v>
      </c>
    </row>
    <row r="23" ht="19" customHeight="1" spans="1:2">
      <c r="A23" s="80" t="s">
        <v>1136</v>
      </c>
      <c r="B23" s="81">
        <v>0</v>
      </c>
    </row>
    <row r="24" ht="19" customHeight="1" spans="1:2">
      <c r="A24" s="80" t="s">
        <v>1137</v>
      </c>
      <c r="B24" s="81">
        <v>0</v>
      </c>
    </row>
    <row r="25" ht="19" customHeight="1" spans="1:2">
      <c r="A25" s="80" t="s">
        <v>1138</v>
      </c>
      <c r="B25" s="81">
        <v>0</v>
      </c>
    </row>
    <row r="26" ht="19" customHeight="1" spans="1:2">
      <c r="A26" s="80" t="s">
        <v>1139</v>
      </c>
      <c r="B26" s="81">
        <v>0</v>
      </c>
    </row>
    <row r="27" s="74" customFormat="1" ht="19" customHeight="1" spans="1:2">
      <c r="A27" s="78" t="s">
        <v>1140</v>
      </c>
      <c r="B27" s="79">
        <v>38980.8</v>
      </c>
    </row>
    <row r="28" ht="19" customHeight="1" spans="1:2">
      <c r="A28" s="80" t="s">
        <v>1141</v>
      </c>
      <c r="B28" s="81">
        <v>37343.1</v>
      </c>
    </row>
    <row r="29" ht="19" customHeight="1" spans="1:2">
      <c r="A29" s="80" t="s">
        <v>1142</v>
      </c>
      <c r="B29" s="81">
        <v>1637.7</v>
      </c>
    </row>
    <row r="30" s="74" customFormat="1" ht="19" customHeight="1" spans="1:2">
      <c r="A30" s="78" t="s">
        <v>1143</v>
      </c>
      <c r="B30" s="79">
        <v>0</v>
      </c>
    </row>
    <row r="31" ht="19" customHeight="1" spans="1:2">
      <c r="A31" s="80" t="s">
        <v>1144</v>
      </c>
      <c r="B31" s="81">
        <v>0</v>
      </c>
    </row>
    <row r="32" s="74" customFormat="1" ht="19" customHeight="1" spans="1:2">
      <c r="A32" s="78" t="s">
        <v>1145</v>
      </c>
      <c r="B32" s="79">
        <v>0</v>
      </c>
    </row>
    <row r="33" ht="19" customHeight="1" spans="1:2">
      <c r="A33" s="80" t="s">
        <v>1146</v>
      </c>
      <c r="B33" s="81">
        <v>0</v>
      </c>
    </row>
    <row r="34" s="74" customFormat="1" ht="19" customHeight="1" spans="1:2">
      <c r="A34" s="78" t="s">
        <v>1147</v>
      </c>
      <c r="B34" s="79">
        <v>1566.4</v>
      </c>
    </row>
    <row r="35" ht="19" customHeight="1" spans="1:2">
      <c r="A35" s="80" t="s">
        <v>1148</v>
      </c>
      <c r="B35" s="81">
        <v>649.8</v>
      </c>
    </row>
    <row r="36" ht="19" customHeight="1" spans="1:2">
      <c r="A36" s="80" t="s">
        <v>1149</v>
      </c>
      <c r="B36" s="81">
        <v>0</v>
      </c>
    </row>
    <row r="37" ht="19" customHeight="1" spans="1:2">
      <c r="A37" s="80" t="s">
        <v>1150</v>
      </c>
      <c r="B37" s="81">
        <v>0</v>
      </c>
    </row>
    <row r="38" ht="19" customHeight="1" spans="1:2">
      <c r="A38" s="80" t="s">
        <v>1151</v>
      </c>
      <c r="B38" s="81">
        <v>916.6</v>
      </c>
    </row>
    <row r="39" ht="19" customHeight="1" spans="1:2">
      <c r="A39" s="80" t="s">
        <v>1152</v>
      </c>
      <c r="B39" s="81">
        <v>0</v>
      </c>
    </row>
    <row r="40" s="74" customFormat="1" ht="19" customHeight="1" spans="1:2">
      <c r="A40" s="78" t="s">
        <v>1153</v>
      </c>
      <c r="B40" s="79">
        <v>0</v>
      </c>
    </row>
    <row r="41" ht="19" customHeight="1" spans="1:2">
      <c r="A41" s="80" t="s">
        <v>1154</v>
      </c>
      <c r="B41" s="81">
        <v>0</v>
      </c>
    </row>
    <row r="42" s="74" customFormat="1" ht="19" customHeight="1" spans="1:2">
      <c r="A42" s="78" t="s">
        <v>1155</v>
      </c>
      <c r="B42" s="78">
        <v>0</v>
      </c>
    </row>
    <row r="43" ht="19" customHeight="1" spans="1:2">
      <c r="A43" s="80" t="s">
        <v>1156</v>
      </c>
      <c r="B43" s="80">
        <v>0</v>
      </c>
    </row>
    <row r="44" s="74" customFormat="1" ht="19" customHeight="1" spans="1:2">
      <c r="A44" s="78" t="s">
        <v>1157</v>
      </c>
      <c r="B44" s="78">
        <v>0</v>
      </c>
    </row>
    <row r="45" ht="19" customHeight="1" spans="1:2">
      <c r="A45" s="80" t="s">
        <v>1158</v>
      </c>
      <c r="B45" s="80">
        <v>0</v>
      </c>
    </row>
    <row r="46" ht="19" customHeight="1" spans="1:2">
      <c r="A46" s="80" t="s">
        <v>1159</v>
      </c>
      <c r="B46" s="80">
        <v>0</v>
      </c>
    </row>
  </sheetData>
  <mergeCells count="1">
    <mergeCell ref="A1:B2"/>
  </mergeCells>
  <printOptions horizontalCentered="1"/>
  <pageMargins left="0" right="0" top="1" bottom="1" header="0.511805555555556" footer="0.511805555555556"/>
  <pageSetup paperSize="9" orientation="portrait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showGridLines="0" showZeros="0" workbookViewId="0">
      <pane xSplit="1" ySplit="4" topLeftCell="B5" activePane="bottomRight" state="frozen"/>
      <selection/>
      <selection pane="topRight"/>
      <selection pane="bottomLeft"/>
      <selection pane="bottomRight" activeCell="H14" sqref="H14"/>
    </sheetView>
  </sheetViews>
  <sheetFormatPr defaultColWidth="9" defaultRowHeight="14.25"/>
  <cols>
    <col min="1" max="1" width="35.5" style="55" customWidth="1"/>
    <col min="2" max="17" width="7.375" style="55" customWidth="1"/>
    <col min="18" max="16384" width="9" style="55"/>
  </cols>
  <sheetData>
    <row r="1" spans="1:1">
      <c r="A1" s="56"/>
    </row>
    <row r="2" s="53" customFormat="1" ht="21" customHeight="1" spans="1:17">
      <c r="A2" s="57" t="s">
        <v>1160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70"/>
      <c r="O2" s="70"/>
      <c r="P2" s="70"/>
      <c r="Q2" s="70"/>
    </row>
    <row r="3" s="53" customFormat="1" ht="20.25" customHeight="1" spans="1:17">
      <c r="A3" s="58"/>
      <c r="C3" s="59"/>
      <c r="D3" s="59"/>
      <c r="E3" s="59"/>
      <c r="F3" s="59"/>
      <c r="G3" s="59"/>
      <c r="H3" s="59"/>
      <c r="Q3" s="71" t="s">
        <v>1161</v>
      </c>
    </row>
    <row r="4" s="54" customFormat="1" ht="69.75" customHeight="1" spans="1:17">
      <c r="A4" s="60" t="s">
        <v>14</v>
      </c>
      <c r="B4" s="60" t="s">
        <v>1162</v>
      </c>
      <c r="C4" s="61" t="s">
        <v>1163</v>
      </c>
      <c r="D4" s="61" t="s">
        <v>1164</v>
      </c>
      <c r="E4" s="61" t="s">
        <v>1165</v>
      </c>
      <c r="F4" s="61" t="s">
        <v>1166</v>
      </c>
      <c r="G4" s="61" t="s">
        <v>1167</v>
      </c>
      <c r="H4" s="61" t="s">
        <v>1168</v>
      </c>
      <c r="I4" s="61" t="s">
        <v>1169</v>
      </c>
      <c r="J4" s="61" t="s">
        <v>1170</v>
      </c>
      <c r="K4" s="61" t="s">
        <v>1171</v>
      </c>
      <c r="L4" s="61" t="s">
        <v>1172</v>
      </c>
      <c r="M4" s="61" t="s">
        <v>1173</v>
      </c>
      <c r="N4" s="61" t="s">
        <v>1174</v>
      </c>
      <c r="O4" s="61" t="s">
        <v>1175</v>
      </c>
      <c r="P4" s="61" t="s">
        <v>1176</v>
      </c>
      <c r="Q4" s="61" t="s">
        <v>1177</v>
      </c>
    </row>
    <row r="5" s="53" customFormat="1" ht="20.1" customHeight="1" spans="1:17">
      <c r="A5" s="62" t="s">
        <v>1178</v>
      </c>
      <c r="B5" s="63">
        <f t="shared" ref="B5:B30" si="0">SUM(C5:Q5)</f>
        <v>16039</v>
      </c>
      <c r="C5" s="64">
        <v>6040</v>
      </c>
      <c r="D5" s="64">
        <v>6060</v>
      </c>
      <c r="E5" s="64">
        <v>204</v>
      </c>
      <c r="F5" s="64"/>
      <c r="G5" s="64">
        <v>3650</v>
      </c>
      <c r="H5" s="64">
        <v>35</v>
      </c>
      <c r="I5" s="64"/>
      <c r="J5" s="64"/>
      <c r="K5" s="64">
        <v>50</v>
      </c>
      <c r="L5" s="64"/>
      <c r="M5" s="64"/>
      <c r="N5" s="64"/>
      <c r="O5" s="64"/>
      <c r="P5" s="64"/>
      <c r="Q5" s="64"/>
    </row>
    <row r="6" s="53" customFormat="1" ht="20.1" customHeight="1" spans="1:17">
      <c r="A6" s="62" t="s">
        <v>1179</v>
      </c>
      <c r="B6" s="65">
        <f t="shared" si="0"/>
        <v>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="53" customFormat="1" ht="20.1" customHeight="1" spans="1:17">
      <c r="A7" s="62" t="s">
        <v>1180</v>
      </c>
      <c r="B7" s="65">
        <f t="shared" si="0"/>
        <v>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="53" customFormat="1" ht="20.1" customHeight="1" spans="1:17">
      <c r="A8" s="62" t="s">
        <v>1181</v>
      </c>
      <c r="B8" s="65">
        <f t="shared" si="0"/>
        <v>5572</v>
      </c>
      <c r="C8" s="66">
        <v>3661</v>
      </c>
      <c r="D8" s="66">
        <v>1818</v>
      </c>
      <c r="E8" s="66">
        <v>8</v>
      </c>
      <c r="F8" s="66"/>
      <c r="G8" s="66">
        <v>75</v>
      </c>
      <c r="H8" s="66"/>
      <c r="I8" s="66"/>
      <c r="J8" s="66"/>
      <c r="K8" s="66">
        <v>10</v>
      </c>
      <c r="L8" s="66"/>
      <c r="M8" s="66"/>
      <c r="N8" s="66"/>
      <c r="O8" s="66"/>
      <c r="P8" s="66"/>
      <c r="Q8" s="66"/>
    </row>
    <row r="9" s="53" customFormat="1" ht="20.1" customHeight="1" spans="1:17">
      <c r="A9" s="62" t="s">
        <v>1182</v>
      </c>
      <c r="B9" s="65">
        <f t="shared" si="0"/>
        <v>24151</v>
      </c>
      <c r="C9" s="66">
        <v>91</v>
      </c>
      <c r="D9" s="66">
        <v>2759</v>
      </c>
      <c r="E9" s="66"/>
      <c r="F9" s="66"/>
      <c r="G9" s="66">
        <v>19146</v>
      </c>
      <c r="H9" s="66">
        <v>748</v>
      </c>
      <c r="I9" s="66"/>
      <c r="J9" s="66"/>
      <c r="K9" s="66">
        <v>1407</v>
      </c>
      <c r="L9" s="66"/>
      <c r="M9" s="66"/>
      <c r="N9" s="66"/>
      <c r="O9" s="66"/>
      <c r="P9" s="66"/>
      <c r="Q9" s="66"/>
    </row>
    <row r="10" s="53" customFormat="1" ht="20.1" customHeight="1" spans="1:17">
      <c r="A10" s="62" t="s">
        <v>1183</v>
      </c>
      <c r="B10" s="65">
        <f t="shared" si="0"/>
        <v>42</v>
      </c>
      <c r="C10" s="66"/>
      <c r="D10" s="66">
        <v>36</v>
      </c>
      <c r="E10" s="66"/>
      <c r="F10" s="66"/>
      <c r="G10" s="66">
        <v>6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</row>
    <row r="11" s="53" customFormat="1" ht="20.1" customHeight="1" spans="1:17">
      <c r="A11" s="62" t="s">
        <v>1184</v>
      </c>
      <c r="B11" s="65">
        <f t="shared" si="0"/>
        <v>6577</v>
      </c>
      <c r="C11" s="66">
        <v>68</v>
      </c>
      <c r="D11" s="66">
        <v>1581</v>
      </c>
      <c r="E11" s="66">
        <v>1800</v>
      </c>
      <c r="F11" s="66"/>
      <c r="G11" s="66">
        <v>2104</v>
      </c>
      <c r="H11" s="66">
        <v>794</v>
      </c>
      <c r="I11" s="66"/>
      <c r="J11" s="66"/>
      <c r="K11" s="66">
        <v>25</v>
      </c>
      <c r="L11" s="66"/>
      <c r="M11" s="66">
        <v>205</v>
      </c>
      <c r="N11" s="66"/>
      <c r="O11" s="66"/>
      <c r="P11" s="66"/>
      <c r="Q11" s="66"/>
    </row>
    <row r="12" s="53" customFormat="1" ht="20.1" customHeight="1" spans="1:17">
      <c r="A12" s="62" t="s">
        <v>1185</v>
      </c>
      <c r="B12" s="65">
        <f t="shared" si="0"/>
        <v>54258</v>
      </c>
      <c r="C12" s="66">
        <v>3289</v>
      </c>
      <c r="D12" s="66">
        <f>240+225</f>
        <v>465</v>
      </c>
      <c r="E12" s="66"/>
      <c r="F12" s="66"/>
      <c r="G12" s="66">
        <v>5496</v>
      </c>
      <c r="H12" s="66"/>
      <c r="I12" s="66">
        <v>260</v>
      </c>
      <c r="J12" s="66"/>
      <c r="K12" s="66">
        <f>26859+13304</f>
        <v>40163</v>
      </c>
      <c r="L12" s="66">
        <v>4585</v>
      </c>
      <c r="M12" s="66"/>
      <c r="N12" s="66"/>
      <c r="O12" s="66"/>
      <c r="P12" s="66"/>
      <c r="Q12" s="66"/>
    </row>
    <row r="13" s="53" customFormat="1" ht="20.1" customHeight="1" spans="1:17">
      <c r="A13" s="62" t="s">
        <v>1186</v>
      </c>
      <c r="B13" s="65">
        <f t="shared" si="0"/>
        <v>22839</v>
      </c>
      <c r="C13" s="66">
        <v>2155</v>
      </c>
      <c r="D13" s="66">
        <v>591</v>
      </c>
      <c r="E13" s="66">
        <v>15</v>
      </c>
      <c r="F13" s="66"/>
      <c r="G13" s="66">
        <f>3077+3297</f>
        <v>6374</v>
      </c>
      <c r="H13" s="66"/>
      <c r="I13" s="66"/>
      <c r="J13" s="66"/>
      <c r="K13" s="66">
        <f>3267+1755</f>
        <v>5022</v>
      </c>
      <c r="L13" s="66">
        <v>8682</v>
      </c>
      <c r="M13" s="66"/>
      <c r="N13" s="66"/>
      <c r="O13" s="66"/>
      <c r="P13" s="66"/>
      <c r="Q13" s="66"/>
    </row>
    <row r="14" s="53" customFormat="1" ht="20.1" customHeight="1" spans="1:17">
      <c r="A14" s="62" t="s">
        <v>1187</v>
      </c>
      <c r="B14" s="65">
        <f t="shared" si="0"/>
        <v>2661</v>
      </c>
      <c r="C14" s="66">
        <v>115</v>
      </c>
      <c r="D14" s="66">
        <v>800</v>
      </c>
      <c r="E14" s="66">
        <v>1746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="53" customFormat="1" ht="20.1" customHeight="1" spans="1:17">
      <c r="A15" s="62" t="s">
        <v>1188</v>
      </c>
      <c r="B15" s="65">
        <f t="shared" si="0"/>
        <v>8057</v>
      </c>
      <c r="C15" s="66">
        <v>156</v>
      </c>
      <c r="D15" s="66">
        <v>277</v>
      </c>
      <c r="E15" s="66">
        <v>851</v>
      </c>
      <c r="F15" s="66"/>
      <c r="G15" s="66">
        <v>5783</v>
      </c>
      <c r="H15" s="66">
        <v>540</v>
      </c>
      <c r="I15" s="66">
        <v>424</v>
      </c>
      <c r="J15" s="66"/>
      <c r="K15" s="66">
        <v>26</v>
      </c>
      <c r="L15" s="66"/>
      <c r="M15" s="66"/>
      <c r="N15" s="66"/>
      <c r="O15" s="66"/>
      <c r="P15" s="66"/>
      <c r="Q15" s="66"/>
    </row>
    <row r="16" s="53" customFormat="1" ht="20.1" customHeight="1" spans="1:17">
      <c r="A16" s="62" t="s">
        <v>1189</v>
      </c>
      <c r="B16" s="65">
        <f t="shared" si="0"/>
        <v>8586</v>
      </c>
      <c r="C16" s="66">
        <v>895</v>
      </c>
      <c r="D16" s="66">
        <v>1775</v>
      </c>
      <c r="E16" s="66">
        <v>1563</v>
      </c>
      <c r="F16" s="66"/>
      <c r="G16" s="66">
        <v>3684</v>
      </c>
      <c r="H16" s="66"/>
      <c r="I16" s="66"/>
      <c r="J16" s="66"/>
      <c r="K16" s="66">
        <v>669</v>
      </c>
      <c r="L16" s="66"/>
      <c r="M16" s="66"/>
      <c r="N16" s="66"/>
      <c r="O16" s="66"/>
      <c r="P16" s="66"/>
      <c r="Q16" s="66"/>
    </row>
    <row r="17" s="53" customFormat="1" ht="20.1" customHeight="1" spans="1:17">
      <c r="A17" s="62" t="s">
        <v>1190</v>
      </c>
      <c r="B17" s="65">
        <f t="shared" si="0"/>
        <v>1084</v>
      </c>
      <c r="C17" s="66">
        <v>76</v>
      </c>
      <c r="D17" s="66">
        <v>93</v>
      </c>
      <c r="E17" s="66">
        <v>648</v>
      </c>
      <c r="F17" s="66"/>
      <c r="G17" s="66">
        <v>261</v>
      </c>
      <c r="H17" s="66"/>
      <c r="I17" s="66"/>
      <c r="J17" s="66"/>
      <c r="K17" s="66">
        <v>6</v>
      </c>
      <c r="L17" s="66"/>
      <c r="M17" s="66"/>
      <c r="N17" s="66"/>
      <c r="O17" s="66"/>
      <c r="P17" s="66"/>
      <c r="Q17" s="66"/>
    </row>
    <row r="18" s="53" customFormat="1" ht="20.1" customHeight="1" spans="1:17">
      <c r="A18" s="67" t="s">
        <v>1191</v>
      </c>
      <c r="B18" s="65">
        <f t="shared" si="0"/>
        <v>5218</v>
      </c>
      <c r="C18" s="66">
        <v>156</v>
      </c>
      <c r="D18" s="66">
        <v>51</v>
      </c>
      <c r="E18" s="66"/>
      <c r="F18" s="66"/>
      <c r="G18" s="66">
        <v>10</v>
      </c>
      <c r="H18" s="66"/>
      <c r="I18" s="66">
        <v>5000</v>
      </c>
      <c r="J18" s="66"/>
      <c r="K18" s="66">
        <v>1</v>
      </c>
      <c r="L18" s="66"/>
      <c r="M18" s="66"/>
      <c r="N18" s="66"/>
      <c r="O18" s="66"/>
      <c r="P18" s="66"/>
      <c r="Q18" s="66"/>
    </row>
    <row r="19" s="53" customFormat="1" ht="20.1" customHeight="1" spans="1:17">
      <c r="A19" s="67" t="s">
        <v>1192</v>
      </c>
      <c r="B19" s="65">
        <f t="shared" si="0"/>
        <v>148</v>
      </c>
      <c r="C19" s="66">
        <v>91</v>
      </c>
      <c r="D19" s="66">
        <v>17</v>
      </c>
      <c r="E19" s="66"/>
      <c r="F19" s="66"/>
      <c r="G19" s="66">
        <v>34</v>
      </c>
      <c r="H19" s="66"/>
      <c r="I19" s="66"/>
      <c r="J19" s="66"/>
      <c r="K19" s="66">
        <v>6</v>
      </c>
      <c r="L19" s="66"/>
      <c r="M19" s="66"/>
      <c r="N19" s="66"/>
      <c r="O19" s="66"/>
      <c r="P19" s="66"/>
      <c r="Q19" s="66"/>
    </row>
    <row r="20" s="53" customFormat="1" ht="20.1" customHeight="1" spans="1:17">
      <c r="A20" s="68" t="s">
        <v>1193</v>
      </c>
      <c r="B20" s="65">
        <f t="shared" si="0"/>
        <v>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="53" customFormat="1" ht="20.1" customHeight="1" spans="1:17">
      <c r="A21" s="67" t="s">
        <v>1194</v>
      </c>
      <c r="B21" s="65">
        <f t="shared" si="0"/>
        <v>0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="53" customFormat="1" ht="20.1" customHeight="1" spans="1:17">
      <c r="A22" s="67" t="s">
        <v>1195</v>
      </c>
      <c r="B22" s="65">
        <f t="shared" si="0"/>
        <v>4152</v>
      </c>
      <c r="C22" s="66">
        <v>248</v>
      </c>
      <c r="D22" s="66">
        <v>191</v>
      </c>
      <c r="E22" s="66"/>
      <c r="F22" s="66"/>
      <c r="G22" s="66">
        <v>3568</v>
      </c>
      <c r="H22" s="66"/>
      <c r="I22" s="66"/>
      <c r="J22" s="66"/>
      <c r="K22" s="66">
        <v>145</v>
      </c>
      <c r="L22" s="66"/>
      <c r="M22" s="66"/>
      <c r="N22" s="66"/>
      <c r="O22" s="66"/>
      <c r="P22" s="66"/>
      <c r="Q22" s="66"/>
    </row>
    <row r="23" s="53" customFormat="1" ht="20.1" customHeight="1" spans="1:17">
      <c r="A23" s="67" t="s">
        <v>1196</v>
      </c>
      <c r="B23" s="65">
        <f t="shared" si="0"/>
        <v>3988</v>
      </c>
      <c r="C23" s="66">
        <v>1075</v>
      </c>
      <c r="D23" s="66">
        <v>65</v>
      </c>
      <c r="E23" s="66"/>
      <c r="F23" s="66"/>
      <c r="G23" s="66">
        <v>2848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</row>
    <row r="24" s="53" customFormat="1" ht="20.1" customHeight="1" spans="1:17">
      <c r="A24" s="67" t="s">
        <v>1197</v>
      </c>
      <c r="B24" s="65">
        <f t="shared" si="0"/>
        <v>137</v>
      </c>
      <c r="C24" s="66"/>
      <c r="D24" s="66">
        <v>137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s="53" customFormat="1" ht="20.1" customHeight="1" spans="1:17">
      <c r="A25" s="67" t="s">
        <v>1198</v>
      </c>
      <c r="B25" s="65">
        <f t="shared" si="0"/>
        <v>1049</v>
      </c>
      <c r="C25" s="66">
        <v>49</v>
      </c>
      <c r="D25" s="66">
        <v>83</v>
      </c>
      <c r="E25" s="66">
        <v>80</v>
      </c>
      <c r="F25" s="66"/>
      <c r="G25" s="66">
        <v>833</v>
      </c>
      <c r="H25" s="66"/>
      <c r="I25" s="66"/>
      <c r="J25" s="66"/>
      <c r="K25" s="66">
        <v>4</v>
      </c>
      <c r="L25" s="66"/>
      <c r="M25" s="66"/>
      <c r="N25" s="66"/>
      <c r="O25" s="66"/>
      <c r="P25" s="66"/>
      <c r="Q25" s="66"/>
    </row>
    <row r="26" s="53" customFormat="1" ht="20.1" customHeight="1" spans="1:17">
      <c r="A26" s="68" t="s">
        <v>1199</v>
      </c>
      <c r="B26" s="65">
        <f t="shared" si="0"/>
        <v>2000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>
        <v>2000</v>
      </c>
    </row>
    <row r="27" s="53" customFormat="1" ht="20.1" customHeight="1" spans="1:17">
      <c r="A27" s="67" t="s">
        <v>1200</v>
      </c>
      <c r="B27" s="65">
        <f t="shared" si="0"/>
        <v>3771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>
        <v>3771</v>
      </c>
      <c r="N27" s="66"/>
      <c r="O27" s="66"/>
      <c r="P27" s="66"/>
      <c r="Q27" s="66"/>
    </row>
    <row r="28" s="53" customFormat="1" ht="20.1" customHeight="1" spans="1:17">
      <c r="A28" s="67" t="s">
        <v>1201</v>
      </c>
      <c r="B28" s="65">
        <f t="shared" si="0"/>
        <v>0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</row>
    <row r="29" s="53" customFormat="1" ht="20.1" customHeight="1" spans="1:17">
      <c r="A29" s="62" t="s">
        <v>1202</v>
      </c>
      <c r="B29" s="65">
        <f t="shared" si="0"/>
        <v>3500</v>
      </c>
      <c r="C29" s="66">
        <v>3500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</row>
    <row r="30" s="53" customFormat="1" ht="20.1" customHeight="1" spans="1:17">
      <c r="A30" s="62" t="s">
        <v>1175</v>
      </c>
      <c r="B30" s="65">
        <f t="shared" si="0"/>
        <v>0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s="53" customFormat="1" ht="20.1" customHeight="1" spans="1:17">
      <c r="A31" s="69" t="s">
        <v>1203</v>
      </c>
      <c r="B31" s="65">
        <f t="shared" ref="B31:Q31" si="1">SUM(B5:B30)</f>
        <v>173829</v>
      </c>
      <c r="C31" s="66">
        <f t="shared" si="1"/>
        <v>21665</v>
      </c>
      <c r="D31" s="66">
        <f t="shared" si="1"/>
        <v>16799</v>
      </c>
      <c r="E31" s="66">
        <f t="shared" si="1"/>
        <v>6915</v>
      </c>
      <c r="F31" s="66">
        <f t="shared" si="1"/>
        <v>0</v>
      </c>
      <c r="G31" s="66">
        <f t="shared" si="1"/>
        <v>53872</v>
      </c>
      <c r="H31" s="66">
        <f t="shared" si="1"/>
        <v>2117</v>
      </c>
      <c r="I31" s="66">
        <f t="shared" si="1"/>
        <v>5684</v>
      </c>
      <c r="J31" s="66">
        <f t="shared" si="1"/>
        <v>0</v>
      </c>
      <c r="K31" s="66">
        <f t="shared" si="1"/>
        <v>47534</v>
      </c>
      <c r="L31" s="66">
        <f t="shared" si="1"/>
        <v>13267</v>
      </c>
      <c r="M31" s="66">
        <f t="shared" si="1"/>
        <v>3976</v>
      </c>
      <c r="N31" s="66">
        <f t="shared" si="1"/>
        <v>0</v>
      </c>
      <c r="O31" s="66">
        <f t="shared" si="1"/>
        <v>0</v>
      </c>
      <c r="P31" s="66">
        <f t="shared" si="1"/>
        <v>0</v>
      </c>
      <c r="Q31" s="66">
        <f t="shared" si="1"/>
        <v>2000</v>
      </c>
    </row>
    <row r="32" s="53" customFormat="1"/>
    <row r="33" s="53" customFormat="1"/>
    <row r="34" s="53" customFormat="1"/>
    <row r="35" s="53" customFormat="1"/>
    <row r="36" s="53" customFormat="1"/>
    <row r="37" s="53" customFormat="1"/>
    <row r="38" s="53" customFormat="1"/>
    <row r="39" s="53" customFormat="1"/>
    <row r="40" s="53" customFormat="1"/>
    <row r="41" s="53" customFormat="1"/>
  </sheetData>
  <mergeCells count="1">
    <mergeCell ref="A2:Q2"/>
  </mergeCells>
  <printOptions horizontalCentered="1"/>
  <pageMargins left="0" right="0" top="0.279166666666667" bottom="0.156944444444444" header="0.118055555555556" footer="0.118055555555556"/>
  <pageSetup paperSize="9" scale="80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H4" sqref="H4"/>
    </sheetView>
  </sheetViews>
  <sheetFormatPr defaultColWidth="9" defaultRowHeight="25.5" outlineLevelRow="3" outlineLevelCol="2"/>
  <cols>
    <col min="1" max="1" width="35.375" style="48" customWidth="1"/>
    <col min="2" max="3" width="27.625" style="48" customWidth="1"/>
    <col min="4" max="16384" width="9" style="49"/>
  </cols>
  <sheetData>
    <row r="1" ht="69.95" customHeight="1" spans="1:3">
      <c r="A1" s="50" t="s">
        <v>1204</v>
      </c>
      <c r="B1" s="50"/>
      <c r="C1" s="50"/>
    </row>
    <row r="2" ht="21" customHeight="1" spans="3:3">
      <c r="C2" s="51" t="s">
        <v>1205</v>
      </c>
    </row>
    <row r="3" ht="54" customHeight="1" spans="1:3">
      <c r="A3" s="52"/>
      <c r="B3" s="52" t="s">
        <v>1206</v>
      </c>
      <c r="C3" s="52" t="s">
        <v>1207</v>
      </c>
    </row>
    <row r="4" ht="54" customHeight="1" spans="1:3">
      <c r="A4" s="52" t="s">
        <v>1208</v>
      </c>
      <c r="B4" s="52">
        <v>12.7293</v>
      </c>
      <c r="C4" s="52">
        <v>10.0614</v>
      </c>
    </row>
  </sheetData>
  <mergeCells count="1">
    <mergeCell ref="A1:C1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5"/>
  <sheetViews>
    <sheetView showZeros="0" workbookViewId="0">
      <selection activeCell="F26" sqref="F26"/>
    </sheetView>
  </sheetViews>
  <sheetFormatPr defaultColWidth="9" defaultRowHeight="15.75" outlineLevelCol="1"/>
  <cols>
    <col min="1" max="1" width="55.375" style="32" customWidth="1"/>
    <col min="2" max="2" width="29.875" style="32" customWidth="1"/>
    <col min="3" max="256" width="9" style="33"/>
    <col min="257" max="16384" width="9" style="34"/>
  </cols>
  <sheetData>
    <row r="1" ht="33" customHeight="1" spans="1:2">
      <c r="A1" s="35" t="s">
        <v>1209</v>
      </c>
      <c r="B1" s="35"/>
    </row>
    <row r="2" ht="21.75" customHeight="1" spans="1:2">
      <c r="A2" s="23" t="s">
        <v>1210</v>
      </c>
      <c r="B2" s="24" t="s">
        <v>1211</v>
      </c>
    </row>
    <row r="3" s="31" customFormat="1" ht="19" customHeight="1" spans="1:2">
      <c r="A3" s="36" t="s">
        <v>55</v>
      </c>
      <c r="B3" s="36" t="s">
        <v>1212</v>
      </c>
    </row>
    <row r="4" s="31" customFormat="1" ht="14.5" customHeight="1" spans="1:2">
      <c r="A4" s="37" t="s">
        <v>1213</v>
      </c>
      <c r="B4" s="36">
        <f>SUM(B5,B12)</f>
        <v>3155.7</v>
      </c>
    </row>
    <row r="5" s="31" customFormat="1" ht="14.5" customHeight="1" spans="1:2">
      <c r="A5" s="26" t="s">
        <v>1214</v>
      </c>
      <c r="B5" s="26">
        <f>SUM(B6:B11)</f>
        <v>1022</v>
      </c>
    </row>
    <row r="6" ht="14.5" customHeight="1" spans="1:2">
      <c r="A6" s="38" t="s">
        <v>1215</v>
      </c>
      <c r="B6" s="39"/>
    </row>
    <row r="7" ht="14.5" customHeight="1" spans="1:2">
      <c r="A7" s="38" t="s">
        <v>1216</v>
      </c>
      <c r="B7" s="38"/>
    </row>
    <row r="8" ht="14.5" customHeight="1" spans="1:2">
      <c r="A8" s="38" t="s">
        <v>1217</v>
      </c>
      <c r="B8" s="38"/>
    </row>
    <row r="9" ht="14.5" customHeight="1" spans="1:2">
      <c r="A9" s="38" t="s">
        <v>1218</v>
      </c>
      <c r="B9" s="38"/>
    </row>
    <row r="10" ht="14.5" customHeight="1" spans="1:2">
      <c r="A10" s="38" t="s">
        <v>1219</v>
      </c>
      <c r="B10" s="38"/>
    </row>
    <row r="11" ht="14.5" customHeight="1" spans="1:2">
      <c r="A11" s="38" t="s">
        <v>1220</v>
      </c>
      <c r="B11" s="38">
        <v>1022</v>
      </c>
    </row>
    <row r="12" s="31" customFormat="1" ht="14.5" customHeight="1" spans="1:2">
      <c r="A12" s="26" t="s">
        <v>1221</v>
      </c>
      <c r="B12" s="36">
        <f>SUM(B13:B50)</f>
        <v>2133.7</v>
      </c>
    </row>
    <row r="13" ht="14.5" customHeight="1" spans="1:2">
      <c r="A13" s="38" t="s">
        <v>1222</v>
      </c>
      <c r="B13" s="40"/>
    </row>
    <row r="14" ht="14.5" customHeight="1" spans="1:2">
      <c r="A14" s="38" t="s">
        <v>1223</v>
      </c>
      <c r="B14" s="40"/>
    </row>
    <row r="15" ht="14.5" customHeight="1" spans="1:2">
      <c r="A15" s="38" t="s">
        <v>1224</v>
      </c>
      <c r="B15" s="41">
        <v>835.3</v>
      </c>
    </row>
    <row r="16" ht="14.5" customHeight="1" spans="1:2">
      <c r="A16" s="38" t="s">
        <v>1225</v>
      </c>
      <c r="B16" s="40"/>
    </row>
    <row r="17" ht="14.5" customHeight="1" spans="1:2">
      <c r="A17" s="38" t="s">
        <v>1226</v>
      </c>
      <c r="B17" s="40"/>
    </row>
    <row r="18" ht="14.5" customHeight="1" spans="1:2">
      <c r="A18" s="38" t="s">
        <v>1227</v>
      </c>
      <c r="B18" s="40"/>
    </row>
    <row r="19" ht="14.5" customHeight="1" spans="1:2">
      <c r="A19" s="38" t="s">
        <v>1228</v>
      </c>
      <c r="B19" s="40"/>
    </row>
    <row r="20" ht="14.5" customHeight="1" spans="1:2">
      <c r="A20" s="38" t="s">
        <v>1229</v>
      </c>
      <c r="B20" s="42"/>
    </row>
    <row r="21" ht="14.5" customHeight="1" spans="1:2">
      <c r="A21" s="38" t="s">
        <v>1230</v>
      </c>
      <c r="B21" s="43"/>
    </row>
    <row r="22" ht="14.5" customHeight="1" spans="1:2">
      <c r="A22" s="38" t="s">
        <v>1231</v>
      </c>
      <c r="B22" s="43"/>
    </row>
    <row r="23" ht="14.5" customHeight="1" spans="1:2">
      <c r="A23" s="38" t="s">
        <v>1232</v>
      </c>
      <c r="B23" s="43"/>
    </row>
    <row r="24" ht="14.5" customHeight="1" spans="1:2">
      <c r="A24" s="38" t="s">
        <v>1233</v>
      </c>
      <c r="B24" s="41">
        <v>1298.4</v>
      </c>
    </row>
    <row r="25" ht="14.5" customHeight="1" spans="1:2">
      <c r="A25" s="38" t="s">
        <v>1234</v>
      </c>
      <c r="B25" s="43"/>
    </row>
    <row r="26" ht="14.5" customHeight="1" spans="1:2">
      <c r="A26" s="38" t="s">
        <v>1235</v>
      </c>
      <c r="B26" s="43"/>
    </row>
    <row r="27" ht="14.5" customHeight="1" spans="1:2">
      <c r="A27" s="38" t="s">
        <v>1236</v>
      </c>
      <c r="B27" s="38"/>
    </row>
    <row r="28" ht="14.5" customHeight="1" spans="1:2">
      <c r="A28" s="38" t="s">
        <v>1237</v>
      </c>
      <c r="B28" s="38"/>
    </row>
    <row r="29" ht="14.5" customHeight="1" spans="1:2">
      <c r="A29" s="38" t="s">
        <v>1238</v>
      </c>
      <c r="B29" s="43"/>
    </row>
    <row r="30" ht="14.5" customHeight="1" spans="1:2">
      <c r="A30" s="38" t="s">
        <v>1239</v>
      </c>
      <c r="B30" s="43"/>
    </row>
    <row r="31" ht="14.5" customHeight="1" spans="1:2">
      <c r="A31" s="38" t="s">
        <v>1240</v>
      </c>
      <c r="B31" s="43"/>
    </row>
    <row r="32" ht="14.5" customHeight="1" spans="1:2">
      <c r="A32" s="38" t="s">
        <v>1241</v>
      </c>
      <c r="B32" s="43"/>
    </row>
    <row r="33" ht="14.5" customHeight="1" spans="1:2">
      <c r="A33" s="38" t="s">
        <v>1242</v>
      </c>
      <c r="B33" s="43"/>
    </row>
    <row r="34" ht="14.5" customHeight="1" spans="1:2">
      <c r="A34" s="38" t="s">
        <v>1243</v>
      </c>
      <c r="B34" s="43"/>
    </row>
    <row r="35" ht="14.5" customHeight="1" spans="1:2">
      <c r="A35" s="38" t="s">
        <v>1244</v>
      </c>
      <c r="B35" s="43"/>
    </row>
    <row r="36" ht="14.5" customHeight="1" spans="1:2">
      <c r="A36" s="38" t="s">
        <v>1245</v>
      </c>
      <c r="B36" s="43"/>
    </row>
    <row r="37" ht="14.5" customHeight="1" spans="1:2">
      <c r="A37" s="38" t="s">
        <v>1246</v>
      </c>
      <c r="B37" s="43"/>
    </row>
    <row r="38" ht="14.5" customHeight="1" spans="1:2">
      <c r="A38" s="38" t="s">
        <v>1247</v>
      </c>
      <c r="B38" s="43"/>
    </row>
    <row r="39" ht="14.5" customHeight="1" spans="1:2">
      <c r="A39" s="38" t="s">
        <v>1248</v>
      </c>
      <c r="B39" s="43"/>
    </row>
    <row r="40" ht="14.5" customHeight="1" spans="1:2">
      <c r="A40" s="38" t="s">
        <v>1249</v>
      </c>
      <c r="B40" s="43"/>
    </row>
    <row r="41" ht="14.5" customHeight="1" spans="1:2">
      <c r="A41" s="38" t="s">
        <v>1250</v>
      </c>
      <c r="B41" s="43"/>
    </row>
    <row r="42" ht="14.5" customHeight="1" spans="1:2">
      <c r="A42" s="38" t="s">
        <v>1251</v>
      </c>
      <c r="B42" s="43"/>
    </row>
    <row r="43" ht="14.5" customHeight="1" spans="1:2">
      <c r="A43" s="38" t="s">
        <v>1252</v>
      </c>
      <c r="B43" s="43"/>
    </row>
    <row r="44" ht="14.5" customHeight="1" spans="1:2">
      <c r="A44" s="38" t="s">
        <v>1253</v>
      </c>
      <c r="B44" s="43"/>
    </row>
    <row r="45" ht="14.5" customHeight="1" spans="1:2">
      <c r="A45" s="38" t="s">
        <v>1254</v>
      </c>
      <c r="B45" s="43"/>
    </row>
    <row r="46" ht="14.5" customHeight="1" spans="1:2">
      <c r="A46" s="38" t="s">
        <v>1255</v>
      </c>
      <c r="B46" s="43"/>
    </row>
    <row r="47" ht="14.5" customHeight="1" spans="1:2">
      <c r="A47" s="38" t="s">
        <v>1256</v>
      </c>
      <c r="B47" s="43"/>
    </row>
    <row r="48" ht="14.5" customHeight="1" spans="1:2">
      <c r="A48" s="38" t="s">
        <v>1257</v>
      </c>
      <c r="B48" s="43"/>
    </row>
    <row r="49" ht="14.5" customHeight="1" spans="1:2">
      <c r="A49" s="38" t="s">
        <v>1258</v>
      </c>
      <c r="B49" s="43"/>
    </row>
    <row r="50" ht="14.5" customHeight="1" spans="1:2">
      <c r="A50" s="38" t="s">
        <v>1259</v>
      </c>
      <c r="B50" s="38"/>
    </row>
    <row r="51" ht="14.5" customHeight="1" spans="1:2">
      <c r="A51" s="38"/>
      <c r="B51" s="44"/>
    </row>
    <row r="52" s="31" customFormat="1" ht="14.5" customHeight="1" spans="1:2">
      <c r="A52" s="26" t="s">
        <v>1260</v>
      </c>
      <c r="B52" s="45">
        <f>SUM(B53:B65)</f>
        <v>3155.7</v>
      </c>
    </row>
    <row r="53" ht="14.5" customHeight="1" spans="1:2">
      <c r="A53" s="28" t="s">
        <v>1261</v>
      </c>
      <c r="B53" s="44">
        <v>648.1</v>
      </c>
    </row>
    <row r="54" ht="14.5" customHeight="1" spans="1:2">
      <c r="A54" s="28" t="s">
        <v>1262</v>
      </c>
      <c r="B54" s="44">
        <v>474.8</v>
      </c>
    </row>
    <row r="55" ht="14.5" customHeight="1" spans="1:2">
      <c r="A55" s="28" t="s">
        <v>1263</v>
      </c>
      <c r="B55" s="44">
        <v>59.1</v>
      </c>
    </row>
    <row r="56" ht="14.5" customHeight="1" spans="1:2">
      <c r="A56" s="28" t="s">
        <v>1264</v>
      </c>
      <c r="B56" s="44">
        <v>93.9</v>
      </c>
    </row>
    <row r="57" ht="14.5" customHeight="1" spans="1:2">
      <c r="A57" s="28" t="s">
        <v>1265</v>
      </c>
      <c r="B57" s="44">
        <v>638.4</v>
      </c>
    </row>
    <row r="58" ht="14.5" customHeight="1" spans="1:2">
      <c r="A58" s="28" t="s">
        <v>1266</v>
      </c>
      <c r="B58" s="44">
        <v>151.2</v>
      </c>
    </row>
    <row r="59" ht="14.5" customHeight="1" spans="1:2">
      <c r="A59" s="28" t="s">
        <v>1267</v>
      </c>
      <c r="B59" s="44">
        <v>70</v>
      </c>
    </row>
    <row r="60" ht="15" customHeight="1" spans="1:2">
      <c r="A60" s="46" t="s">
        <v>1268</v>
      </c>
      <c r="B60" s="47">
        <v>91.9</v>
      </c>
    </row>
    <row r="61" ht="15" customHeight="1" spans="1:2">
      <c r="A61" s="46" t="s">
        <v>1269</v>
      </c>
      <c r="B61" s="47">
        <v>192.3</v>
      </c>
    </row>
    <row r="62" ht="15" customHeight="1" spans="1:2">
      <c r="A62" s="46" t="s">
        <v>1270</v>
      </c>
      <c r="B62" s="47">
        <v>247.9</v>
      </c>
    </row>
    <row r="63" ht="15" customHeight="1" spans="1:2">
      <c r="A63" s="46" t="s">
        <v>1271</v>
      </c>
      <c r="B63" s="47">
        <v>49.5</v>
      </c>
    </row>
    <row r="64" ht="15" customHeight="1" spans="1:2">
      <c r="A64" s="46" t="s">
        <v>1272</v>
      </c>
      <c r="B64" s="47">
        <v>63.9</v>
      </c>
    </row>
    <row r="65" ht="15" customHeight="1" spans="1:2">
      <c r="A65" s="46" t="s">
        <v>1273</v>
      </c>
      <c r="B65" s="47">
        <v>374.7</v>
      </c>
    </row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1">
    <mergeCell ref="A1:B1"/>
  </mergeCells>
  <printOptions horizontalCentered="1"/>
  <pageMargins left="0.149305555555556" right="0" top="0.751388888888889" bottom="0.751388888888889" header="0.507638888888889" footer="0.3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8"/>
  <sheetViews>
    <sheetView workbookViewId="0">
      <selection activeCell="G15" sqref="G15"/>
    </sheetView>
  </sheetViews>
  <sheetFormatPr defaultColWidth="9" defaultRowHeight="14.25" outlineLevelCol="1"/>
  <cols>
    <col min="1" max="1" width="31.25" customWidth="1"/>
    <col min="2" max="2" width="32.75" customWidth="1"/>
  </cols>
  <sheetData>
    <row r="2" ht="44" customHeight="1" spans="1:2">
      <c r="A2" s="22" t="s">
        <v>1274</v>
      </c>
      <c r="B2" s="22"/>
    </row>
    <row r="3" ht="23.25" customHeight="1" spans="1:2">
      <c r="A3" s="23"/>
      <c r="B3" s="24" t="s">
        <v>1211</v>
      </c>
    </row>
    <row r="4" ht="27" customHeight="1" spans="1:2">
      <c r="A4" s="25" t="s">
        <v>55</v>
      </c>
      <c r="B4" s="25" t="s">
        <v>1275</v>
      </c>
    </row>
    <row r="5" s="21" customFormat="1" ht="27" customHeight="1" spans="1:2">
      <c r="A5" s="26" t="s">
        <v>1260</v>
      </c>
      <c r="B5" s="27">
        <f>SUM(B6:B18)</f>
        <v>0</v>
      </c>
    </row>
    <row r="6" ht="27" customHeight="1" spans="1:2">
      <c r="A6" s="28" t="s">
        <v>1261</v>
      </c>
      <c r="B6" s="29">
        <v>0</v>
      </c>
    </row>
    <row r="7" ht="27" customHeight="1" spans="1:2">
      <c r="A7" s="28" t="s">
        <v>1262</v>
      </c>
      <c r="B7" s="29">
        <v>0</v>
      </c>
    </row>
    <row r="8" ht="27" customHeight="1" spans="1:2">
      <c r="A8" s="28" t="s">
        <v>1263</v>
      </c>
      <c r="B8" s="29">
        <v>0</v>
      </c>
    </row>
    <row r="9" ht="27" customHeight="1" spans="1:2">
      <c r="A9" s="28" t="s">
        <v>1264</v>
      </c>
      <c r="B9" s="29">
        <v>0</v>
      </c>
    </row>
    <row r="10" ht="27" customHeight="1" spans="1:2">
      <c r="A10" s="28" t="s">
        <v>1265</v>
      </c>
      <c r="B10" s="29">
        <v>0</v>
      </c>
    </row>
    <row r="11" ht="27" customHeight="1" spans="1:2">
      <c r="A11" s="28" t="s">
        <v>1266</v>
      </c>
      <c r="B11" s="29">
        <v>0</v>
      </c>
    </row>
    <row r="12" ht="27" customHeight="1" spans="1:2">
      <c r="A12" s="28" t="s">
        <v>1267</v>
      </c>
      <c r="B12" s="29">
        <v>0</v>
      </c>
    </row>
    <row r="13" ht="27" customHeight="1" spans="1:2">
      <c r="A13" s="30" t="s">
        <v>1268</v>
      </c>
      <c r="B13" s="29">
        <v>0</v>
      </c>
    </row>
    <row r="14" ht="27" customHeight="1" spans="1:2">
      <c r="A14" s="30" t="s">
        <v>1269</v>
      </c>
      <c r="B14" s="29">
        <v>0</v>
      </c>
    </row>
    <row r="15" ht="27" customHeight="1" spans="1:2">
      <c r="A15" s="30" t="s">
        <v>1270</v>
      </c>
      <c r="B15" s="29">
        <v>0</v>
      </c>
    </row>
    <row r="16" ht="27" customHeight="1" spans="1:2">
      <c r="A16" s="30" t="s">
        <v>1271</v>
      </c>
      <c r="B16" s="29">
        <v>0</v>
      </c>
    </row>
    <row r="17" ht="27" customHeight="1" spans="1:2">
      <c r="A17" s="30" t="s">
        <v>1272</v>
      </c>
      <c r="B17" s="29">
        <v>0</v>
      </c>
    </row>
    <row r="18" ht="27" customHeight="1" spans="1:2">
      <c r="A18" s="30" t="s">
        <v>1273</v>
      </c>
      <c r="B18" s="29">
        <v>0</v>
      </c>
    </row>
  </sheetData>
  <mergeCells count="1">
    <mergeCell ref="A2:B2"/>
  </mergeCells>
  <printOptions horizontalCentered="1"/>
  <pageMargins left="0.0430555555555556" right="0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1.一般公共预算收入预算</vt:lpstr>
      <vt:lpstr>2.一般公共预算支出</vt:lpstr>
      <vt:lpstr>3.一般公共预算支出 (本级)</vt:lpstr>
      <vt:lpstr>4.本级基本支出预算（政府经济分类）</vt:lpstr>
      <vt:lpstr>5.政府预算支出经济分类表</vt:lpstr>
      <vt:lpstr>6.政府债务限额余额</vt:lpstr>
      <vt:lpstr>7.县对下一般转移</vt:lpstr>
      <vt:lpstr>8.县对下专项转移支付分地区</vt:lpstr>
      <vt:lpstr>9.县对下专项转移支付分项目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2019-03-01T06:53:00Z</dcterms:created>
  <dcterms:modified xsi:type="dcterms:W3CDTF">2024-10-28T01:27:22Z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9E4635672F734B76B7A7B7514E695E5D_12</vt:lpwstr>
  </property>
</Properties>
</file>